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1公共\"/>
    </mc:Choice>
  </mc:AlternateContent>
  <workbookProtection workbookAlgorithmName="SHA-512" workbookHashValue="0doj86JIwpMqZ1OyZ8RnsA87u8I2tA1Tb+pQIPSw2VNJURdwSPuu9PviOsjza7G95tRljbSFfRvz6Xvo3XGYMg==" workbookSaltValue="iuSRjlRqdXjNHH2eSvVVTg==" workbookSpinCount="100000" lockStructure="1"/>
  <bookViews>
    <workbookView xWindow="0" yWindow="0" windowWidth="20490" windowHeight="709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<sst xmlns="http://schemas.openxmlformats.org/spreadsheetml/2006/main" count="231" uniqueCount="117">
  <si>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</si>
  <si>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</si>
  <si>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</si>
  <si>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</si>
  <si>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</si>
  <si>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</si>
  <si>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</si>
  <si>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</si>
  <si>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</si>
  <si>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</si>
  <si>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</si>
  <si>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</si>
  <si>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</si>
  <si>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</si>
  <si>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</si>
  <si>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</si>
  <si>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</si>
  <si>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</si>
  <si>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</si>
  <si>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</si>
  <si>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</si>
  <si>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</si>
  <si>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</si>
  <si>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</si>
  <si>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</si>
  <si>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</si>
  <si>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</si>
  <si>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</si>
  <si>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</si>
  <si>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</si>
  <si>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</si>
  <si>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</si>
  <si>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</si>
  <si>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</si>
  <si>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</si>
  <si>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</si>
  <si>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</si>
  <si>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</si>
  <si>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</si>
  <si>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</si>
  <si>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</si>
  <si>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</si>
  <si>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</si>
  <si>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</si>
  <si>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</si>
  <si>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</si>
  <si>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</si>
  <si>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</si>
  <si>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</si>
  <si>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</si>
  <si>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</si>
  <si>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</si>
  <si>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</si>
  <si>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</si>
  <si>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</si>
  <si>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</si>
  <si>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</si>
  <si>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</si>
  <si>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</si>
  <si>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</si>
  <si>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</si>
  <si>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</si>
  <si>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</si>
  <si>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</si>
  <si>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</si>
  <si>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</si>
  <si>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</si>
  <si>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</si>
  <si>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</si>
  <si>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</si>
  <si>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</si>
  <si>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</si>
  <si>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</si>
  <si>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</si>
  <si>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</si>
  <si>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</si>
  <si>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</si>
  <si>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</si>
  <si>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</si>
  <si>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</si>
  <si>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</si>
  <si>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</si>
  <si>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</si>
  <si>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</si>
  <si>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</si>
  <si>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</si>
  <si>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</si>
  <si>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</si>
  <si>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</si>
  <si>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</si>
  <si>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</si>
  <si>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</si>
  <si>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</si>
  <si>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</si>
  <si>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</si>
  <si>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</si>
  <si>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羽咋市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</si>
  <si>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</si>
  <si>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</si>
  <si>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</si>
  <si>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</si>
  <si>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</si>
  <si>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</si>
  <si>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</si>
  <si>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</si>
  <si>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</si>
  <si>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</si>
  <si>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</si>
  <si>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</si>
  <si>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</si>
  <si>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</si>
  <si>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</si>
  <si>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</si>
  <si>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</si>
  <si>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①②H23年に法適用した以降も、事業費に対する使用料収入等が不足し赤字経営が続いていたため、H26年度に料金改定を行っている。
 累積欠損金は解消されたが、一般会計からの繰入金に依存する部分が大きいため、今後も収支の改善に努める。
③全国平均を大きく下回り、依然として厳しい状況が続いており、さらなる経営改善が必要である。
④下水道建設に伴い発行した企業債の償還金が多大なため、事業規模に対する残高が平均値を上回っている。
⑤H26年4月に使用料改定を行い、適正な使用料収入の確保に努めている。
⑥汚水処理原価は類似団体、全国平均より低く、今後とも計画的な施設管理に努める。
⑦令和元年度末に農業集落排水施設を公共下水道に統合し、施設利用の効率化に努めている。
⑧類似団体の平均値を上回っており、今後も未接続世帯の接続促進に努める。</t>
    <rPh sb="253" eb="255">
      <t>オスイ</t>
    </rPh>
    <rPh sb="294" eb="296">
      <t>レイワ</t>
    </rPh>
    <rPh sb="296" eb="297">
      <t>モト</t>
    </rPh>
    <rPh sb="297" eb="299">
      <t>ネンド</t>
    </rPh>
    <rPh sb="299" eb="300">
      <t>マツ</t>
    </rPh>
    <rPh sb="301" eb="303">
      <t>ノウギョウ</t>
    </rPh>
    <rPh sb="303" eb="305">
      <t>シュウラク</t>
    </rPh>
    <rPh sb="305" eb="307">
      <t>ハイスイ</t>
    </rPh>
    <rPh sb="307" eb="309">
      <t>シセツ</t>
    </rPh>
    <rPh sb="310" eb="312">
      <t>コウキョウ</t>
    </rPh>
    <rPh sb="312" eb="315">
      <t>ゲスイドウ</t>
    </rPh>
    <rPh sb="316" eb="318">
      <t>トウゴウ</t>
    </rPh>
    <rPh sb="320" eb="322">
      <t>シセツ</t>
    </rPh>
    <rPh sb="322" eb="324">
      <t>リヨウ</t>
    </rPh>
    <rPh sb="325" eb="327">
      <t>コウリツ</t>
    </rPh>
    <rPh sb="327" eb="328">
      <t>カ</t>
    </rPh>
    <rPh sb="329" eb="330">
      <t>ツト</t>
    </rPh>
    <phoneticPr fontId="4"/>
  </si>
  <si>
    <t>①指標は、年々増加ており、対策が必要なものについてはマンホールの耐震化と併せて更新していく。また、ストックマネジメント計画等に基づき、老朽化の状況を踏まえながら、計画的に改築・更新等を行っている。</t>
    <phoneticPr fontId="4"/>
  </si>
  <si>
    <t>　平成23年度より法適化し、経理内容の明確化と透明性の向上を図っている。また、平成26年度の使用料改定や令和元年度末に農業集落排水施設を公共下水に統合するなど、施設の統廃合等により、効率的かつ健全経営に努めてきた。
　しかしながら、人口減少に伴う使用料収入の減少や施設の老朽化および多額な企業債残高など、課題も多い。
 将来にわたって安定的に事業を継続していくために、中長期的な経営計画を策定し、ストックマネジメント計画等に基づき、施設の長寿命化や各処理施設の統廃合などに取り組んでいく。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</si>
</sst>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A9-4C8A-B396-13ECF305A2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40A9-4C8A-B396-13ECF305A2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46.96</c:v>
                </c:pt>
                <c:pt idx="1">
                  <c:v>49.99</c:v>
                </c:pt>
                <c:pt idx="2">
                  <c:v>50.78</c:v>
                </c:pt>
                <c:pt idx="3">
                  <c:v>49.04</c:v>
                </c:pt>
                <c:pt idx="4">
                  <c:v>53.2</c:v>
                </c:pt>
              </c:numCache>
            </c:numRef>
          </c:val>
          <c:extLst>
            <c:ext xmlns:c16="http://schemas.microsoft.com/office/drawing/2014/chart" uri="{C3380CC4-5D6E-409C-BE32-E72D297353CC}">
              <c16:uniqueId val="{00000000-688D-4428-9394-CF8BB5F9CC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688D-4428-9394-CF8BB5F9CC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80.38</c:v>
                </c:pt>
                <c:pt idx="1">
                  <c:v>81.47</c:v>
                </c:pt>
                <c:pt idx="2">
                  <c:v>83.92</c:v>
                </c:pt>
                <c:pt idx="3">
                  <c:v>84.47</c:v>
                </c:pt>
                <c:pt idx="4">
                  <c:v>85.8</c:v>
                </c:pt>
              </c:numCache>
            </c:numRef>
          </c:val>
          <c:extLst>
            <c:ext xmlns:c16="http://schemas.microsoft.com/office/drawing/2014/chart" uri="{C3380CC4-5D6E-409C-BE32-E72D297353CC}">
              <c16:uniqueId val="{00000000-BC9F-4123-85B4-2C77EB4B60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BC9F-4123-85B4-2C77EB4B60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101.33</c:v>
                </c:pt>
                <c:pt idx="1">
                  <c:v>103.16</c:v>
                </c:pt>
                <c:pt idx="2">
                  <c:v>108.21</c:v>
                </c:pt>
                <c:pt idx="3">
                  <c:v>114.24</c:v>
                </c:pt>
                <c:pt idx="4">
                  <c:v>116.32</c:v>
                </c:pt>
              </c:numCache>
            </c:numRef>
          </c:val>
          <c:extLst>
            <c:ext xmlns:c16="http://schemas.microsoft.com/office/drawing/2014/chart" uri="{C3380CC4-5D6E-409C-BE32-E72D297353CC}">
              <c16:uniqueId val="{00000000-9B10-4FF9-B05B-CA87A616DE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107.81</c:v>
                </c:pt>
              </c:numCache>
            </c:numRef>
          </c:val>
          <c:smooth val="0"/>
          <c:extLst>
            <c:ext xmlns:c16="http://schemas.microsoft.com/office/drawing/2014/chart" uri="{C3380CC4-5D6E-409C-BE32-E72D297353CC}">
              <c16:uniqueId val="{00000001-9B10-4FF9-B05B-CA87A616DE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18.14</c:v>
                </c:pt>
                <c:pt idx="1">
                  <c:v>20.39</c:v>
                </c:pt>
                <c:pt idx="2">
                  <c:v>22.87</c:v>
                </c:pt>
                <c:pt idx="3">
                  <c:v>25.39</c:v>
                </c:pt>
                <c:pt idx="4">
                  <c:v>28.44</c:v>
                </c:pt>
              </c:numCache>
            </c:numRef>
          </c:val>
          <c:extLst>
            <c:ext xmlns:c16="http://schemas.microsoft.com/office/drawing/2014/chart" uri="{C3380CC4-5D6E-409C-BE32-E72D297353CC}">
              <c16:uniqueId val="{00000000-926F-40E1-B0B4-22AECE0541E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19.93</c:v>
                </c:pt>
              </c:numCache>
            </c:numRef>
          </c:val>
          <c:smooth val="0"/>
          <c:extLst>
            <c:ext xmlns:c16="http://schemas.microsoft.com/office/drawing/2014/chart" uri="{C3380CC4-5D6E-409C-BE32-E72D297353CC}">
              <c16:uniqueId val="{00000001-926F-40E1-B0B4-22AECE0541E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64-4379-959C-C4E0D746E7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D64-4379-959C-C4E0D746E7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64.790000000000006</c:v>
                </c:pt>
                <c:pt idx="1">
                  <c:v>54.33</c:v>
                </c:pt>
                <c:pt idx="2">
                  <c:v>31.44</c:v>
                </c:pt>
                <c:pt idx="3" formatCode="#,##0.00;&quot;△&quot;#,##0.00">
                  <c:v>0</c:v>
                </c:pt>
                <c:pt idx="4" formatCode="#,##0.00;&quot;△&quot;#,##0.00">
                  <c:v>0</c:v>
                </c:pt>
              </c:numCache>
            </c:numRef>
          </c:val>
          <c:extLst>
            <c:ext xmlns:c16="http://schemas.microsoft.com/office/drawing/2014/chart" uri="{C3380CC4-5D6E-409C-BE32-E72D297353CC}">
              <c16:uniqueId val="{00000000-3F68-4DC9-9C4F-A65CE7B136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18.2</c:v>
                </c:pt>
              </c:numCache>
            </c:numRef>
          </c:val>
          <c:smooth val="0"/>
          <c:extLst>
            <c:ext xmlns:c16="http://schemas.microsoft.com/office/drawing/2014/chart" uri="{C3380CC4-5D6E-409C-BE32-E72D297353CC}">
              <c16:uniqueId val="{00000001-3F68-4DC9-9C4F-A65CE7B136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21.38</c:v>
                </c:pt>
                <c:pt idx="1">
                  <c:v>31.22</c:v>
                </c:pt>
                <c:pt idx="2">
                  <c:v>34.119999999999997</c:v>
                </c:pt>
                <c:pt idx="3">
                  <c:v>17.98</c:v>
                </c:pt>
                <c:pt idx="4">
                  <c:v>10.89</c:v>
                </c:pt>
              </c:numCache>
            </c:numRef>
          </c:val>
          <c:extLst>
            <c:ext xmlns:c16="http://schemas.microsoft.com/office/drawing/2014/chart" uri="{C3380CC4-5D6E-409C-BE32-E72D297353CC}">
              <c16:uniqueId val="{00000000-0C69-41B3-A8E5-FE649F5D1A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48.56</c:v>
                </c:pt>
              </c:numCache>
            </c:numRef>
          </c:val>
          <c:smooth val="0"/>
          <c:extLst>
            <c:ext xmlns:c16="http://schemas.microsoft.com/office/drawing/2014/chart" uri="{C3380CC4-5D6E-409C-BE32-E72D297353CC}">
              <c16:uniqueId val="{00000001-0C69-41B3-A8E5-FE649F5D1A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1684.14</c:v>
                </c:pt>
                <c:pt idx="1">
                  <c:v>2935.16</c:v>
                </c:pt>
                <c:pt idx="2">
                  <c:v>2929.63</c:v>
                </c:pt>
                <c:pt idx="3">
                  <c:v>2966.73</c:v>
                </c:pt>
                <c:pt idx="4">
                  <c:v>3228.21</c:v>
                </c:pt>
              </c:numCache>
            </c:numRef>
          </c:val>
          <c:extLst>
            <c:ext xmlns:c16="http://schemas.microsoft.com/office/drawing/2014/chart" uri="{C3380CC4-5D6E-409C-BE32-E72D297353CC}">
              <c16:uniqueId val="{00000000-3873-4009-8F7B-B7354F4F65D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3873-4009-8F7B-B7354F4F65D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105.11</c:v>
                </c:pt>
                <c:pt idx="1">
                  <c:v>100</c:v>
                </c:pt>
                <c:pt idx="2">
                  <c:v>109.75</c:v>
                </c:pt>
                <c:pt idx="3">
                  <c:v>120.64</c:v>
                </c:pt>
                <c:pt idx="4">
                  <c:v>119.66</c:v>
                </c:pt>
              </c:numCache>
            </c:numRef>
          </c:val>
          <c:extLst>
            <c:ext xmlns:c16="http://schemas.microsoft.com/office/drawing/2014/chart" uri="{C3380CC4-5D6E-409C-BE32-E72D297353CC}">
              <c16:uniqueId val="{00000000-902E-4DBC-B2C3-B416838912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902E-4DBC-B2C3-B416838912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163.66999999999999</c:v>
                </c:pt>
                <c:pt idx="1">
                  <c:v>171.86</c:v>
                </c:pt>
                <c:pt idx="2">
                  <c:v>157.43</c:v>
                </c:pt>
                <c:pt idx="3">
                  <c:v>143.62</c:v>
                </c:pt>
                <c:pt idx="4">
                  <c:v>144.41999999999999</c:v>
                </c:pt>
              </c:numCache>
            </c:numRef>
          </c:val>
          <c:extLst>
            <c:ext xmlns:c16="http://schemas.microsoft.com/office/drawing/2014/chart" uri="{C3380CC4-5D6E-409C-BE32-E72D297353CC}">
              <c16:uniqueId val="{00000000-CB2C-4564-9CE4-41A22EDE10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CB2C-4564-9CE4-41A22EDE10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20940</v>
      </c>
      <c r="AM8" s="69"/>
      <c r="AN8" s="69"/>
      <c r="AO8" s="69"/>
      <c r="AP8" s="69"/>
      <c r="AQ8" s="69"/>
      <c r="AR8" s="69"/>
      <c r="AS8" s="69"/>
      <c r="AT8" s="68">
        <f>データ!T6</f>
        <v>81.849999999999994</v>
      </c>
      <c r="AU8" s="68"/>
      <c r="AV8" s="68"/>
      <c r="AW8" s="68"/>
      <c r="AX8" s="68"/>
      <c r="AY8" s="68"/>
      <c r="AZ8" s="68"/>
      <c r="BA8" s="68"/>
      <c r="BB8" s="68">
        <f>データ!U6</f>
        <v>255.83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38.68</v>
      </c>
      <c r="J10" s="68"/>
      <c r="K10" s="68"/>
      <c r="L10" s="68"/>
      <c r="M10" s="68"/>
      <c r="N10" s="68"/>
      <c r="O10" s="68"/>
      <c r="P10" s="68">
        <f>データ!P6</f>
        <v>65.34</v>
      </c>
      <c r="Q10" s="68"/>
      <c r="R10" s="68"/>
      <c r="S10" s="68"/>
      <c r="T10" s="68"/>
      <c r="U10" s="68"/>
      <c r="V10" s="68"/>
      <c r="W10" s="68">
        <f>データ!Q6</f>
        <v>78.97</v>
      </c>
      <c r="X10" s="68"/>
      <c r="Y10" s="68"/>
      <c r="Z10" s="68"/>
      <c r="AA10" s="68"/>
      <c r="AB10" s="68"/>
      <c r="AC10" s="68"/>
      <c r="AD10" s="69">
        <f>データ!R6</f>
        <v>3465</v>
      </c>
      <c r="AE10" s="69"/>
      <c r="AF10" s="69"/>
      <c r="AG10" s="69"/>
      <c r="AH10" s="69"/>
      <c r="AI10" s="69"/>
      <c r="AJ10" s="69"/>
      <c r="AK10" s="2"/>
      <c r="AL10" s="69">
        <f>データ!V6</f>
        <v>13581</v>
      </c>
      <c r="AM10" s="69"/>
      <c r="AN10" s="69"/>
      <c r="AO10" s="69"/>
      <c r="AP10" s="69"/>
      <c r="AQ10" s="69"/>
      <c r="AR10" s="69"/>
      <c r="AS10" s="69"/>
      <c r="AT10" s="68">
        <f>データ!W6</f>
        <v>6.58</v>
      </c>
      <c r="AU10" s="68"/>
      <c r="AV10" s="68"/>
      <c r="AW10" s="68"/>
      <c r="AX10" s="68"/>
      <c r="AY10" s="68"/>
      <c r="AZ10" s="68"/>
      <c r="BA10" s="68"/>
      <c r="BB10" s="68">
        <f>データ!X6</f>
        <v>2063.98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LYUeYTX32ADUCJjJ08lNAGh7qnEq5xV5O6uawpuCOE9h/E11UeF0XvRcoGaVAUF/ZUe++JLFlNZIUB+/jIEQ==" saltValue="6lSGIwmLV/J+s3yzsw+Q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172073</v>
      </c>
      <c r="D6" s="33">
        <f t="shared" si="3"/>
        <v>46</v>
      </c>
      <c r="E6" s="33">
        <f t="shared" si="3"/>
        <v>17</v>
      </c>
      <c r="F6" s="33">
        <f t="shared" si="3"/>
        <v>1</v>
      </c>
      <c r="G6" s="33">
        <f t="shared" si="3"/>
        <v>0</v>
      </c>
      <c r="H6" s="33" t="str">
        <f t="shared" si="3"/>
        <v>石川県　羽咋市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38.68</v>
      </c>
      <c r="P6" s="34">
        <f t="shared" si="3"/>
        <v>65.34</v>
      </c>
      <c r="Q6" s="34">
        <f t="shared" si="3"/>
        <v>78.97</v>
      </c>
      <c r="R6" s="34">
        <f t="shared" si="3"/>
        <v>3465</v>
      </c>
      <c r="S6" s="34">
        <f t="shared" si="3"/>
        <v>20940</v>
      </c>
      <c r="T6" s="34">
        <f t="shared" si="3"/>
        <v>81.849999999999994</v>
      </c>
      <c r="U6" s="34">
        <f t="shared" si="3"/>
        <v>255.83</v>
      </c>
      <c r="V6" s="34">
        <f t="shared" si="3"/>
        <v>13581</v>
      </c>
      <c r="W6" s="34">
        <f t="shared" si="3"/>
        <v>6.58</v>
      </c>
      <c r="X6" s="34">
        <f t="shared" si="3"/>
        <v>2063.98</v>
      </c>
      <c r="Y6" s="35">
        <f>IF(Y7="",NA(),Y7)</f>
        <v>101.33</v>
      </c>
      <c r="Z6" s="35">
        <f t="shared" ref="Z6:AH6" si="4">IF(Z7="",NA(),Z7)</f>
        <v>103.16</v>
      </c>
      <c r="AA6" s="35">
        <f t="shared" si="4"/>
        <v>108.21</v>
      </c>
      <c r="AB6" s="35">
        <f t="shared" si="4"/>
        <v>114.24</v>
      </c>
      <c r="AC6" s="35">
        <f t="shared" si="4"/>
        <v>116.32</v>
      </c>
      <c r="AD6" s="35">
        <f t="shared" si="4"/>
        <v>110.07</v>
      </c>
      <c r="AE6" s="35">
        <f t="shared" si="4"/>
        <v>106.7</v>
      </c>
      <c r="AF6" s="35">
        <f t="shared" si="4"/>
        <v>106.83</v>
      </c>
      <c r="AG6" s="35">
        <f t="shared" si="4"/>
        <v>109.21</v>
      </c>
      <c r="AH6" s="35">
        <f t="shared" si="4"/>
        <v>107.81</v>
      </c>
      <c r="AI6" s="34" t="str">
        <f>IF(AI7="","",IF(AI7="-","【-】","【"&amp;SUBSTITUTE(TEXT(AI7,"#,##0.00"),"-","△")&amp;"】"))</f>
        <v>【106.67】</v>
      </c>
      <c r="AJ6" s="35">
        <f>IF(AJ7="",NA(),AJ7)</f>
        <v>64.790000000000006</v>
      </c>
      <c r="AK6" s="35">
        <f t="shared" ref="AK6:AS6" si="5">IF(AK7="",NA(),AK7)</f>
        <v>54.33</v>
      </c>
      <c r="AL6" s="35">
        <f t="shared" si="5"/>
        <v>31.44</v>
      </c>
      <c r="AM6" s="34">
        <f t="shared" si="5"/>
        <v>0</v>
      </c>
      <c r="AN6" s="34">
        <f t="shared" si="5"/>
        <v>0</v>
      </c>
      <c r="AO6" s="35">
        <f t="shared" si="5"/>
        <v>31.4</v>
      </c>
      <c r="AP6" s="35">
        <f t="shared" si="5"/>
        <v>26.14</v>
      </c>
      <c r="AQ6" s="35">
        <f t="shared" si="5"/>
        <v>22.02</v>
      </c>
      <c r="AR6" s="35">
        <f t="shared" si="5"/>
        <v>15.73</v>
      </c>
      <c r="AS6" s="35">
        <f t="shared" si="5"/>
        <v>18.2</v>
      </c>
      <c r="AT6" s="34" t="str">
        <f>IF(AT7="","",IF(AT7="-","【-】","【"&amp;SUBSTITUTE(TEXT(AT7,"#,##0.00"),"-","△")&amp;"】"))</f>
        <v>【3.64】</v>
      </c>
      <c r="AU6" s="35">
        <f>IF(AU7="",NA(),AU7)</f>
        <v>21.38</v>
      </c>
      <c r="AV6" s="35">
        <f t="shared" ref="AV6:BD6" si="6">IF(AV7="",NA(),AV7)</f>
        <v>31.22</v>
      </c>
      <c r="AW6" s="35">
        <f t="shared" si="6"/>
        <v>34.119999999999997</v>
      </c>
      <c r="AX6" s="35">
        <f t="shared" si="6"/>
        <v>17.98</v>
      </c>
      <c r="AY6" s="35">
        <f t="shared" si="6"/>
        <v>10.89</v>
      </c>
      <c r="AZ6" s="35">
        <f t="shared" si="6"/>
        <v>79.709999999999994</v>
      </c>
      <c r="BA6" s="35">
        <f t="shared" si="6"/>
        <v>68.290000000000006</v>
      </c>
      <c r="BB6" s="35">
        <f t="shared" si="6"/>
        <v>68.040000000000006</v>
      </c>
      <c r="BC6" s="35">
        <f t="shared" si="6"/>
        <v>57.26</v>
      </c>
      <c r="BD6" s="35">
        <f t="shared" si="6"/>
        <v>48.56</v>
      </c>
      <c r="BE6" s="34" t="str">
        <f>IF(BE7="","",IF(BE7="-","【-】","【"&amp;SUBSTITUTE(TEXT(BE7,"#,##0.00"),"-","△")&amp;"】"))</f>
        <v>【67.52】</v>
      </c>
      <c r="BF6" s="35">
        <f>IF(BF7="",NA(),BF7)</f>
        <v>1684.14</v>
      </c>
      <c r="BG6" s="35">
        <f t="shared" ref="BG6:BO6" si="7">IF(BG7="",NA(),BG7)</f>
        <v>2935.16</v>
      </c>
      <c r="BH6" s="35">
        <f t="shared" si="7"/>
        <v>2929.63</v>
      </c>
      <c r="BI6" s="35">
        <f t="shared" si="7"/>
        <v>2966.73</v>
      </c>
      <c r="BJ6" s="35">
        <f t="shared" si="7"/>
        <v>3228.21</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105.11</v>
      </c>
      <c r="BR6" s="35">
        <f t="shared" ref="BR6:BZ6" si="8">IF(BR7="",NA(),BR7)</f>
        <v>100</v>
      </c>
      <c r="BS6" s="35">
        <f t="shared" si="8"/>
        <v>109.75</v>
      </c>
      <c r="BT6" s="35">
        <f t="shared" si="8"/>
        <v>120.64</v>
      </c>
      <c r="BU6" s="35">
        <f t="shared" si="8"/>
        <v>119.66</v>
      </c>
      <c r="BV6" s="35">
        <f t="shared" si="8"/>
        <v>74.040000000000006</v>
      </c>
      <c r="BW6" s="35">
        <f t="shared" si="8"/>
        <v>80.58</v>
      </c>
      <c r="BX6" s="35">
        <f t="shared" si="8"/>
        <v>78.92</v>
      </c>
      <c r="BY6" s="35">
        <f t="shared" si="8"/>
        <v>74.17</v>
      </c>
      <c r="BZ6" s="35">
        <f t="shared" si="8"/>
        <v>79.77</v>
      </c>
      <c r="CA6" s="34" t="str">
        <f>IF(CA7="","",IF(CA7="-","【-】","【"&amp;SUBSTITUTE(TEXT(CA7,"#,##0.00"),"-","△")&amp;"】"))</f>
        <v>【98.96】</v>
      </c>
      <c r="CB6" s="35">
        <f>IF(CB7="",NA(),CB7)</f>
        <v>163.66999999999999</v>
      </c>
      <c r="CC6" s="35">
        <f t="shared" ref="CC6:CK6" si="9">IF(CC7="",NA(),CC7)</f>
        <v>171.86</v>
      </c>
      <c r="CD6" s="35">
        <f t="shared" si="9"/>
        <v>157.43</v>
      </c>
      <c r="CE6" s="35">
        <f t="shared" si="9"/>
        <v>143.62</v>
      </c>
      <c r="CF6" s="35">
        <f t="shared" si="9"/>
        <v>144.41999999999999</v>
      </c>
      <c r="CG6" s="35">
        <f t="shared" si="9"/>
        <v>235.61</v>
      </c>
      <c r="CH6" s="35">
        <f t="shared" si="9"/>
        <v>216.21</v>
      </c>
      <c r="CI6" s="35">
        <f t="shared" si="9"/>
        <v>220.31</v>
      </c>
      <c r="CJ6" s="35">
        <f t="shared" si="9"/>
        <v>230.95</v>
      </c>
      <c r="CK6" s="35">
        <f t="shared" si="9"/>
        <v>214.56</v>
      </c>
      <c r="CL6" s="34" t="str">
        <f>IF(CL7="","",IF(CL7="-","【-】","【"&amp;SUBSTITUTE(TEXT(CL7,"#,##0.00"),"-","△")&amp;"】"))</f>
        <v>【134.52】</v>
      </c>
      <c r="CM6" s="35">
        <f>IF(CM7="",NA(),CM7)</f>
        <v>46.96</v>
      </c>
      <c r="CN6" s="35">
        <f t="shared" ref="CN6:CV6" si="10">IF(CN7="",NA(),CN7)</f>
        <v>49.99</v>
      </c>
      <c r="CO6" s="35">
        <f t="shared" si="10"/>
        <v>50.78</v>
      </c>
      <c r="CP6" s="35">
        <f t="shared" si="10"/>
        <v>49.04</v>
      </c>
      <c r="CQ6" s="35">
        <f t="shared" si="10"/>
        <v>53.2</v>
      </c>
      <c r="CR6" s="35">
        <f t="shared" si="10"/>
        <v>49.25</v>
      </c>
      <c r="CS6" s="35">
        <f t="shared" si="10"/>
        <v>50.24</v>
      </c>
      <c r="CT6" s="35">
        <f t="shared" si="10"/>
        <v>49.68</v>
      </c>
      <c r="CU6" s="35">
        <f t="shared" si="10"/>
        <v>49.27</v>
      </c>
      <c r="CV6" s="35">
        <f t="shared" si="10"/>
        <v>49.47</v>
      </c>
      <c r="CW6" s="34" t="str">
        <f>IF(CW7="","",IF(CW7="-","【-】","【"&amp;SUBSTITUTE(TEXT(CW7,"#,##0.00"),"-","△")&amp;"】"))</f>
        <v>【59.57】</v>
      </c>
      <c r="CX6" s="35">
        <f>IF(CX7="",NA(),CX7)</f>
        <v>80.38</v>
      </c>
      <c r="CY6" s="35">
        <f t="shared" ref="CY6:DG6" si="11">IF(CY7="",NA(),CY7)</f>
        <v>81.47</v>
      </c>
      <c r="CZ6" s="35">
        <f t="shared" si="11"/>
        <v>83.92</v>
      </c>
      <c r="DA6" s="35">
        <f t="shared" si="11"/>
        <v>84.47</v>
      </c>
      <c r="DB6" s="35">
        <f t="shared" si="11"/>
        <v>85.8</v>
      </c>
      <c r="DC6" s="35">
        <f t="shared" si="11"/>
        <v>84.12</v>
      </c>
      <c r="DD6" s="35">
        <f t="shared" si="11"/>
        <v>84.17</v>
      </c>
      <c r="DE6" s="35">
        <f t="shared" si="11"/>
        <v>83.35</v>
      </c>
      <c r="DF6" s="35">
        <f t="shared" si="11"/>
        <v>83.16</v>
      </c>
      <c r="DG6" s="35">
        <f t="shared" si="11"/>
        <v>82.06</v>
      </c>
      <c r="DH6" s="34" t="str">
        <f>IF(DH7="","",IF(DH7="-","【-】","【"&amp;SUBSTITUTE(TEXT(DH7,"#,##0.00"),"-","△")&amp;"】"))</f>
        <v>【95.57】</v>
      </c>
      <c r="DI6" s="35">
        <f>IF(DI7="",NA(),DI7)</f>
        <v>18.14</v>
      </c>
      <c r="DJ6" s="35">
        <f t="shared" ref="DJ6:DR6" si="12">IF(DJ7="",NA(),DJ7)</f>
        <v>20.39</v>
      </c>
      <c r="DK6" s="35">
        <f t="shared" si="12"/>
        <v>22.87</v>
      </c>
      <c r="DL6" s="35">
        <f t="shared" si="12"/>
        <v>25.39</v>
      </c>
      <c r="DM6" s="35">
        <f t="shared" si="12"/>
        <v>28.44</v>
      </c>
      <c r="DN6" s="35">
        <f t="shared" si="12"/>
        <v>26.91</v>
      </c>
      <c r="DO6" s="35">
        <f t="shared" si="12"/>
        <v>26.81</v>
      </c>
      <c r="DP6" s="35">
        <f t="shared" si="12"/>
        <v>26.06</v>
      </c>
      <c r="DQ6" s="35">
        <f t="shared" si="12"/>
        <v>24.1</v>
      </c>
      <c r="DR6" s="35">
        <f t="shared" si="12"/>
        <v>19.93</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8" s="36" customFormat="1" x14ac:dyDescent="0.15">
      <c r="A7" s="28"/>
      <c r="B7" s="37">
        <v>2020</v>
      </c>
      <c r="C7" s="37">
        <v>172073</v>
      </c>
      <c r="D7" s="37">
        <v>46</v>
      </c>
      <c r="E7" s="37">
        <v>17</v>
      </c>
      <c r="F7" s="37">
        <v>1</v>
      </c>
      <c r="G7" s="37">
        <v>0</v>
      </c>
      <c r="H7" s="37" t="s">
        <v>96</v>
      </c>
      <c r="I7" s="37" t="s">
        <v>97</v>
      </c>
      <c r="J7" s="37" t="s">
        <v>98</v>
      </c>
      <c r="K7" s="37" t="s">
        <v>99</v>
      </c>
      <c r="L7" s="37" t="s">
        <v>100</v>
      </c>
      <c r="M7" s="37" t="s">
        <v>101</v>
      </c>
      <c r="N7" s="38" t="s">
        <v>102</v>
      </c>
      <c r="O7" s="38">
        <v>38.68</v>
      </c>
      <c r="P7" s="38">
        <v>65.34</v>
      </c>
      <c r="Q7" s="38">
        <v>78.97</v>
      </c>
      <c r="R7" s="38">
        <v>3465</v>
      </c>
      <c r="S7" s="38">
        <v>20940</v>
      </c>
      <c r="T7" s="38">
        <v>81.849999999999994</v>
      </c>
      <c r="U7" s="38">
        <v>255.83</v>
      </c>
      <c r="V7" s="38">
        <v>13581</v>
      </c>
      <c r="W7" s="38">
        <v>6.58</v>
      </c>
      <c r="X7" s="38">
        <v>2063.98</v>
      </c>
      <c r="Y7" s="38">
        <v>101.33</v>
      </c>
      <c r="Z7" s="38">
        <v>103.16</v>
      </c>
      <c r="AA7" s="38">
        <v>108.21</v>
      </c>
      <c r="AB7" s="38">
        <v>114.24</v>
      </c>
      <c r="AC7" s="38">
        <v>116.32</v>
      </c>
      <c r="AD7" s="38">
        <v>110.07</v>
      </c>
      <c r="AE7" s="38">
        <v>106.7</v>
      </c>
      <c r="AF7" s="38">
        <v>106.83</v>
      </c>
      <c r="AG7" s="38">
        <v>109.21</v>
      </c>
      <c r="AH7" s="38">
        <v>107.81</v>
      </c>
      <c r="AI7" s="38">
        <v>106.67</v>
      </c>
      <c r="AJ7" s="38">
        <v>64.790000000000006</v>
      </c>
      <c r="AK7" s="38">
        <v>54.33</v>
      </c>
      <c r="AL7" s="38">
        <v>31.44</v>
      </c>
      <c r="AM7" s="38">
        <v>0</v>
      </c>
      <c r="AN7" s="38">
        <v>0</v>
      </c>
      <c r="AO7" s="38">
        <v>31.4</v>
      </c>
      <c r="AP7" s="38">
        <v>26.14</v>
      </c>
      <c r="AQ7" s="38">
        <v>22.02</v>
      </c>
      <c r="AR7" s="38">
        <v>15.73</v>
      </c>
      <c r="AS7" s="38">
        <v>18.2</v>
      </c>
      <c r="AT7" s="38">
        <v>3.64</v>
      </c>
      <c r="AU7" s="38">
        <v>21.38</v>
      </c>
      <c r="AV7" s="38">
        <v>31.22</v>
      </c>
      <c r="AW7" s="38">
        <v>34.119999999999997</v>
      </c>
      <c r="AX7" s="38">
        <v>17.98</v>
      </c>
      <c r="AY7" s="38">
        <v>10.89</v>
      </c>
      <c r="AZ7" s="38">
        <v>79.709999999999994</v>
      </c>
      <c r="BA7" s="38">
        <v>68.290000000000006</v>
      </c>
      <c r="BB7" s="38">
        <v>68.040000000000006</v>
      </c>
      <c r="BC7" s="38">
        <v>57.26</v>
      </c>
      <c r="BD7" s="38">
        <v>48.56</v>
      </c>
      <c r="BE7" s="38">
        <v>67.52</v>
      </c>
      <c r="BF7" s="38">
        <v>1684.14</v>
      </c>
      <c r="BG7" s="38">
        <v>2935.16</v>
      </c>
      <c r="BH7" s="38">
        <v>2929.63</v>
      </c>
      <c r="BI7" s="38">
        <v>2966.73</v>
      </c>
      <c r="BJ7" s="38">
        <v>3228.21</v>
      </c>
      <c r="BK7" s="38">
        <v>1047.6500000000001</v>
      </c>
      <c r="BL7" s="38">
        <v>1124.26</v>
      </c>
      <c r="BM7" s="38">
        <v>1048.23</v>
      </c>
      <c r="BN7" s="38">
        <v>1130.42</v>
      </c>
      <c r="BO7" s="38">
        <v>1245.0999999999999</v>
      </c>
      <c r="BP7" s="38">
        <v>705.21</v>
      </c>
      <c r="BQ7" s="38">
        <v>105.11</v>
      </c>
      <c r="BR7" s="38">
        <v>100</v>
      </c>
      <c r="BS7" s="38">
        <v>109.75</v>
      </c>
      <c r="BT7" s="38">
        <v>120.64</v>
      </c>
      <c r="BU7" s="38">
        <v>119.66</v>
      </c>
      <c r="BV7" s="38">
        <v>74.040000000000006</v>
      </c>
      <c r="BW7" s="38">
        <v>80.58</v>
      </c>
      <c r="BX7" s="38">
        <v>78.92</v>
      </c>
      <c r="BY7" s="38">
        <v>74.17</v>
      </c>
      <c r="BZ7" s="38">
        <v>79.77</v>
      </c>
      <c r="CA7" s="38">
        <v>98.96</v>
      </c>
      <c r="CB7" s="38">
        <v>163.66999999999999</v>
      </c>
      <c r="CC7" s="38">
        <v>171.86</v>
      </c>
      <c r="CD7" s="38">
        <v>157.43</v>
      </c>
      <c r="CE7" s="38">
        <v>143.62</v>
      </c>
      <c r="CF7" s="38">
        <v>144.41999999999999</v>
      </c>
      <c r="CG7" s="38">
        <v>235.61</v>
      </c>
      <c r="CH7" s="38">
        <v>216.21</v>
      </c>
      <c r="CI7" s="38">
        <v>220.31</v>
      </c>
      <c r="CJ7" s="38">
        <v>230.95</v>
      </c>
      <c r="CK7" s="38">
        <v>214.56</v>
      </c>
      <c r="CL7" s="38">
        <v>134.52000000000001</v>
      </c>
      <c r="CM7" s="38">
        <v>46.96</v>
      </c>
      <c r="CN7" s="38">
        <v>49.99</v>
      </c>
      <c r="CO7" s="38">
        <v>50.78</v>
      </c>
      <c r="CP7" s="38">
        <v>49.04</v>
      </c>
      <c r="CQ7" s="38">
        <v>53.2</v>
      </c>
      <c r="CR7" s="38">
        <v>49.25</v>
      </c>
      <c r="CS7" s="38">
        <v>50.24</v>
      </c>
      <c r="CT7" s="38">
        <v>49.68</v>
      </c>
      <c r="CU7" s="38">
        <v>49.27</v>
      </c>
      <c r="CV7" s="38">
        <v>49.47</v>
      </c>
      <c r="CW7" s="38">
        <v>59.57</v>
      </c>
      <c r="CX7" s="38">
        <v>80.38</v>
      </c>
      <c r="CY7" s="38">
        <v>81.47</v>
      </c>
      <c r="CZ7" s="38">
        <v>83.92</v>
      </c>
      <c r="DA7" s="38">
        <v>84.47</v>
      </c>
      <c r="DB7" s="38">
        <v>85.8</v>
      </c>
      <c r="DC7" s="38">
        <v>84.12</v>
      </c>
      <c r="DD7" s="38">
        <v>84.17</v>
      </c>
      <c r="DE7" s="38">
        <v>83.35</v>
      </c>
      <c r="DF7" s="38">
        <v>83.16</v>
      </c>
      <c r="DG7" s="38">
        <v>82.06</v>
      </c>
      <c r="DH7" s="38">
        <v>95.57</v>
      </c>
      <c r="DI7" s="38">
        <v>18.14</v>
      </c>
      <c r="DJ7" s="38">
        <v>20.39</v>
      </c>
      <c r="DK7" s="38">
        <v>22.87</v>
      </c>
      <c r="DL7" s="38">
        <v>25.39</v>
      </c>
      <c r="DM7" s="38">
        <v>28.44</v>
      </c>
      <c r="DN7" s="38">
        <v>26.91</v>
      </c>
      <c r="DO7" s="38">
        <v>26.81</v>
      </c>
      <c r="DP7" s="38">
        <v>26.06</v>
      </c>
      <c r="DQ7" s="38">
        <v>24.1</v>
      </c>
      <c r="DR7" s="38">
        <v>19.93</v>
      </c>
      <c r="DS7" s="38">
        <v>36.520000000000003</v>
      </c>
      <c r="DT7" s="38">
        <v>0</v>
      </c>
      <c r="DU7" s="38">
        <v>0</v>
      </c>
      <c r="DV7" s="38">
        <v>0</v>
      </c>
      <c r="DW7" s="38">
        <v>0</v>
      </c>
      <c r="DX7" s="38">
        <v>0</v>
      </c>
      <c r="DY7" s="38">
        <v>0</v>
      </c>
      <c r="DZ7" s="38">
        <v>0</v>
      </c>
      <c r="EA7" s="38">
        <v>0</v>
      </c>
      <c r="EB7" s="38">
        <v>0</v>
      </c>
      <c r="EC7" s="38">
        <v>0</v>
      </c>
      <c r="ED7" s="38">
        <v>5.72</v>
      </c>
      <c r="EE7" s="38">
        <v>0</v>
      </c>
      <c r="EF7" s="38">
        <v>0</v>
      </c>
      <c r="EG7" s="38">
        <v>0</v>
      </c>
      <c r="EH7" s="38">
        <v>0</v>
      </c>
      <c r="EI7" s="38">
        <v>0</v>
      </c>
      <c r="EJ7" s="38">
        <v>0.1</v>
      </c>
      <c r="EK7" s="38">
        <v>0.13</v>
      </c>
      <c r="EL7" s="38">
        <v>0.12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2022-01-28T02:58:56Z</cp:lastPrinted>
  <dcterms:created xsi:type="dcterms:W3CDTF">2021-12-03T07:11:58Z</dcterms:created>
  <dcterms:modified xsi:type="dcterms:W3CDTF">2022-01-28T03:00:29Z</dcterms:modified>
  <cp:category/>
</cp:coreProperties>
</file>