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vILuLVZUnye0aO0XTHdWtMNSgqH8GA9/WAvsBAX5byT8Nnn5IHl+8UsGb7XD0tG0214y4T9jHEYC9RXFBryIWA==" workbookSaltValue="8z800+wX+0SkpMYR5zNSu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<sst xmlns="http://schemas.openxmlformats.org/spreadsheetml/2006/main" count="228" uniqueCount="113">
  <si>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</si>
  <si>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</si>
  <si>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</si>
  <si>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</si>
  <si>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</si>
  <si>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</si>
  <si>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</si>
  <si>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</si>
  <si>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</si>
  <si>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</si>
  <si>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</si>
  <si>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</si>
  <si>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</si>
  <si>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</si>
  <si>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</si>
  <si>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</si>
  <si>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</si>
  <si>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</si>
  <si>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</si>
  <si>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</si>
  <si>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</si>
  <si>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</si>
  <si>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</si>
  <si>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</si>
  <si>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</si>
  <si>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</si>
  <si>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</si>
  <si>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</si>
  <si>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</si>
  <si>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</si>
  <si>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</si>
  <si>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</si>
  <si>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</si>
  <si>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</si>
  <si>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</si>
  <si>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</si>
  <si>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</si>
  <si>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</si>
  <si>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</si>
  <si>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</si>
  <si>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</si>
  <si>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</si>
  <si>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</si>
  <si>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</si>
  <si>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</si>
  <si>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</si>
  <si>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</si>
  <si>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</si>
  <si>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</si>
  <si>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</si>
  <si>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</si>
  <si>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</si>
  <si>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</si>
  <si>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</si>
  <si>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</si>
  <si>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</si>
  <si>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</si>
  <si>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</si>
  <si>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</si>
  <si>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</si>
  <si>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</si>
  <si>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</si>
  <si>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</si>
  <si>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</si>
  <si>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</si>
  <si>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</si>
  <si>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</si>
  <si>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</si>
  <si>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</si>
  <si>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</si>
  <si>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</si>
  <si>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</si>
  <si>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</si>
  <si>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</si>
  <si>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</si>
  <si>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</si>
  <si>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</si>
  <si>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</si>
  <si>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</si>
  <si>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</si>
  <si>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</si>
  <si>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</si>
  <si>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</si>
  <si>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</si>
  <si>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</si>
  <si>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</si>
  <si>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</si>
  <si>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</si>
  <si>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</si>
  <si>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</si>
  <si>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</si>
  <si>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</si>
  <si>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</si>
  <si>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</si>
  <si>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</si>
  <si>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</si>
  <si>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</si>
  <si>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</si>
  <si>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</si>
  <si>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</si>
  <si>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</si>
  <si>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</si>
  <si>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</si>
  <si>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</si>
  <si>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</si>
  <si>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</si>
  <si>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</si>
  <si>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</si>
  <si>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</si>
  <si>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</si>
  <si>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近年、老朽化した管路の耐震化を含めた布設替を実施していることから、管路経年化率は全国及び類似団体より低い数値を示していると考えられるが、有形固定資産減価償却率が全国及び類似団体より高い数値を示しており、年々上昇していることから、更新が必要が施設等が今後増加してくるものと考えられる。</t>
    <rPh sb="0" eb="2">
      <t>キンネン</t>
    </rPh>
    <rPh sb="3" eb="6">
      <t>ロウキュウカ</t>
    </rPh>
    <rPh sb="8" eb="10">
      <t>カンロ</t>
    </rPh>
    <rPh sb="11" eb="14">
      <t>タイシンカ</t>
    </rPh>
    <rPh sb="15" eb="16">
      <t>フク</t>
    </rPh>
    <rPh sb="18" eb="21">
      <t>フセツガ</t>
    </rPh>
    <rPh sb="22" eb="24">
      <t>ジッシ</t>
    </rPh>
    <rPh sb="33" eb="35">
      <t>カンロ</t>
    </rPh>
    <rPh sb="35" eb="37">
      <t>ケイネン</t>
    </rPh>
    <rPh sb="37" eb="38">
      <t>カ</t>
    </rPh>
    <rPh sb="38" eb="39">
      <t>リツ</t>
    </rPh>
    <rPh sb="40" eb="42">
      <t>ゼンコク</t>
    </rPh>
    <rPh sb="42" eb="43">
      <t>オヨ</t>
    </rPh>
    <rPh sb="44" eb="46">
      <t>ルイジ</t>
    </rPh>
    <rPh sb="46" eb="48">
      <t>ダンタイ</t>
    </rPh>
    <rPh sb="50" eb="51">
      <t>ヒク</t>
    </rPh>
    <rPh sb="52" eb="54">
      <t>スウチ</t>
    </rPh>
    <rPh sb="55" eb="56">
      <t>シメ</t>
    </rPh>
    <rPh sb="61" eb="62">
      <t>カンガ</t>
    </rPh>
    <rPh sb="68" eb="70">
      <t>ユウケイ</t>
    </rPh>
    <rPh sb="70" eb="72">
      <t>コテイ</t>
    </rPh>
    <rPh sb="72" eb="74">
      <t>シサン</t>
    </rPh>
    <rPh sb="74" eb="76">
      <t>ゲンカ</t>
    </rPh>
    <rPh sb="76" eb="78">
      <t>ショウキャク</t>
    </rPh>
    <rPh sb="78" eb="79">
      <t>リツ</t>
    </rPh>
    <rPh sb="80" eb="82">
      <t>ゼンコク</t>
    </rPh>
    <rPh sb="82" eb="83">
      <t>オヨ</t>
    </rPh>
    <rPh sb="84" eb="86">
      <t>ルイジ</t>
    </rPh>
    <rPh sb="86" eb="88">
      <t>ダンタイ</t>
    </rPh>
    <rPh sb="90" eb="91">
      <t>タカ</t>
    </rPh>
    <rPh sb="92" eb="94">
      <t>スウチ</t>
    </rPh>
    <rPh sb="95" eb="96">
      <t>シメ</t>
    </rPh>
    <rPh sb="101" eb="103">
      <t>ネンネン</t>
    </rPh>
    <rPh sb="103" eb="105">
      <t>ジョウショウ</t>
    </rPh>
    <rPh sb="114" eb="116">
      <t>コウシン</t>
    </rPh>
    <rPh sb="117" eb="119">
      <t>ヒツヨウ</t>
    </rPh>
    <rPh sb="120" eb="122">
      <t>シセツ</t>
    </rPh>
    <rPh sb="122" eb="123">
      <t>トウ</t>
    </rPh>
    <rPh sb="124" eb="126">
      <t>コンゴ</t>
    </rPh>
    <rPh sb="126" eb="128">
      <t>ゾウカ</t>
    </rPh>
    <rPh sb="135" eb="136">
      <t>カンガ</t>
    </rPh>
    <phoneticPr fontId="4"/>
  </si>
  <si>
    <t>⑤料金回収率が100％を下回っていることから、給水収益以外の一般会計繰入金等に依存した経営となっている。また、一般会計繰入金等が減少したことが要因で、①経常収支比率が減少傾向となっている。　　　　　　　　　　　　　　　　　　　　　④企業債残高対給水収益比率は、全国及び類似団体と比べてもかなり高い比率となっており、企業債に依存した経営になっていると考えられる。　　　　　　　　　　　　　　　　　　　　　　　　　　　　　　　　　　　　　　⑥給水原価は全国及び類似団体と比べても高い数値を示しているのは、人口減少による給水収益の低下や、離島で海水淡水化事業を実施している簡易水道事業を含めた４つの簡易水道施設を有していることが要因と考えられる。　　　　　　　　　　　　　　　　　　　⑧有収率については、継続して老朽管の更新事業を実施していることから類似団体よりも高い数値を示していると考えられる。</t>
    <rPh sb="1" eb="3">
      <t>リョウキン</t>
    </rPh>
    <rPh sb="3" eb="5">
      <t>カイシュウ</t>
    </rPh>
    <rPh sb="5" eb="6">
      <t>リツ</t>
    </rPh>
    <rPh sb="12" eb="14">
      <t>シタマワ</t>
    </rPh>
    <rPh sb="23" eb="25">
      <t>キュウスイ</t>
    </rPh>
    <rPh sb="25" eb="27">
      <t>シュウエキ</t>
    </rPh>
    <rPh sb="27" eb="29">
      <t>イガイ</t>
    </rPh>
    <rPh sb="30" eb="32">
      <t>イッパン</t>
    </rPh>
    <rPh sb="32" eb="34">
      <t>カイケイ</t>
    </rPh>
    <rPh sb="34" eb="36">
      <t>クリイレ</t>
    </rPh>
    <rPh sb="36" eb="37">
      <t>キン</t>
    </rPh>
    <rPh sb="37" eb="38">
      <t>トウ</t>
    </rPh>
    <rPh sb="39" eb="41">
      <t>イゾン</t>
    </rPh>
    <rPh sb="43" eb="45">
      <t>ケイエイ</t>
    </rPh>
    <rPh sb="55" eb="57">
      <t>イッパン</t>
    </rPh>
    <rPh sb="57" eb="59">
      <t>カイケイ</t>
    </rPh>
    <rPh sb="59" eb="61">
      <t>クリイレ</t>
    </rPh>
    <rPh sb="61" eb="62">
      <t>キン</t>
    </rPh>
    <rPh sb="62" eb="63">
      <t>トウ</t>
    </rPh>
    <rPh sb="64" eb="66">
      <t>ゲンショウ</t>
    </rPh>
    <rPh sb="71" eb="73">
      <t>ヨウイン</t>
    </rPh>
    <rPh sb="76" eb="78">
      <t>ケイジョウ</t>
    </rPh>
    <rPh sb="78" eb="80">
      <t>シュウシ</t>
    </rPh>
    <rPh sb="80" eb="82">
      <t>ヒリツ</t>
    </rPh>
    <rPh sb="83" eb="85">
      <t>ゲンショウ</t>
    </rPh>
    <rPh sb="85" eb="87">
      <t>ケイコウ</t>
    </rPh>
    <rPh sb="116" eb="118">
      <t>キギョウ</t>
    </rPh>
    <rPh sb="118" eb="119">
      <t>サイ</t>
    </rPh>
    <rPh sb="119" eb="121">
      <t>ザンダカ</t>
    </rPh>
    <rPh sb="121" eb="122">
      <t>タイ</t>
    </rPh>
    <rPh sb="122" eb="124">
      <t>キュウスイ</t>
    </rPh>
    <rPh sb="124" eb="126">
      <t>シュウエキ</t>
    </rPh>
    <rPh sb="126" eb="128">
      <t>ヒリツ</t>
    </rPh>
    <rPh sb="130" eb="132">
      <t>ゼンコク</t>
    </rPh>
    <rPh sb="132" eb="133">
      <t>オヨ</t>
    </rPh>
    <rPh sb="134" eb="136">
      <t>ルイジ</t>
    </rPh>
    <rPh sb="136" eb="138">
      <t>ダンタイ</t>
    </rPh>
    <rPh sb="139" eb="140">
      <t>クラ</t>
    </rPh>
    <rPh sb="146" eb="147">
      <t>タカ</t>
    </rPh>
    <rPh sb="148" eb="150">
      <t>ヒリツ</t>
    </rPh>
    <rPh sb="157" eb="159">
      <t>キギョウ</t>
    </rPh>
    <rPh sb="159" eb="160">
      <t>サイ</t>
    </rPh>
    <rPh sb="161" eb="163">
      <t>イゾン</t>
    </rPh>
    <rPh sb="165" eb="167">
      <t>ケイエイ</t>
    </rPh>
    <rPh sb="174" eb="175">
      <t>カンガ</t>
    </rPh>
    <rPh sb="219" eb="221">
      <t>キュウスイ</t>
    </rPh>
    <rPh sb="221" eb="223">
      <t>ゲンカ</t>
    </rPh>
    <rPh sb="224" eb="226">
      <t>ゼンコク</t>
    </rPh>
    <rPh sb="226" eb="227">
      <t>オヨ</t>
    </rPh>
    <rPh sb="228" eb="230">
      <t>ルイジ</t>
    </rPh>
    <rPh sb="230" eb="232">
      <t>ダンタイ</t>
    </rPh>
    <rPh sb="233" eb="234">
      <t>クラ</t>
    </rPh>
    <rPh sb="237" eb="238">
      <t>タカ</t>
    </rPh>
    <rPh sb="239" eb="241">
      <t>スウチ</t>
    </rPh>
    <rPh sb="242" eb="243">
      <t>シメ</t>
    </rPh>
    <rPh sb="250" eb="252">
      <t>ジンコウ</t>
    </rPh>
    <rPh sb="252" eb="254">
      <t>ゲンショウ</t>
    </rPh>
    <rPh sb="257" eb="259">
      <t>キュウスイ</t>
    </rPh>
    <rPh sb="259" eb="261">
      <t>シュウエキ</t>
    </rPh>
    <rPh sb="262" eb="264">
      <t>テイカ</t>
    </rPh>
    <rPh sb="266" eb="268">
      <t>リトウ</t>
    </rPh>
    <rPh sb="269" eb="271">
      <t>カイスイ</t>
    </rPh>
    <rPh sb="271" eb="274">
      <t>タンスイカ</t>
    </rPh>
    <rPh sb="274" eb="276">
      <t>ジギョウ</t>
    </rPh>
    <rPh sb="277" eb="279">
      <t>ジッシ</t>
    </rPh>
    <rPh sb="283" eb="285">
      <t>カンイ</t>
    </rPh>
    <rPh sb="285" eb="287">
      <t>スイドウ</t>
    </rPh>
    <rPh sb="287" eb="289">
      <t>ジギョウ</t>
    </rPh>
    <rPh sb="290" eb="291">
      <t>フク</t>
    </rPh>
    <rPh sb="296" eb="298">
      <t>カンイ</t>
    </rPh>
    <rPh sb="298" eb="300">
      <t>スイドウ</t>
    </rPh>
    <rPh sb="300" eb="302">
      <t>シセツ</t>
    </rPh>
    <rPh sb="303" eb="304">
      <t>ユウ</t>
    </rPh>
    <rPh sb="311" eb="313">
      <t>ヨウイン</t>
    </rPh>
    <rPh sb="314" eb="315">
      <t>カンガ</t>
    </rPh>
    <rPh sb="340" eb="343">
      <t>ユウシュウリツ</t>
    </rPh>
    <rPh sb="349" eb="351">
      <t>ケイゾク</t>
    </rPh>
    <rPh sb="353" eb="355">
      <t>ロウキュウ</t>
    </rPh>
    <rPh sb="355" eb="356">
      <t>カン</t>
    </rPh>
    <rPh sb="357" eb="359">
      <t>コウシン</t>
    </rPh>
    <rPh sb="359" eb="361">
      <t>ジギョウ</t>
    </rPh>
    <rPh sb="362" eb="364">
      <t>ジッシ</t>
    </rPh>
    <rPh sb="372" eb="374">
      <t>ルイジ</t>
    </rPh>
    <rPh sb="374" eb="376">
      <t>ダンタイ</t>
    </rPh>
    <rPh sb="379" eb="380">
      <t>タカ</t>
    </rPh>
    <rPh sb="381" eb="383">
      <t>スウチ</t>
    </rPh>
    <rPh sb="384" eb="385">
      <t>シメ</t>
    </rPh>
    <rPh sb="390" eb="391">
      <t>カンガ</t>
    </rPh>
    <phoneticPr fontId="4"/>
  </si>
  <si>
    <t>老朽化の状況から、今後施設等の更新に膨大な費用が必要となってくると考えられる。また、経常収支比率が100％を下回り、人口減少等により今後も給水収益の減少が予想されることから、経営状態はさらに厳しくなると思われる。そのため、料金の適正化に向けた検討を実施し、安定した収入の確保に努め、経営の健全化に取り組む必要があると思われる。</t>
    <rPh sb="0" eb="3">
      <t>ロウキュウカ</t>
    </rPh>
    <rPh sb="4" eb="6">
      <t>ジョウキョウ</t>
    </rPh>
    <rPh sb="9" eb="11">
      <t>コンゴ</t>
    </rPh>
    <rPh sb="11" eb="13">
      <t>シセツ</t>
    </rPh>
    <rPh sb="13" eb="14">
      <t>トウ</t>
    </rPh>
    <rPh sb="15" eb="17">
      <t>コウシン</t>
    </rPh>
    <rPh sb="18" eb="20">
      <t>ボウダイ</t>
    </rPh>
    <rPh sb="21" eb="23">
      <t>ヒヨウ</t>
    </rPh>
    <rPh sb="24" eb="26">
      <t>ヒツヨウ</t>
    </rPh>
    <rPh sb="33" eb="34">
      <t>カンガ</t>
    </rPh>
    <rPh sb="42" eb="44">
      <t>ケイジョウ</t>
    </rPh>
    <rPh sb="44" eb="46">
      <t>シュウシ</t>
    </rPh>
    <rPh sb="46" eb="48">
      <t>ヒリツ</t>
    </rPh>
    <rPh sb="54" eb="56">
      <t>シタマワ</t>
    </rPh>
    <rPh sb="58" eb="60">
      <t>ジンコウ</t>
    </rPh>
    <rPh sb="60" eb="62">
      <t>ゲンショウ</t>
    </rPh>
    <rPh sb="62" eb="63">
      <t>トウ</t>
    </rPh>
    <rPh sb="66" eb="68">
      <t>コンゴ</t>
    </rPh>
    <rPh sb="69" eb="71">
      <t>キュウスイ</t>
    </rPh>
    <rPh sb="71" eb="73">
      <t>シュウエキ</t>
    </rPh>
    <rPh sb="74" eb="76">
      <t>ゲンショウ</t>
    </rPh>
    <rPh sb="77" eb="79">
      <t>ヨソウ</t>
    </rPh>
    <rPh sb="87" eb="89">
      <t>ケイエイ</t>
    </rPh>
    <rPh sb="89" eb="91">
      <t>ジョウタイ</t>
    </rPh>
    <rPh sb="95" eb="96">
      <t>キビ</t>
    </rPh>
    <rPh sb="101" eb="102">
      <t>オモ</t>
    </rPh>
    <rPh sb="111" eb="113">
      <t>リョウキン</t>
    </rPh>
    <rPh sb="114" eb="117">
      <t>テキセイカ</t>
    </rPh>
    <rPh sb="118" eb="119">
      <t>ム</t>
    </rPh>
    <rPh sb="121" eb="123">
      <t>ケントウ</t>
    </rPh>
    <rPh sb="124" eb="126">
      <t>ジッシ</t>
    </rPh>
    <rPh sb="128" eb="130">
      <t>アンテイ</t>
    </rPh>
    <rPh sb="132" eb="134">
      <t>シュウニュウ</t>
    </rPh>
    <rPh sb="135" eb="137">
      <t>カクホ</t>
    </rPh>
    <rPh sb="138" eb="139">
      <t>ツト</t>
    </rPh>
    <rPh sb="141" eb="143">
      <t>ケイエイ</t>
    </rPh>
    <rPh sb="144" eb="147">
      <t>ケンゼンカ</t>
    </rPh>
    <rPh sb="148" eb="149">
      <t>ト</t>
    </rPh>
    <rPh sb="150" eb="151">
      <t>ク</t>
    </rPh>
    <rPh sb="152" eb="154">
      <t>ヒツヨウ</t>
    </rPh>
    <rPh sb="158" eb="15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</si>
</sst>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0.59</c:v>
                </c:pt>
                <c:pt idx="1">
                  <c:v>0.98</c:v>
                </c:pt>
                <c:pt idx="2">
                  <c:v>0.73</c:v>
                </c:pt>
                <c:pt idx="3">
                  <c:v>0.36</c:v>
                </c:pt>
                <c:pt idx="4">
                  <c:v>0.28999999999999998</c:v>
                </c:pt>
              </c:numCache>
            </c:numRef>
          </c:val>
          <c:extLst>
            <c:ext xmlns:c16="http://schemas.microsoft.com/office/drawing/2014/chart" uri="{C3380CC4-5D6E-409C-BE32-E72D297353CC}">
              <c16:uniqueId val="{00000000-EDBD-4E19-948A-FA3FBA2E2E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DBD-4E19-948A-FA3FBA2E2E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38.270000000000003</c:v>
                </c:pt>
                <c:pt idx="1">
                  <c:v>40.26</c:v>
                </c:pt>
                <c:pt idx="2">
                  <c:v>36.69</c:v>
                </c:pt>
                <c:pt idx="3">
                  <c:v>35.83</c:v>
                </c:pt>
                <c:pt idx="4">
                  <c:v>36.57</c:v>
                </c:pt>
              </c:numCache>
            </c:numRef>
          </c:val>
          <c:extLst>
            <c:ext xmlns:c16="http://schemas.microsoft.com/office/drawing/2014/chart" uri="{C3380CC4-5D6E-409C-BE32-E72D297353CC}">
              <c16:uniqueId val="{00000000-244C-45A8-A047-74FDE7E89F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44C-45A8-A047-74FDE7E89F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90.29</c:v>
                </c:pt>
                <c:pt idx="1">
                  <c:v>84.23</c:v>
                </c:pt>
                <c:pt idx="2">
                  <c:v>90.25</c:v>
                </c:pt>
                <c:pt idx="3">
                  <c:v>90.22</c:v>
                </c:pt>
                <c:pt idx="4">
                  <c:v>88.32</c:v>
                </c:pt>
              </c:numCache>
            </c:numRef>
          </c:val>
          <c:extLst>
            <c:ext xmlns:c16="http://schemas.microsoft.com/office/drawing/2014/chart" uri="{C3380CC4-5D6E-409C-BE32-E72D297353CC}">
              <c16:uniqueId val="{00000000-AF16-40AD-B408-B4EDC9889C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F16-40AD-B408-B4EDC9889C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109.87</c:v>
                </c:pt>
                <c:pt idx="1">
                  <c:v>107.35</c:v>
                </c:pt>
                <c:pt idx="2">
                  <c:v>103.89</c:v>
                </c:pt>
                <c:pt idx="3">
                  <c:v>98.27</c:v>
                </c:pt>
                <c:pt idx="4">
                  <c:v>95.07</c:v>
                </c:pt>
              </c:numCache>
            </c:numRef>
          </c:val>
          <c:extLst>
            <c:ext xmlns:c16="http://schemas.microsoft.com/office/drawing/2014/chart" uri="{C3380CC4-5D6E-409C-BE32-E72D297353CC}">
              <c16:uniqueId val="{00000000-9550-497F-B412-5B1D210069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550-497F-B412-5B1D210069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51.26</c:v>
                </c:pt>
                <c:pt idx="1">
                  <c:v>52.33</c:v>
                </c:pt>
                <c:pt idx="2">
                  <c:v>53.99</c:v>
                </c:pt>
                <c:pt idx="3">
                  <c:v>55.28</c:v>
                </c:pt>
                <c:pt idx="4">
                  <c:v>56.54</c:v>
                </c:pt>
              </c:numCache>
            </c:numRef>
          </c:val>
          <c:extLst>
            <c:ext xmlns:c16="http://schemas.microsoft.com/office/drawing/2014/chart" uri="{C3380CC4-5D6E-409C-BE32-E72D297353CC}">
              <c16:uniqueId val="{00000000-C012-441B-9981-2D98FE26A9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012-441B-9981-2D98FE26A9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11.46</c:v>
                </c:pt>
                <c:pt idx="1">
                  <c:v>10.39</c:v>
                </c:pt>
                <c:pt idx="2">
                  <c:v>9.41</c:v>
                </c:pt>
                <c:pt idx="3">
                  <c:v>9.0500000000000007</c:v>
                </c:pt>
                <c:pt idx="4">
                  <c:v>8.76</c:v>
                </c:pt>
              </c:numCache>
            </c:numRef>
          </c:val>
          <c:extLst>
            <c:ext xmlns:c16="http://schemas.microsoft.com/office/drawing/2014/chart" uri="{C3380CC4-5D6E-409C-BE32-E72D297353CC}">
              <c16:uniqueId val="{00000000-F4AD-42A3-9095-B57655EA46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4AD-42A3-9095-B57655EA46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0-4154-A319-4A303C84FA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4E0-4154-A319-4A303C84FA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466.32</c:v>
                </c:pt>
                <c:pt idx="1">
                  <c:v>358.33</c:v>
                </c:pt>
                <c:pt idx="2">
                  <c:v>432.31</c:v>
                </c:pt>
                <c:pt idx="3">
                  <c:v>446.58</c:v>
                </c:pt>
                <c:pt idx="4">
                  <c:v>360.99</c:v>
                </c:pt>
              </c:numCache>
            </c:numRef>
          </c:val>
          <c:extLst>
            <c:ext xmlns:c16="http://schemas.microsoft.com/office/drawing/2014/chart" uri="{C3380CC4-5D6E-409C-BE32-E72D297353CC}">
              <c16:uniqueId val="{00000000-8819-4EC0-BF9C-3D4C07C9A1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819-4EC0-BF9C-3D4C07C9A1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890.51</c:v>
                </c:pt>
                <c:pt idx="1">
                  <c:v>893.35</c:v>
                </c:pt>
                <c:pt idx="2">
                  <c:v>880.7</c:v>
                </c:pt>
                <c:pt idx="3">
                  <c:v>872.02</c:v>
                </c:pt>
                <c:pt idx="4">
                  <c:v>852.91</c:v>
                </c:pt>
              </c:numCache>
            </c:numRef>
          </c:val>
          <c:extLst>
            <c:ext xmlns:c16="http://schemas.microsoft.com/office/drawing/2014/chart" uri="{C3380CC4-5D6E-409C-BE32-E72D297353CC}">
              <c16:uniqueId val="{00000000-0ED8-454D-BB18-6B22E7A9CC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ED8-454D-BB18-6B22E7A9CC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86.18</c:v>
                </c:pt>
                <c:pt idx="1">
                  <c:v>85.58</c:v>
                </c:pt>
                <c:pt idx="2">
                  <c:v>85.73</c:v>
                </c:pt>
                <c:pt idx="3">
                  <c:v>81.84</c:v>
                </c:pt>
                <c:pt idx="4">
                  <c:v>79.959999999999994</c:v>
                </c:pt>
              </c:numCache>
            </c:numRef>
          </c:val>
          <c:extLst>
            <c:ext xmlns:c16="http://schemas.microsoft.com/office/drawing/2014/chart" uri="{C3380CC4-5D6E-409C-BE32-E72D297353CC}">
              <c16:uniqueId val="{00000000-6EDF-496B-BF8B-0515D7D839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EDF-496B-BF8B-0515D7D839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244.87</c:v>
                </c:pt>
                <c:pt idx="1">
                  <c:v>247.8</c:v>
                </c:pt>
                <c:pt idx="2">
                  <c:v>248.51</c:v>
                </c:pt>
                <c:pt idx="3">
                  <c:v>261.3</c:v>
                </c:pt>
                <c:pt idx="4">
                  <c:v>267.33</c:v>
                </c:pt>
              </c:numCache>
            </c:numRef>
          </c:val>
          <c:extLst>
            <c:ext xmlns:c16="http://schemas.microsoft.com/office/drawing/2014/chart" uri="{C3380CC4-5D6E-409C-BE32-E72D297353CC}">
              <c16:uniqueId val="{00000000-8907-430C-8902-9CE6F53B8F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907-430C-8902-9CE6F53B8F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輪島市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25638</v>
      </c>
      <c r="AM8" s="71"/>
      <c r="AN8" s="71"/>
      <c r="AO8" s="71"/>
      <c r="AP8" s="71"/>
      <c r="AQ8" s="71"/>
      <c r="AR8" s="71"/>
      <c r="AS8" s="71"/>
      <c r="AT8" s="67">
        <f>データ!$S$6</f>
        <v>426.32</v>
      </c>
      <c r="AU8" s="68"/>
      <c r="AV8" s="68"/>
      <c r="AW8" s="68"/>
      <c r="AX8" s="68"/>
      <c r="AY8" s="68"/>
      <c r="AZ8" s="68"/>
      <c r="BA8" s="68"/>
      <c r="BB8" s="70">
        <f>データ!$T$6</f>
        <v>60.14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61.68</v>
      </c>
      <c r="J10" s="68"/>
      <c r="K10" s="68"/>
      <c r="L10" s="68"/>
      <c r="M10" s="68"/>
      <c r="N10" s="68"/>
      <c r="O10" s="69"/>
      <c r="P10" s="70">
        <f>データ!$P$6</f>
        <v>90.89</v>
      </c>
      <c r="Q10" s="70"/>
      <c r="R10" s="70"/>
      <c r="S10" s="70"/>
      <c r="T10" s="70"/>
      <c r="U10" s="70"/>
      <c r="V10" s="70"/>
      <c r="W10" s="71">
        <f>データ!$Q$6</f>
        <v>3950</v>
      </c>
      <c r="X10" s="71"/>
      <c r="Y10" s="71"/>
      <c r="Z10" s="71"/>
      <c r="AA10" s="71"/>
      <c r="AB10" s="71"/>
      <c r="AC10" s="71"/>
      <c r="AD10" s="2"/>
      <c r="AE10" s="2"/>
      <c r="AF10" s="2"/>
      <c r="AG10" s="2"/>
      <c r="AH10" s="4"/>
      <c r="AI10" s="4"/>
      <c r="AJ10" s="4"/>
      <c r="AK10" s="4"/>
      <c r="AL10" s="71">
        <f>データ!$U$6</f>
        <v>22877</v>
      </c>
      <c r="AM10" s="71"/>
      <c r="AN10" s="71"/>
      <c r="AO10" s="71"/>
      <c r="AP10" s="71"/>
      <c r="AQ10" s="71"/>
      <c r="AR10" s="71"/>
      <c r="AS10" s="71"/>
      <c r="AT10" s="67">
        <f>データ!$V$6</f>
        <v>68.31</v>
      </c>
      <c r="AU10" s="68"/>
      <c r="AV10" s="68"/>
      <c r="AW10" s="68"/>
      <c r="AX10" s="68"/>
      <c r="AY10" s="68"/>
      <c r="AZ10" s="68"/>
      <c r="BA10" s="68"/>
      <c r="BB10" s="70">
        <f>データ!$W$6</f>
        <v>334.9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111</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110</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112</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nIOQdPaBE1+qq6pI0H4ttBNuRATYfkGHPnkguC0sT2CaeDUfCLpg+GahGkMow7sbNl7LGnuMsFUFn6PMw9vMA==" saltValue="oFiHGcrz6C9nxsdbusIv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61.68</v>
      </c>
      <c r="P6" s="35">
        <f t="shared" si="3"/>
        <v>90.89</v>
      </c>
      <c r="Q6" s="35">
        <f t="shared" si="3"/>
        <v>3950</v>
      </c>
      <c r="R6" s="35">
        <f t="shared" si="3"/>
        <v>25638</v>
      </c>
      <c r="S6" s="35">
        <f t="shared" si="3"/>
        <v>426.32</v>
      </c>
      <c r="T6" s="35">
        <f t="shared" si="3"/>
        <v>60.14</v>
      </c>
      <c r="U6" s="35">
        <f t="shared" si="3"/>
        <v>22877</v>
      </c>
      <c r="V6" s="35">
        <f t="shared" si="3"/>
        <v>68.31</v>
      </c>
      <c r="W6" s="35">
        <f t="shared" si="3"/>
        <v>334.9</v>
      </c>
      <c r="X6" s="36">
        <f>IF(X7="",NA(),X7)</f>
        <v>109.87</v>
      </c>
      <c r="Y6" s="36">
        <f t="shared" ref="Y6:AG6" si="4">IF(Y7="",NA(),Y7)</f>
        <v>107.35</v>
      </c>
      <c r="Z6" s="36">
        <f t="shared" si="4"/>
        <v>103.89</v>
      </c>
      <c r="AA6" s="36">
        <f t="shared" si="4"/>
        <v>98.27</v>
      </c>
      <c r="AB6" s="36">
        <f t="shared" si="4"/>
        <v>95.07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466.32</v>
      </c>
      <c r="AU6" s="36">
        <f t="shared" ref="AU6:BC6" si="6">IF(AU7="",NA(),AU7)</f>
        <v>358.33</v>
      </c>
      <c r="AV6" s="36">
        <f t="shared" si="6"/>
        <v>432.31</v>
      </c>
      <c r="AW6" s="36">
        <f t="shared" si="6"/>
        <v>446.58</v>
      </c>
      <c r="AX6" s="36">
        <f t="shared" si="6"/>
        <v>360.99</v>
      </c>
      <c r="AY6" s="36">
        <f t="shared" si="6"/>
        <v>384.34</v>
      </c>
      <c r="AZ6" s="36">
        <f t="shared" si="6"/>
        <v>359.47</v>
      </c>
      <c r="BA6" s="36">
        <f t="shared" si="6"/>
        <v>369.69</v>
      </c>
      <c r="BB6" s="36">
        <f t="shared" si="6"/>
        <v>379.08</v>
      </c>
      <c r="BC6" s="36">
        <f t="shared" si="6"/>
        <v>367.55</v>
      </c>
      <c r="BD6" s="35" t="str">
        <f>IF(BD7="","",IF(BD7="-","【-】","【"&amp;SUBSTITUTE(TEXT(BD7,"#,##0.00"),"-","△")&amp;"】"))</f>
        <v>【260.31】</v>
      </c>
      <c r="BE6" s="36">
        <f>IF(BE7="",NA(),BE7)</f>
        <v>890.51</v>
      </c>
      <c r="BF6" s="36">
        <f t="shared" ref="BF6:BN6" si="7">IF(BF7="",NA(),BF7)</f>
        <v>893.35</v>
      </c>
      <c r="BG6" s="36">
        <f t="shared" si="7"/>
        <v>880.7</v>
      </c>
      <c r="BH6" s="36">
        <f t="shared" si="7"/>
        <v>872.02</v>
      </c>
      <c r="BI6" s="36">
        <f t="shared" si="7"/>
        <v>852.91</v>
      </c>
      <c r="BJ6" s="36">
        <f t="shared" si="7"/>
        <v>380.58</v>
      </c>
      <c r="BK6" s="36">
        <f t="shared" si="7"/>
        <v>401.79</v>
      </c>
      <c r="BL6" s="36">
        <f t="shared" si="7"/>
        <v>402.99</v>
      </c>
      <c r="BM6" s="36">
        <f t="shared" si="7"/>
        <v>398.98</v>
      </c>
      <c r="BN6" s="36">
        <f t="shared" si="7"/>
        <v>418.68</v>
      </c>
      <c r="BO6" s="35" t="str">
        <f>IF(BO7="","",IF(BO7="-","【-】","【"&amp;SUBSTITUTE(TEXT(BO7,"#,##0.00"),"-","△")&amp;"】"))</f>
        <v>【275.67】</v>
      </c>
      <c r="BP6" s="36">
        <f>IF(BP7="",NA(),BP7)</f>
        <v>86.18</v>
      </c>
      <c r="BQ6" s="36">
        <f t="shared" ref="BQ6:BY6" si="8">IF(BQ7="",NA(),BQ7)</f>
        <v>85.58</v>
      </c>
      <c r="BR6" s="36">
        <f t="shared" si="8"/>
        <v>85.73</v>
      </c>
      <c r="BS6" s="36">
        <f t="shared" si="8"/>
        <v>81.84</v>
      </c>
      <c r="BT6" s="36">
        <f t="shared" si="8"/>
        <v>79.959999999999994</v>
      </c>
      <c r="BU6" s="36">
        <f t="shared" si="8"/>
        <v>102.38</v>
      </c>
      <c r="BV6" s="36">
        <f t="shared" si="8"/>
        <v>100.12</v>
      </c>
      <c r="BW6" s="36">
        <f t="shared" si="8"/>
        <v>98.66</v>
      </c>
      <c r="BX6" s="36">
        <f t="shared" si="8"/>
        <v>98.64</v>
      </c>
      <c r="BY6" s="36">
        <f t="shared" si="8"/>
        <v>94.78</v>
      </c>
      <c r="BZ6" s="35" t="str">
        <f>IF(BZ7="","",IF(BZ7="-","【-】","【"&amp;SUBSTITUTE(TEXT(BZ7,"#,##0.00"),"-","△")&amp;"】"))</f>
        <v>【100.05】</v>
      </c>
      <c r="CA6" s="36">
        <f>IF(CA7="",NA(),CA7)</f>
        <v>244.87</v>
      </c>
      <c r="CB6" s="36">
        <f t="shared" ref="CB6:CJ6" si="9">IF(CB7="",NA(),CB7)</f>
        <v>247.8</v>
      </c>
      <c r="CC6" s="36">
        <f t="shared" si="9"/>
        <v>248.51</v>
      </c>
      <c r="CD6" s="36">
        <f t="shared" si="9"/>
        <v>261.3</v>
      </c>
      <c r="CE6" s="36">
        <f t="shared" si="9"/>
        <v>267.33</v>
      </c>
      <c r="CF6" s="36">
        <f t="shared" si="9"/>
        <v>168.67</v>
      </c>
      <c r="CG6" s="36">
        <f t="shared" si="9"/>
        <v>174.97</v>
      </c>
      <c r="CH6" s="36">
        <f t="shared" si="9"/>
        <v>178.59</v>
      </c>
      <c r="CI6" s="36">
        <f t="shared" si="9"/>
        <v>178.92</v>
      </c>
      <c r="CJ6" s="36">
        <f t="shared" si="9"/>
        <v>181.3</v>
      </c>
      <c r="CK6" s="35" t="str">
        <f>IF(CK7="","",IF(CK7="-","【-】","【"&amp;SUBSTITUTE(TEXT(CK7,"#,##0.00"),"-","△")&amp;"】"))</f>
        <v>【166.40】</v>
      </c>
      <c r="CL6" s="36">
        <f>IF(CL7="",NA(),CL7)</f>
        <v>38.270000000000003</v>
      </c>
      <c r="CM6" s="36">
        <f t="shared" ref="CM6:CU6" si="10">IF(CM7="",NA(),CM7)</f>
        <v>40.26</v>
      </c>
      <c r="CN6" s="36">
        <f t="shared" si="10"/>
        <v>36.69</v>
      </c>
      <c r="CO6" s="36">
        <f t="shared" si="10"/>
        <v>35.83</v>
      </c>
      <c r="CP6" s="36">
        <f t="shared" si="10"/>
        <v>36.57</v>
      </c>
      <c r="CQ6" s="36">
        <f t="shared" si="10"/>
        <v>54.92</v>
      </c>
      <c r="CR6" s="36">
        <f t="shared" si="10"/>
        <v>55.63</v>
      </c>
      <c r="CS6" s="36">
        <f t="shared" si="10"/>
        <v>55.03</v>
      </c>
      <c r="CT6" s="36">
        <f t="shared" si="10"/>
        <v>55.14</v>
      </c>
      <c r="CU6" s="36">
        <f t="shared" si="10"/>
        <v>55.89</v>
      </c>
      <c r="CV6" s="35" t="str">
        <f>IF(CV7="","",IF(CV7="-","【-】","【"&amp;SUBSTITUTE(TEXT(CV7,"#,##0.00"),"-","△")&amp;"】"))</f>
        <v>【60.69】</v>
      </c>
      <c r="CW6" s="36">
        <f>IF(CW7="",NA(),CW7)</f>
        <v>90.29</v>
      </c>
      <c r="CX6" s="36">
        <f t="shared" ref="CX6:DF6" si="11">IF(CX7="",NA(),CX7)</f>
        <v>84.23</v>
      </c>
      <c r="CY6" s="36">
        <f t="shared" si="11"/>
        <v>90.25</v>
      </c>
      <c r="CZ6" s="36">
        <f t="shared" si="11"/>
        <v>90.22</v>
      </c>
      <c r="DA6" s="36">
        <f t="shared" si="11"/>
        <v>88.32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51.26</v>
      </c>
      <c r="DI6" s="36">
        <f t="shared" ref="DI6:DQ6" si="12">IF(DI7="",NA(),DI7)</f>
        <v>52.33</v>
      </c>
      <c r="DJ6" s="36">
        <f t="shared" si="12"/>
        <v>53.99</v>
      </c>
      <c r="DK6" s="36">
        <f t="shared" si="12"/>
        <v>55.28</v>
      </c>
      <c r="DL6" s="36">
        <f t="shared" si="12"/>
        <v>56.54</v>
      </c>
      <c r="DM6" s="36">
        <f t="shared" si="12"/>
        <v>48.49</v>
      </c>
      <c r="DN6" s="36">
        <f t="shared" si="12"/>
        <v>48.05</v>
      </c>
      <c r="DO6" s="36">
        <f t="shared" si="12"/>
        <v>48.87</v>
      </c>
      <c r="DP6" s="36">
        <f t="shared" si="12"/>
        <v>49.92</v>
      </c>
      <c r="DQ6" s="36">
        <f t="shared" si="12"/>
        <v>50.63</v>
      </c>
      <c r="DR6" s="35" t="str">
        <f>IF(DR7="","",IF(DR7="-","【-】","【"&amp;SUBSTITUTE(TEXT(DR7,"#,##0.00"),"-","△")&amp;"】"))</f>
        <v>【50.19】</v>
      </c>
      <c r="DS6" s="36">
        <f>IF(DS7="",NA(),DS7)</f>
        <v>11.46</v>
      </c>
      <c r="DT6" s="36">
        <f t="shared" ref="DT6:EB6" si="13">IF(DT7="",NA(),DT7)</f>
        <v>10.39</v>
      </c>
      <c r="DU6" s="36">
        <f t="shared" si="13"/>
        <v>9.41</v>
      </c>
      <c r="DV6" s="36">
        <f t="shared" si="13"/>
        <v>9.0500000000000007</v>
      </c>
      <c r="DW6" s="36">
        <f t="shared" si="13"/>
        <v>8.76</v>
      </c>
      <c r="DX6" s="36">
        <f t="shared" si="13"/>
        <v>12.79</v>
      </c>
      <c r="DY6" s="36">
        <f t="shared" si="13"/>
        <v>13.39</v>
      </c>
      <c r="DZ6" s="36">
        <f t="shared" si="13"/>
        <v>14.85</v>
      </c>
      <c r="EA6" s="36">
        <f t="shared" si="13"/>
        <v>16.88</v>
      </c>
      <c r="EB6" s="36">
        <f t="shared" si="13"/>
        <v>18.28</v>
      </c>
      <c r="EC6" s="35" t="str">
        <f>IF(EC7="","",IF(EC7="-","【-】","【"&amp;SUBSTITUTE(TEXT(EC7,"#,##0.00"),"-","△")&amp;"】"))</f>
        <v>【20.63】</v>
      </c>
      <c r="ED6" s="36">
        <f>IF(ED7="",NA(),ED7)</f>
        <v>0.59</v>
      </c>
      <c r="EE6" s="36">
        <f t="shared" ref="EE6:EM6" si="14">IF(EE7="",NA(),EE7)</f>
        <v>0.98</v>
      </c>
      <c r="EF6" s="36">
        <f t="shared" si="14"/>
        <v>0.73</v>
      </c>
      <c r="EG6" s="36">
        <f t="shared" si="14"/>
        <v>0.36</v>
      </c>
      <c r="EH6" s="36">
        <f t="shared" si="14"/>
        <v>0.28999999999999998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172049</v>
      </c>
      <c r="D7" s="38">
        <v>46</v>
      </c>
      <c r="E7" s="38">
        <v>1</v>
      </c>
      <c r="F7" s="38">
        <v>0</v>
      </c>
      <c r="G7" s="38">
        <v>1</v>
      </c>
      <c r="H7" s="38" t="s">
        <v>92</v>
      </c>
      <c r="I7" s="38" t="s">
        <v>93</v>
      </c>
      <c r="J7" s="38" t="s">
        <v>94</v>
      </c>
      <c r="K7" s="38" t="s">
        <v>95</v>
      </c>
      <c r="L7" s="38" t="s">
        <v>96</v>
      </c>
      <c r="M7" s="38" t="s">
        <v>97</v>
      </c>
      <c r="N7" s="39" t="s">
        <v>98</v>
      </c>
      <c r="O7" s="39">
        <v>61.68</v>
      </c>
      <c r="P7" s="39">
        <v>90.89</v>
      </c>
      <c r="Q7" s="39">
        <v>3950</v>
      </c>
      <c r="R7" s="39">
        <v>25638</v>
      </c>
      <c r="S7" s="39">
        <v>426.32</v>
      </c>
      <c r="T7" s="39">
        <v>60.14</v>
      </c>
      <c r="U7" s="39">
        <v>22877</v>
      </c>
      <c r="V7" s="39">
        <v>68.31</v>
      </c>
      <c r="W7" s="39">
        <v>334.9</v>
      </c>
      <c r="X7" s="39">
        <v>109.87</v>
      </c>
      <c r="Y7" s="39">
        <v>107.35</v>
      </c>
      <c r="Z7" s="39">
        <v>103.89</v>
      </c>
      <c r="AA7" s="39">
        <v>98.27</v>
      </c>
      <c r="AB7" s="39">
        <v>95.07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466.32</v>
      </c>
      <c r="AU7" s="39">
        <v>358.33</v>
      </c>
      <c r="AV7" s="39">
        <v>432.31</v>
      </c>
      <c r="AW7" s="39">
        <v>446.58</v>
      </c>
      <c r="AX7" s="39">
        <v>360.99</v>
      </c>
      <c r="AY7" s="39">
        <v>384.34</v>
      </c>
      <c r="AZ7" s="39">
        <v>359.47</v>
      </c>
      <c r="BA7" s="39">
        <v>369.69</v>
      </c>
      <c r="BB7" s="39">
        <v>379.08</v>
      </c>
      <c r="BC7" s="39">
        <v>367.55</v>
      </c>
      <c r="BD7" s="39">
        <v>260.31</v>
      </c>
      <c r="BE7" s="39">
        <v>890.51</v>
      </c>
      <c r="BF7" s="39">
        <v>893.35</v>
      </c>
      <c r="BG7" s="39">
        <v>880.7</v>
      </c>
      <c r="BH7" s="39">
        <v>872.02</v>
      </c>
      <c r="BI7" s="39">
        <v>852.91</v>
      </c>
      <c r="BJ7" s="39">
        <v>380.58</v>
      </c>
      <c r="BK7" s="39">
        <v>401.79</v>
      </c>
      <c r="BL7" s="39">
        <v>402.99</v>
      </c>
      <c r="BM7" s="39">
        <v>398.98</v>
      </c>
      <c r="BN7" s="39">
        <v>418.68</v>
      </c>
      <c r="BO7" s="39">
        <v>275.67</v>
      </c>
      <c r="BP7" s="39">
        <v>86.18</v>
      </c>
      <c r="BQ7" s="39">
        <v>85.58</v>
      </c>
      <c r="BR7" s="39">
        <v>85.73</v>
      </c>
      <c r="BS7" s="39">
        <v>81.84</v>
      </c>
      <c r="BT7" s="39">
        <v>79.959999999999994</v>
      </c>
      <c r="BU7" s="39">
        <v>102.38</v>
      </c>
      <c r="BV7" s="39">
        <v>100.12</v>
      </c>
      <c r="BW7" s="39">
        <v>98.66</v>
      </c>
      <c r="BX7" s="39">
        <v>98.64</v>
      </c>
      <c r="BY7" s="39">
        <v>94.78</v>
      </c>
      <c r="BZ7" s="39">
        <v>100.05</v>
      </c>
      <c r="CA7" s="39">
        <v>244.87</v>
      </c>
      <c r="CB7" s="39">
        <v>247.8</v>
      </c>
      <c r="CC7" s="39">
        <v>248.51</v>
      </c>
      <c r="CD7" s="39">
        <v>261.3</v>
      </c>
      <c r="CE7" s="39">
        <v>267.33</v>
      </c>
      <c r="CF7" s="39">
        <v>168.67</v>
      </c>
      <c r="CG7" s="39">
        <v>174.97</v>
      </c>
      <c r="CH7" s="39">
        <v>178.59</v>
      </c>
      <c r="CI7" s="39">
        <v>178.92</v>
      </c>
      <c r="CJ7" s="39">
        <v>181.3</v>
      </c>
      <c r="CK7" s="39">
        <v>166.4</v>
      </c>
      <c r="CL7" s="39">
        <v>38.270000000000003</v>
      </c>
      <c r="CM7" s="39">
        <v>40.26</v>
      </c>
      <c r="CN7" s="39">
        <v>36.69</v>
      </c>
      <c r="CO7" s="39">
        <v>35.83</v>
      </c>
      <c r="CP7" s="39">
        <v>36.57</v>
      </c>
      <c r="CQ7" s="39">
        <v>54.92</v>
      </c>
      <c r="CR7" s="39">
        <v>55.63</v>
      </c>
      <c r="CS7" s="39">
        <v>55.03</v>
      </c>
      <c r="CT7" s="39">
        <v>55.14</v>
      </c>
      <c r="CU7" s="39">
        <v>55.89</v>
      </c>
      <c r="CV7" s="39">
        <v>60.69</v>
      </c>
      <c r="CW7" s="39">
        <v>90.29</v>
      </c>
      <c r="CX7" s="39">
        <v>84.23</v>
      </c>
      <c r="CY7" s="39">
        <v>90.25</v>
      </c>
      <c r="CZ7" s="39">
        <v>90.22</v>
      </c>
      <c r="DA7" s="39">
        <v>88.32</v>
      </c>
      <c r="DB7" s="39">
        <v>82.66</v>
      </c>
      <c r="DC7" s="39">
        <v>82.04</v>
      </c>
      <c r="DD7" s="39">
        <v>81.900000000000006</v>
      </c>
      <c r="DE7" s="39">
        <v>81.39</v>
      </c>
      <c r="DF7" s="39">
        <v>81.27</v>
      </c>
      <c r="DG7" s="39">
        <v>89.82</v>
      </c>
      <c r="DH7" s="39">
        <v>51.26</v>
      </c>
      <c r="DI7" s="39">
        <v>52.33</v>
      </c>
      <c r="DJ7" s="39">
        <v>53.99</v>
      </c>
      <c r="DK7" s="39">
        <v>55.28</v>
      </c>
      <c r="DL7" s="39">
        <v>56.54</v>
      </c>
      <c r="DM7" s="39">
        <v>48.49</v>
      </c>
      <c r="DN7" s="39">
        <v>48.05</v>
      </c>
      <c r="DO7" s="39">
        <v>48.87</v>
      </c>
      <c r="DP7" s="39">
        <v>49.92</v>
      </c>
      <c r="DQ7" s="39">
        <v>50.63</v>
      </c>
      <c r="DR7" s="39">
        <v>50.19</v>
      </c>
      <c r="DS7" s="39">
        <v>11.46</v>
      </c>
      <c r="DT7" s="39">
        <v>10.39</v>
      </c>
      <c r="DU7" s="39">
        <v>9.41</v>
      </c>
      <c r="DV7" s="39">
        <v>9.0500000000000007</v>
      </c>
      <c r="DW7" s="39">
        <v>8.76</v>
      </c>
      <c r="DX7" s="39">
        <v>12.79</v>
      </c>
      <c r="DY7" s="39">
        <v>13.39</v>
      </c>
      <c r="DZ7" s="39">
        <v>14.85</v>
      </c>
      <c r="EA7" s="39">
        <v>16.88</v>
      </c>
      <c r="EB7" s="39">
        <v>18.28</v>
      </c>
      <c r="EC7" s="39">
        <v>20.63</v>
      </c>
      <c r="ED7" s="39">
        <v>0.59</v>
      </c>
      <c r="EE7" s="39">
        <v>0.98</v>
      </c>
      <c r="EF7" s="39">
        <v>0.73</v>
      </c>
      <c r="EG7" s="39">
        <v>0.36</v>
      </c>
      <c r="EH7" s="39">
        <v>0.28999999999999998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2021-12-03T06:48:39Z</dcterms:created>
  <dcterms:modified xsi:type="dcterms:W3CDTF">2022-01-21T00:42:23Z</dcterms:modified>
  <cp:category/>
</cp:coreProperties>
</file>