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1Uo/3njuzxV+sAA8o4ZLOCFR3mhVGIWua5wMuhZLbq11d4tT02EL4vVfOdV279pBrxY0ZVEwj119TJbXa1coCA==" workbookSaltValue="oMXQvEPogJCC3P2M8L0aj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<sst xmlns="http://schemas.openxmlformats.org/spreadsheetml/2006/main" count="231" uniqueCount="119">
  <si>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</si>
  <si>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</si>
  <si>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</si>
  <si>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</si>
  <si>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</si>
  <si>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</si>
  <si>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</si>
  <si>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</si>
  <si>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</si>
  <si>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</si>
  <si>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</si>
  <si>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</si>
  <si>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</si>
  <si>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</si>
  <si>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</si>
  <si>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</si>
  <si>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</si>
  <si>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</si>
  <si>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</si>
  <si>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</si>
  <si>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</si>
  <si>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</si>
  <si>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</si>
  <si>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</si>
  <si>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</si>
  <si>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</si>
  <si>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</si>
  <si>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</si>
  <si>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</si>
  <si>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</si>
  <si>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</si>
  <si>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</si>
  <si>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</si>
  <si>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</si>
  <si>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</si>
  <si>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</si>
  <si>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</si>
  <si>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</si>
  <si>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</si>
  <si>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</si>
  <si>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</si>
  <si>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</si>
  <si>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</si>
  <si>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</si>
  <si>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</si>
  <si>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</si>
  <si>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</si>
  <si>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</si>
  <si>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</si>
  <si>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</si>
  <si>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</si>
  <si>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</si>
  <si>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</si>
  <si>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</si>
  <si>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</si>
  <si>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</si>
  <si>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</si>
  <si>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</si>
  <si>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</si>
  <si>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</si>
  <si>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</si>
  <si>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</si>
  <si>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</si>
  <si>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</si>
  <si>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</si>
  <si>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</si>
  <si>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</si>
  <si>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</si>
  <si>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</si>
  <si>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</si>
  <si>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</si>
  <si>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</si>
  <si>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</si>
  <si>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</si>
  <si>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</si>
  <si>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</si>
  <si>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</si>
  <si>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</si>
  <si>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</si>
  <si>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</si>
  <si>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</si>
  <si>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</si>
  <si>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</si>
  <si>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</si>
  <si>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</si>
  <si>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</si>
  <si>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</si>
  <si>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</si>
  <si>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</si>
  <si>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</si>
  <si>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</si>
  <si>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</si>
  <si>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</si>
  <si>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</si>
  <si>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</si>
  <si>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</si>
  <si>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</si>
  <si>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</si>
  <si>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</si>
  <si>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</si>
  <si>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</si>
  <si>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</si>
  <si>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</si>
  <si>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</si>
  <si>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</si>
  <si>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</si>
  <si>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</si>
  <si>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</si>
  <si>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</si>
  <si>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</si>
  <si>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</si>
  <si>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</si>
  <si>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</si>
  <si>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</si>
  <si>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</si>
  <si>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</si>
  <si>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令和２年度より法定耐用年数を超えた管路の割合が増加しましたが、管路点検調査業務により管路の安全性や損耗具合を把握し、適切な更新を検討しています。今後は、一時的に管渠老朽化率が上昇することが見込まれますが、長寿命化計画を策定のうえ、更新工事が短期間に集中しないよう取り組みます。
</t>
    <rPh sb="1" eb="3">
      <t>レイワ</t>
    </rPh>
    <rPh sb="4" eb="6">
      <t>ネンド</t>
    </rPh>
    <rPh sb="8" eb="10">
      <t>ホウテイ</t>
    </rPh>
    <rPh sb="10" eb="12">
      <t>タイヨウ</t>
    </rPh>
    <rPh sb="12" eb="14">
      <t>ネンスウ</t>
    </rPh>
    <rPh sb="15" eb="16">
      <t>コ</t>
    </rPh>
    <rPh sb="18" eb="20">
      <t>カンロ</t>
    </rPh>
    <rPh sb="21" eb="23">
      <t>ワリアイ</t>
    </rPh>
    <rPh sb="24" eb="26">
      <t>ゾウカ</t>
    </rPh>
    <rPh sb="32" eb="34">
      <t>カンロ</t>
    </rPh>
    <rPh sb="34" eb="36">
      <t>テンケン</t>
    </rPh>
    <rPh sb="36" eb="38">
      <t>チョウサ</t>
    </rPh>
    <rPh sb="38" eb="40">
      <t>ギョウム</t>
    </rPh>
    <rPh sb="43" eb="45">
      <t>カンロ</t>
    </rPh>
    <rPh sb="46" eb="49">
      <t>アンゼンセイ</t>
    </rPh>
    <rPh sb="50" eb="52">
      <t>ソンモウ</t>
    </rPh>
    <rPh sb="52" eb="54">
      <t>グアイ</t>
    </rPh>
    <rPh sb="55" eb="57">
      <t>ハアク</t>
    </rPh>
    <rPh sb="59" eb="61">
      <t>テキセツ</t>
    </rPh>
    <rPh sb="62" eb="64">
      <t>コウシン</t>
    </rPh>
    <rPh sb="65" eb="67">
      <t>ケントウ</t>
    </rPh>
    <rPh sb="73" eb="75">
      <t>コンゴ</t>
    </rPh>
    <rPh sb="77" eb="80">
      <t>イチジテキ</t>
    </rPh>
    <rPh sb="81" eb="83">
      <t>カンキョ</t>
    </rPh>
    <rPh sb="83" eb="86">
      <t>ロウキュウカ</t>
    </rPh>
    <rPh sb="86" eb="87">
      <t>リツ</t>
    </rPh>
    <rPh sb="88" eb="90">
      <t>ジョウショウ</t>
    </rPh>
    <rPh sb="95" eb="97">
      <t>ミコ</t>
    </rPh>
    <rPh sb="103" eb="107">
      <t>チョウジュミョウカ</t>
    </rPh>
    <rPh sb="107" eb="109">
      <t>ケイカク</t>
    </rPh>
    <rPh sb="110" eb="112">
      <t>サクテイ</t>
    </rPh>
    <rPh sb="116" eb="118">
      <t>コウシン</t>
    </rPh>
    <rPh sb="118" eb="120">
      <t>コウジ</t>
    </rPh>
    <rPh sb="121" eb="124">
      <t>タンキカン</t>
    </rPh>
    <rPh sb="125" eb="127">
      <t>シュウチュウ</t>
    </rPh>
    <rPh sb="132" eb="133">
      <t>ト</t>
    </rPh>
    <rPh sb="134" eb="135">
      <t>ク</t>
    </rPh>
    <phoneticPr fontId="4"/>
  </si>
  <si>
    <t>　今後も経営改善と老朽化施設の更新、未普及解消事業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rPh sb="18" eb="21">
      <t>ミフキュウ</t>
    </rPh>
    <rPh sb="21" eb="23">
      <t>カイショウ</t>
    </rPh>
    <rPh sb="23" eb="25">
      <t>ジギョウ</t>
    </rPh>
    <rPh sb="99" eb="101">
      <t>シュウシ</t>
    </rPh>
    <rPh sb="113" eb="115">
      <t>ジギョウ</t>
    </rPh>
    <rPh sb="115" eb="117">
      <t>ケイエイ</t>
    </rPh>
    <rPh sb="118" eb="119">
      <t>スス</t>
    </rPh>
    <phoneticPr fontId="4"/>
  </si>
  <si>
    <t xml:space="preserve">　各指標については、前年度と比較し、ほぼ横ばいの数字となっています。但し、類似団体や全国平均と比べると、大きく下回る指標も存在しています。中でも、企業債残高対事業規模比率では、事業規模に対して企業債残高の割合が高いという結果になっていますが、新たな投資を抑制することにより、企業債残高を減少させ適正な比率になるよう努めているところです。また、類似団体や全国平均には届かないものの水洗化率については、毎年約１％上昇しており、接続率を改善させることで収益性の安定化に努めます。
　今後はさらに水洗化率の向上や経費削減に努め、黒字経営続けることで、累積欠損金の削減を図り「安全・安心」の下水道事業を推進していきます。
</t>
    <rPh sb="1" eb="2">
      <t>カク</t>
    </rPh>
    <rPh sb="2" eb="4">
      <t>シヒョウ</t>
    </rPh>
    <rPh sb="10" eb="13">
      <t>ゼンネンド</t>
    </rPh>
    <rPh sb="14" eb="16">
      <t>ヒカク</t>
    </rPh>
    <rPh sb="20" eb="21">
      <t>ヨコ</t>
    </rPh>
    <rPh sb="24" eb="26">
      <t>スウジ</t>
    </rPh>
    <rPh sb="34" eb="35">
      <t>タダ</t>
    </rPh>
    <rPh sb="37" eb="39">
      <t>ルイジ</t>
    </rPh>
    <rPh sb="39" eb="41">
      <t>ダンタイ</t>
    </rPh>
    <rPh sb="42" eb="44">
      <t>ゼンコク</t>
    </rPh>
    <rPh sb="44" eb="46">
      <t>ヘイキン</t>
    </rPh>
    <rPh sb="47" eb="48">
      <t>クラ</t>
    </rPh>
    <rPh sb="52" eb="53">
      <t>オオ</t>
    </rPh>
    <rPh sb="55" eb="57">
      <t>シタマワ</t>
    </rPh>
    <rPh sb="58" eb="60">
      <t>シヒョウ</t>
    </rPh>
    <rPh sb="61" eb="63">
      <t>ソンザイ</t>
    </rPh>
    <rPh sb="69" eb="70">
      <t>ナカ</t>
    </rPh>
    <rPh sb="105" eb="106">
      <t>タカ</t>
    </rPh>
    <rPh sb="171" eb="173">
      <t>ルイジ</t>
    </rPh>
    <rPh sb="173" eb="175">
      <t>ダンタイ</t>
    </rPh>
    <rPh sb="176" eb="178">
      <t>ゼンコク</t>
    </rPh>
    <rPh sb="178" eb="180">
      <t>ヘイキン</t>
    </rPh>
    <rPh sb="182" eb="183">
      <t>トド</t>
    </rPh>
    <rPh sb="189" eb="192">
      <t>スイセンカ</t>
    </rPh>
    <rPh sb="192" eb="193">
      <t>リツ</t>
    </rPh>
    <rPh sb="283" eb="285">
      <t>アンゼン</t>
    </rPh>
    <rPh sb="286" eb="288">
      <t>アンシン</t>
    </rPh>
    <rPh sb="290" eb="293">
      <t>ゲスイドウ</t>
    </rPh>
    <rPh sb="293" eb="295">
      <t>ジギョウ</t>
    </rPh>
    <rPh sb="296" eb="29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</si>
</sst>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A-4F84-B65D-2693B69B78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8D6A-4F84-B65D-2693B69B78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47.28</c:v>
                </c:pt>
                <c:pt idx="1">
                  <c:v>49.31</c:v>
                </c:pt>
                <c:pt idx="2">
                  <c:v>66.33</c:v>
                </c:pt>
                <c:pt idx="3">
                  <c:v>64.78</c:v>
                </c:pt>
                <c:pt idx="4">
                  <c:v>67.22</c:v>
                </c:pt>
              </c:numCache>
            </c:numRef>
          </c:val>
          <c:extLst>
            <c:ext xmlns:c16="http://schemas.microsoft.com/office/drawing/2014/chart" uri="{C3380CC4-5D6E-409C-BE32-E72D297353CC}">
              <c16:uniqueId val="{00000000-497D-4BE8-8374-9B62D644A4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497D-4BE8-8374-9B62D644A4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81.99</c:v>
                </c:pt>
                <c:pt idx="1">
                  <c:v>83.34</c:v>
                </c:pt>
                <c:pt idx="2">
                  <c:v>84.2</c:v>
                </c:pt>
                <c:pt idx="3">
                  <c:v>85.1</c:v>
                </c:pt>
                <c:pt idx="4">
                  <c:v>86.11</c:v>
                </c:pt>
              </c:numCache>
            </c:numRef>
          </c:val>
          <c:extLst>
            <c:ext xmlns:c16="http://schemas.microsoft.com/office/drawing/2014/chart" uri="{C3380CC4-5D6E-409C-BE32-E72D297353CC}">
              <c16:uniqueId val="{00000000-0766-46FB-AAEF-6388F63962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0766-46FB-AAEF-6388F63962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96.25</c:v>
                </c:pt>
                <c:pt idx="1">
                  <c:v>98.13</c:v>
                </c:pt>
                <c:pt idx="2">
                  <c:v>99.68</c:v>
                </c:pt>
                <c:pt idx="3">
                  <c:v>101.26</c:v>
                </c:pt>
                <c:pt idx="4">
                  <c:v>101.66</c:v>
                </c:pt>
              </c:numCache>
            </c:numRef>
          </c:val>
          <c:extLst>
            <c:ext xmlns:c16="http://schemas.microsoft.com/office/drawing/2014/chart" uri="{C3380CC4-5D6E-409C-BE32-E72D297353CC}">
              <c16:uniqueId val="{00000000-DF66-4060-8DF5-5ECC966A8C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DF66-4060-8DF5-5ECC966A8C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20.07</c:v>
                </c:pt>
                <c:pt idx="1">
                  <c:v>22.58</c:v>
                </c:pt>
                <c:pt idx="2">
                  <c:v>23.67</c:v>
                </c:pt>
                <c:pt idx="3">
                  <c:v>26.03</c:v>
                </c:pt>
                <c:pt idx="4">
                  <c:v>28.4</c:v>
                </c:pt>
              </c:numCache>
            </c:numRef>
          </c:val>
          <c:extLst>
            <c:ext xmlns:c16="http://schemas.microsoft.com/office/drawing/2014/chart" uri="{C3380CC4-5D6E-409C-BE32-E72D297353CC}">
              <c16:uniqueId val="{00000000-59D1-4AD0-8124-42589109B5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59D1-4AD0-8124-42589109B5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0.08</c:v>
                </c:pt>
                <c:pt idx="1">
                  <c:v>0.08</c:v>
                </c:pt>
                <c:pt idx="2">
                  <c:v>0.11</c:v>
                </c:pt>
                <c:pt idx="3">
                  <c:v>0.14000000000000001</c:v>
                </c:pt>
                <c:pt idx="4">
                  <c:v>1.55</c:v>
                </c:pt>
              </c:numCache>
            </c:numRef>
          </c:val>
          <c:extLst>
            <c:ext xmlns:c16="http://schemas.microsoft.com/office/drawing/2014/chart" uri="{C3380CC4-5D6E-409C-BE32-E72D297353CC}">
              <c16:uniqueId val="{00000000-85D5-49F9-BBE2-9AE9050BC1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85D5-49F9-BBE2-9AE9050BC1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171.47</c:v>
                </c:pt>
                <c:pt idx="1">
                  <c:v>173.47</c:v>
                </c:pt>
                <c:pt idx="2">
                  <c:v>172.82</c:v>
                </c:pt>
                <c:pt idx="3">
                  <c:v>166.32</c:v>
                </c:pt>
                <c:pt idx="4">
                  <c:v>167.69</c:v>
                </c:pt>
              </c:numCache>
            </c:numRef>
          </c:val>
          <c:extLst>
            <c:ext xmlns:c16="http://schemas.microsoft.com/office/drawing/2014/chart" uri="{C3380CC4-5D6E-409C-BE32-E72D297353CC}">
              <c16:uniqueId val="{00000000-0DE0-4819-8BDD-4BA73718DA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0DE0-4819-8BDD-4BA73718DA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48.42</c:v>
                </c:pt>
                <c:pt idx="1">
                  <c:v>52.28</c:v>
                </c:pt>
                <c:pt idx="2">
                  <c:v>48.8</c:v>
                </c:pt>
                <c:pt idx="3">
                  <c:v>26.84</c:v>
                </c:pt>
                <c:pt idx="4">
                  <c:v>25.66</c:v>
                </c:pt>
              </c:numCache>
            </c:numRef>
          </c:val>
          <c:extLst>
            <c:ext xmlns:c16="http://schemas.microsoft.com/office/drawing/2014/chart" uri="{C3380CC4-5D6E-409C-BE32-E72D297353CC}">
              <c16:uniqueId val="{00000000-E1F7-401D-9390-A0FC081531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E1F7-401D-9390-A0FC081531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2291.08</c:v>
                </c:pt>
                <c:pt idx="1">
                  <c:v>2139.09</c:v>
                </c:pt>
                <c:pt idx="2">
                  <c:v>2063.4299999999998</c:v>
                </c:pt>
                <c:pt idx="3">
                  <c:v>2012.22</c:v>
                </c:pt>
                <c:pt idx="4">
                  <c:v>1926.2</c:v>
                </c:pt>
              </c:numCache>
            </c:numRef>
          </c:val>
          <c:extLst>
            <c:ext xmlns:c16="http://schemas.microsoft.com/office/drawing/2014/chart" uri="{C3380CC4-5D6E-409C-BE32-E72D297353CC}">
              <c16:uniqueId val="{00000000-9292-426B-85C3-4FAFB1567C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9292-426B-85C3-4FAFB1567C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70.58</c:v>
                </c:pt>
                <c:pt idx="1">
                  <c:v>91.29</c:v>
                </c:pt>
                <c:pt idx="2">
                  <c:v>91.36</c:v>
                </c:pt>
                <c:pt idx="3">
                  <c:v>91.28</c:v>
                </c:pt>
                <c:pt idx="4">
                  <c:v>90.65</c:v>
                </c:pt>
              </c:numCache>
            </c:numRef>
          </c:val>
          <c:extLst>
            <c:ext xmlns:c16="http://schemas.microsoft.com/office/drawing/2014/chart" uri="{C3380CC4-5D6E-409C-BE32-E72D297353CC}">
              <c16:uniqueId val="{00000000-BB2F-40AE-A349-84FB399E5C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BB2F-40AE-A349-84FB399E5C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193.39</c:v>
                </c:pt>
                <c:pt idx="1">
                  <c:v>150.63999999999999</c:v>
                </c:pt>
                <c:pt idx="2">
                  <c:v>150.12</c:v>
                </c:pt>
                <c:pt idx="3">
                  <c:v>150.38999999999999</c:v>
                </c:pt>
                <c:pt idx="4">
                  <c:v>150.28</c:v>
                </c:pt>
              </c:numCache>
            </c:numRef>
          </c:val>
          <c:extLst>
            <c:ext xmlns:c16="http://schemas.microsoft.com/office/drawing/2014/chart" uri="{C3380CC4-5D6E-409C-BE32-E72D297353CC}">
              <c16:uniqueId val="{00000000-6475-4411-999D-CA511E668F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6475-4411-999D-CA511E668F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5" sqref="B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小松市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107722</v>
      </c>
      <c r="AM8" s="51"/>
      <c r="AN8" s="51"/>
      <c r="AO8" s="51"/>
      <c r="AP8" s="51"/>
      <c r="AQ8" s="51"/>
      <c r="AR8" s="51"/>
      <c r="AS8" s="51"/>
      <c r="AT8" s="46">
        <f>データ!T6</f>
        <v>371.05</v>
      </c>
      <c r="AU8" s="46"/>
      <c r="AV8" s="46"/>
      <c r="AW8" s="46"/>
      <c r="AX8" s="46"/>
      <c r="AY8" s="46"/>
      <c r="AZ8" s="46"/>
      <c r="BA8" s="46"/>
      <c r="BB8" s="46">
        <f>データ!U6</f>
        <v>290.32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34.74</v>
      </c>
      <c r="J10" s="46"/>
      <c r="K10" s="46"/>
      <c r="L10" s="46"/>
      <c r="M10" s="46"/>
      <c r="N10" s="46"/>
      <c r="O10" s="46"/>
      <c r="P10" s="46">
        <f>データ!P6</f>
        <v>72.58</v>
      </c>
      <c r="Q10" s="46"/>
      <c r="R10" s="46"/>
      <c r="S10" s="46"/>
      <c r="T10" s="46"/>
      <c r="U10" s="46"/>
      <c r="V10" s="46"/>
      <c r="W10" s="46">
        <f>データ!Q6</f>
        <v>88.93</v>
      </c>
      <c r="X10" s="46"/>
      <c r="Y10" s="46"/>
      <c r="Z10" s="46"/>
      <c r="AA10" s="46"/>
      <c r="AB10" s="46"/>
      <c r="AC10" s="46"/>
      <c r="AD10" s="51">
        <f>データ!R6</f>
        <v>2530</v>
      </c>
      <c r="AE10" s="51"/>
      <c r="AF10" s="51"/>
      <c r="AG10" s="51"/>
      <c r="AH10" s="51"/>
      <c r="AI10" s="51"/>
      <c r="AJ10" s="51"/>
      <c r="AK10" s="2"/>
      <c r="AL10" s="51">
        <f>データ!V6</f>
        <v>77843</v>
      </c>
      <c r="AM10" s="51"/>
      <c r="AN10" s="51"/>
      <c r="AO10" s="51"/>
      <c r="AP10" s="51"/>
      <c r="AQ10" s="51"/>
      <c r="AR10" s="51"/>
      <c r="AS10" s="51"/>
      <c r="AT10" s="46">
        <f>データ!W6</f>
        <v>22.77</v>
      </c>
      <c r="AU10" s="46"/>
      <c r="AV10" s="46"/>
      <c r="AW10" s="46"/>
      <c r="AX10" s="46"/>
      <c r="AY10" s="46"/>
      <c r="AZ10" s="46"/>
      <c r="BA10" s="46"/>
      <c r="BB10" s="46">
        <f>データ!X6</f>
        <v>3418.66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g621/txQmfTmlkooyMPSC+1jm358y28eEh4Kuyn7xfwvG1OiLKsJMqko19xJZH0DejRvfUdGdsHTROg8gH7QA==" saltValue="GAedPO6ncH1iV0nT0Dxh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172031</v>
      </c>
      <c r="D6" s="33">
        <f t="shared" si="3"/>
        <v>46</v>
      </c>
      <c r="E6" s="33">
        <f t="shared" si="3"/>
        <v>17</v>
      </c>
      <c r="F6" s="33">
        <f t="shared" si="3"/>
        <v>1</v>
      </c>
      <c r="G6" s="33">
        <f t="shared" si="3"/>
        <v>0</v>
      </c>
      <c r="H6" s="33" t="str">
        <f t="shared" si="3"/>
        <v>石川県　小松市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34.74</v>
      </c>
      <c r="P6" s="34">
        <f t="shared" si="3"/>
        <v>72.58</v>
      </c>
      <c r="Q6" s="34">
        <f t="shared" si="3"/>
        <v>88.93</v>
      </c>
      <c r="R6" s="34">
        <f t="shared" si="3"/>
        <v>2530</v>
      </c>
      <c r="S6" s="34">
        <f t="shared" si="3"/>
        <v>107722</v>
      </c>
      <c r="T6" s="34">
        <f t="shared" si="3"/>
        <v>371.05</v>
      </c>
      <c r="U6" s="34">
        <f t="shared" si="3"/>
        <v>290.32</v>
      </c>
      <c r="V6" s="34">
        <f t="shared" si="3"/>
        <v>77843</v>
      </c>
      <c r="W6" s="34">
        <f t="shared" si="3"/>
        <v>22.77</v>
      </c>
      <c r="X6" s="34">
        <f t="shared" si="3"/>
        <v>3418.66</v>
      </c>
      <c r="Y6" s="35">
        <f>IF(Y7="",NA(),Y7)</f>
        <v>96.25</v>
      </c>
      <c r="Z6" s="35">
        <f t="shared" ref="Z6:AH6" si="4">IF(Z7="",NA(),Z7)</f>
        <v>98.13</v>
      </c>
      <c r="AA6" s="35">
        <f t="shared" si="4"/>
        <v>99.68</v>
      </c>
      <c r="AB6" s="35">
        <f t="shared" si="4"/>
        <v>101.26</v>
      </c>
      <c r="AC6" s="35">
        <f t="shared" si="4"/>
        <v>101.66</v>
      </c>
      <c r="AD6" s="35">
        <f t="shared" si="4"/>
        <v>109.27</v>
      </c>
      <c r="AE6" s="35">
        <f t="shared" si="4"/>
        <v>108.03</v>
      </c>
      <c r="AF6" s="35">
        <f t="shared" si="4"/>
        <v>106.9</v>
      </c>
      <c r="AG6" s="35">
        <f t="shared" si="4"/>
        <v>106.99</v>
      </c>
      <c r="AH6" s="35">
        <f t="shared" si="4"/>
        <v>107.85</v>
      </c>
      <c r="AI6" s="34" t="str">
        <f>IF(AI7="","",IF(AI7="-","【-】","【"&amp;SUBSTITUTE(TEXT(AI7,"#,##0.00"),"-","△")&amp;"】"))</f>
        <v>【106.67】</v>
      </c>
      <c r="AJ6" s="35">
        <f>IF(AJ7="",NA(),AJ7)</f>
        <v>171.47</v>
      </c>
      <c r="AK6" s="35">
        <f t="shared" ref="AK6:AS6" si="5">IF(AK7="",NA(),AK7)</f>
        <v>173.47</v>
      </c>
      <c r="AL6" s="35">
        <f t="shared" si="5"/>
        <v>172.82</v>
      </c>
      <c r="AM6" s="35">
        <f t="shared" si="5"/>
        <v>166.32</v>
      </c>
      <c r="AN6" s="35">
        <f t="shared" si="5"/>
        <v>167.69</v>
      </c>
      <c r="AO6" s="35">
        <f t="shared" si="5"/>
        <v>15.65</v>
      </c>
      <c r="AP6" s="35">
        <f t="shared" si="5"/>
        <v>13.55</v>
      </c>
      <c r="AQ6" s="35">
        <f t="shared" si="5"/>
        <v>9.06</v>
      </c>
      <c r="AR6" s="35">
        <f t="shared" si="5"/>
        <v>7.42</v>
      </c>
      <c r="AS6" s="35">
        <f t="shared" si="5"/>
        <v>4.72</v>
      </c>
      <c r="AT6" s="34" t="str">
        <f>IF(AT7="","",IF(AT7="-","【-】","【"&amp;SUBSTITUTE(TEXT(AT7,"#,##0.00"),"-","△")&amp;"】"))</f>
        <v>【3.64】</v>
      </c>
      <c r="AU6" s="35">
        <f>IF(AU7="",NA(),AU7)</f>
        <v>48.42</v>
      </c>
      <c r="AV6" s="35">
        <f t="shared" ref="AV6:BD6" si="6">IF(AV7="",NA(),AV7)</f>
        <v>52.28</v>
      </c>
      <c r="AW6" s="35">
        <f t="shared" si="6"/>
        <v>48.8</v>
      </c>
      <c r="AX6" s="35">
        <f t="shared" si="6"/>
        <v>26.84</v>
      </c>
      <c r="AY6" s="35">
        <f t="shared" si="6"/>
        <v>25.66</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2291.08</v>
      </c>
      <c r="BG6" s="35">
        <f t="shared" ref="BG6:BO6" si="7">IF(BG7="",NA(),BG7)</f>
        <v>2139.09</v>
      </c>
      <c r="BH6" s="35">
        <f t="shared" si="7"/>
        <v>2063.4299999999998</v>
      </c>
      <c r="BI6" s="35">
        <f t="shared" si="7"/>
        <v>2012.22</v>
      </c>
      <c r="BJ6" s="35">
        <f t="shared" si="7"/>
        <v>1926.2</v>
      </c>
      <c r="BK6" s="35">
        <f t="shared" si="7"/>
        <v>774.99</v>
      </c>
      <c r="BL6" s="35">
        <f t="shared" si="7"/>
        <v>799.41</v>
      </c>
      <c r="BM6" s="35">
        <f t="shared" si="7"/>
        <v>820.36</v>
      </c>
      <c r="BN6" s="35">
        <f t="shared" si="7"/>
        <v>847.44</v>
      </c>
      <c r="BO6" s="35">
        <f t="shared" si="7"/>
        <v>857.88</v>
      </c>
      <c r="BP6" s="34" t="str">
        <f>IF(BP7="","",IF(BP7="-","【-】","【"&amp;SUBSTITUTE(TEXT(BP7,"#,##0.00"),"-","△")&amp;"】"))</f>
        <v>【705.21】</v>
      </c>
      <c r="BQ6" s="35">
        <f>IF(BQ7="",NA(),BQ7)</f>
        <v>70.58</v>
      </c>
      <c r="BR6" s="35">
        <f t="shared" ref="BR6:BZ6" si="8">IF(BR7="",NA(),BR7)</f>
        <v>91.29</v>
      </c>
      <c r="BS6" s="35">
        <f t="shared" si="8"/>
        <v>91.36</v>
      </c>
      <c r="BT6" s="35">
        <f t="shared" si="8"/>
        <v>91.28</v>
      </c>
      <c r="BU6" s="35">
        <f t="shared" si="8"/>
        <v>90.65</v>
      </c>
      <c r="BV6" s="35">
        <f t="shared" si="8"/>
        <v>96.57</v>
      </c>
      <c r="BW6" s="35">
        <f t="shared" si="8"/>
        <v>96.54</v>
      </c>
      <c r="BX6" s="35">
        <f t="shared" si="8"/>
        <v>95.4</v>
      </c>
      <c r="BY6" s="35">
        <f t="shared" si="8"/>
        <v>94.69</v>
      </c>
      <c r="BZ6" s="35">
        <f t="shared" si="8"/>
        <v>94.97</v>
      </c>
      <c r="CA6" s="34" t="str">
        <f>IF(CA7="","",IF(CA7="-","【-】","【"&amp;SUBSTITUTE(TEXT(CA7,"#,##0.00"),"-","△")&amp;"】"))</f>
        <v>【98.96】</v>
      </c>
      <c r="CB6" s="35">
        <f>IF(CB7="",NA(),CB7)</f>
        <v>193.39</v>
      </c>
      <c r="CC6" s="35">
        <f t="shared" ref="CC6:CK6" si="9">IF(CC7="",NA(),CC7)</f>
        <v>150.63999999999999</v>
      </c>
      <c r="CD6" s="35">
        <f t="shared" si="9"/>
        <v>150.12</v>
      </c>
      <c r="CE6" s="35">
        <f t="shared" si="9"/>
        <v>150.38999999999999</v>
      </c>
      <c r="CF6" s="35">
        <f t="shared" si="9"/>
        <v>150.28</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47.28</v>
      </c>
      <c r="CN6" s="35">
        <f t="shared" ref="CN6:CV6" si="10">IF(CN7="",NA(),CN7)</f>
        <v>49.31</v>
      </c>
      <c r="CO6" s="35">
        <f t="shared" si="10"/>
        <v>66.33</v>
      </c>
      <c r="CP6" s="35">
        <f t="shared" si="10"/>
        <v>64.78</v>
      </c>
      <c r="CQ6" s="35">
        <f t="shared" si="10"/>
        <v>67.22</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81.99</v>
      </c>
      <c r="CY6" s="35">
        <f t="shared" ref="CY6:DG6" si="11">IF(CY7="",NA(),CY7)</f>
        <v>83.34</v>
      </c>
      <c r="CZ6" s="35">
        <f t="shared" si="11"/>
        <v>84.2</v>
      </c>
      <c r="DA6" s="35">
        <f t="shared" si="11"/>
        <v>85.1</v>
      </c>
      <c r="DB6" s="35">
        <f t="shared" si="11"/>
        <v>86.11</v>
      </c>
      <c r="DC6" s="35">
        <f t="shared" si="11"/>
        <v>91.76</v>
      </c>
      <c r="DD6" s="35">
        <f t="shared" si="11"/>
        <v>92.3</v>
      </c>
      <c r="DE6" s="35">
        <f t="shared" si="11"/>
        <v>92.55</v>
      </c>
      <c r="DF6" s="35">
        <f t="shared" si="11"/>
        <v>92.62</v>
      </c>
      <c r="DG6" s="35">
        <f t="shared" si="11"/>
        <v>92.72</v>
      </c>
      <c r="DH6" s="34" t="str">
        <f>IF(DH7="","",IF(DH7="-","【-】","【"&amp;SUBSTITUTE(TEXT(DH7,"#,##0.00"),"-","△")&amp;"】"))</f>
        <v>【95.57】</v>
      </c>
      <c r="DI6" s="35">
        <f>IF(DI7="",NA(),DI7)</f>
        <v>20.07</v>
      </c>
      <c r="DJ6" s="35">
        <f t="shared" ref="DJ6:DR6" si="12">IF(DJ7="",NA(),DJ7)</f>
        <v>22.58</v>
      </c>
      <c r="DK6" s="35">
        <f t="shared" si="12"/>
        <v>23.67</v>
      </c>
      <c r="DL6" s="35">
        <f t="shared" si="12"/>
        <v>26.03</v>
      </c>
      <c r="DM6" s="35">
        <f t="shared" si="12"/>
        <v>28.4</v>
      </c>
      <c r="DN6" s="35">
        <f t="shared" si="12"/>
        <v>26.63</v>
      </c>
      <c r="DO6" s="35">
        <f t="shared" si="12"/>
        <v>25.61</v>
      </c>
      <c r="DP6" s="35">
        <f t="shared" si="12"/>
        <v>26.13</v>
      </c>
      <c r="DQ6" s="35">
        <f t="shared" si="12"/>
        <v>26.36</v>
      </c>
      <c r="DR6" s="35">
        <f t="shared" si="12"/>
        <v>23.79</v>
      </c>
      <c r="DS6" s="34" t="str">
        <f>IF(DS7="","",IF(DS7="-","【-】","【"&amp;SUBSTITUTE(TEXT(DS7,"#,##0.00"),"-","△")&amp;"】"))</f>
        <v>【36.52】</v>
      </c>
      <c r="DT6" s="35">
        <f>IF(DT7="",NA(),DT7)</f>
        <v>0.08</v>
      </c>
      <c r="DU6" s="35">
        <f t="shared" ref="DU6:EC6" si="13">IF(DU7="",NA(),DU7)</f>
        <v>0.08</v>
      </c>
      <c r="DV6" s="35">
        <f t="shared" si="13"/>
        <v>0.11</v>
      </c>
      <c r="DW6" s="35">
        <f t="shared" si="13"/>
        <v>0.14000000000000001</v>
      </c>
      <c r="DX6" s="35">
        <f t="shared" si="13"/>
        <v>1.55</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172031</v>
      </c>
      <c r="D7" s="37">
        <v>46</v>
      </c>
      <c r="E7" s="37">
        <v>17</v>
      </c>
      <c r="F7" s="37">
        <v>1</v>
      </c>
      <c r="G7" s="37">
        <v>0</v>
      </c>
      <c r="H7" s="37" t="s">
        <v>96</v>
      </c>
      <c r="I7" s="37" t="s">
        <v>97</v>
      </c>
      <c r="J7" s="37" t="s">
        <v>98</v>
      </c>
      <c r="K7" s="37" t="s">
        <v>99</v>
      </c>
      <c r="L7" s="37" t="s">
        <v>100</v>
      </c>
      <c r="M7" s="37" t="s">
        <v>101</v>
      </c>
      <c r="N7" s="38" t="s">
        <v>102</v>
      </c>
      <c r="O7" s="38">
        <v>34.74</v>
      </c>
      <c r="P7" s="38">
        <v>72.58</v>
      </c>
      <c r="Q7" s="38">
        <v>88.93</v>
      </c>
      <c r="R7" s="38">
        <v>2530</v>
      </c>
      <c r="S7" s="38">
        <v>107722</v>
      </c>
      <c r="T7" s="38">
        <v>371.05</v>
      </c>
      <c r="U7" s="38">
        <v>290.32</v>
      </c>
      <c r="V7" s="38">
        <v>77843</v>
      </c>
      <c r="W7" s="38">
        <v>22.77</v>
      </c>
      <c r="X7" s="38">
        <v>3418.66</v>
      </c>
      <c r="Y7" s="38">
        <v>96.25</v>
      </c>
      <c r="Z7" s="38">
        <v>98.13</v>
      </c>
      <c r="AA7" s="38">
        <v>99.68</v>
      </c>
      <c r="AB7" s="38">
        <v>101.26</v>
      </c>
      <c r="AC7" s="38">
        <v>101.66</v>
      </c>
      <c r="AD7" s="38">
        <v>109.27</v>
      </c>
      <c r="AE7" s="38">
        <v>108.03</v>
      </c>
      <c r="AF7" s="38">
        <v>106.9</v>
      </c>
      <c r="AG7" s="38">
        <v>106.99</v>
      </c>
      <c r="AH7" s="38">
        <v>107.85</v>
      </c>
      <c r="AI7" s="38">
        <v>106.67</v>
      </c>
      <c r="AJ7" s="38">
        <v>171.47</v>
      </c>
      <c r="AK7" s="38">
        <v>173.47</v>
      </c>
      <c r="AL7" s="38">
        <v>172.82</v>
      </c>
      <c r="AM7" s="38">
        <v>166.32</v>
      </c>
      <c r="AN7" s="38">
        <v>167.69</v>
      </c>
      <c r="AO7" s="38">
        <v>15.65</v>
      </c>
      <c r="AP7" s="38">
        <v>13.55</v>
      </c>
      <c r="AQ7" s="38">
        <v>9.06</v>
      </c>
      <c r="AR7" s="38">
        <v>7.42</v>
      </c>
      <c r="AS7" s="38">
        <v>4.72</v>
      </c>
      <c r="AT7" s="38">
        <v>3.64</v>
      </c>
      <c r="AU7" s="38">
        <v>48.42</v>
      </c>
      <c r="AV7" s="38">
        <v>52.28</v>
      </c>
      <c r="AW7" s="38">
        <v>48.8</v>
      </c>
      <c r="AX7" s="38">
        <v>26.84</v>
      </c>
      <c r="AY7" s="38">
        <v>25.66</v>
      </c>
      <c r="AZ7" s="38">
        <v>77.94</v>
      </c>
      <c r="BA7" s="38">
        <v>78.45</v>
      </c>
      <c r="BB7" s="38">
        <v>76.31</v>
      </c>
      <c r="BC7" s="38">
        <v>68.180000000000007</v>
      </c>
      <c r="BD7" s="38">
        <v>67.930000000000007</v>
      </c>
      <c r="BE7" s="38">
        <v>67.52</v>
      </c>
      <c r="BF7" s="38">
        <v>2291.08</v>
      </c>
      <c r="BG7" s="38">
        <v>2139.09</v>
      </c>
      <c r="BH7" s="38">
        <v>2063.4299999999998</v>
      </c>
      <c r="BI7" s="38">
        <v>2012.22</v>
      </c>
      <c r="BJ7" s="38">
        <v>1926.2</v>
      </c>
      <c r="BK7" s="38">
        <v>774.99</v>
      </c>
      <c r="BL7" s="38">
        <v>799.41</v>
      </c>
      <c r="BM7" s="38">
        <v>820.36</v>
      </c>
      <c r="BN7" s="38">
        <v>847.44</v>
      </c>
      <c r="BO7" s="38">
        <v>857.88</v>
      </c>
      <c r="BP7" s="38">
        <v>705.21</v>
      </c>
      <c r="BQ7" s="38">
        <v>70.58</v>
      </c>
      <c r="BR7" s="38">
        <v>91.29</v>
      </c>
      <c r="BS7" s="38">
        <v>91.36</v>
      </c>
      <c r="BT7" s="38">
        <v>91.28</v>
      </c>
      <c r="BU7" s="38">
        <v>90.65</v>
      </c>
      <c r="BV7" s="38">
        <v>96.57</v>
      </c>
      <c r="BW7" s="38">
        <v>96.54</v>
      </c>
      <c r="BX7" s="38">
        <v>95.4</v>
      </c>
      <c r="BY7" s="38">
        <v>94.69</v>
      </c>
      <c r="BZ7" s="38">
        <v>94.97</v>
      </c>
      <c r="CA7" s="38">
        <v>98.96</v>
      </c>
      <c r="CB7" s="38">
        <v>193.39</v>
      </c>
      <c r="CC7" s="38">
        <v>150.63999999999999</v>
      </c>
      <c r="CD7" s="38">
        <v>150.12</v>
      </c>
      <c r="CE7" s="38">
        <v>150.38999999999999</v>
      </c>
      <c r="CF7" s="38">
        <v>150.28</v>
      </c>
      <c r="CG7" s="38">
        <v>161.54</v>
      </c>
      <c r="CH7" s="38">
        <v>162.81</v>
      </c>
      <c r="CI7" s="38">
        <v>163.19999999999999</v>
      </c>
      <c r="CJ7" s="38">
        <v>159.78</v>
      </c>
      <c r="CK7" s="38">
        <v>159.49</v>
      </c>
      <c r="CL7" s="38">
        <v>134.52000000000001</v>
      </c>
      <c r="CM7" s="38">
        <v>47.28</v>
      </c>
      <c r="CN7" s="38">
        <v>49.31</v>
      </c>
      <c r="CO7" s="38">
        <v>66.33</v>
      </c>
      <c r="CP7" s="38">
        <v>64.78</v>
      </c>
      <c r="CQ7" s="38">
        <v>67.22</v>
      </c>
      <c r="CR7" s="38">
        <v>64.67</v>
      </c>
      <c r="CS7" s="38">
        <v>64.959999999999994</v>
      </c>
      <c r="CT7" s="38">
        <v>65.040000000000006</v>
      </c>
      <c r="CU7" s="38">
        <v>68.31</v>
      </c>
      <c r="CV7" s="38">
        <v>65.28</v>
      </c>
      <c r="CW7" s="38">
        <v>59.57</v>
      </c>
      <c r="CX7" s="38">
        <v>81.99</v>
      </c>
      <c r="CY7" s="38">
        <v>83.34</v>
      </c>
      <c r="CZ7" s="38">
        <v>84.2</v>
      </c>
      <c r="DA7" s="38">
        <v>85.1</v>
      </c>
      <c r="DB7" s="38">
        <v>86.11</v>
      </c>
      <c r="DC7" s="38">
        <v>91.76</v>
      </c>
      <c r="DD7" s="38">
        <v>92.3</v>
      </c>
      <c r="DE7" s="38">
        <v>92.55</v>
      </c>
      <c r="DF7" s="38">
        <v>92.62</v>
      </c>
      <c r="DG7" s="38">
        <v>92.72</v>
      </c>
      <c r="DH7" s="38">
        <v>95.57</v>
      </c>
      <c r="DI7" s="38">
        <v>20.07</v>
      </c>
      <c r="DJ7" s="38">
        <v>22.58</v>
      </c>
      <c r="DK7" s="38">
        <v>23.67</v>
      </c>
      <c r="DL7" s="38">
        <v>26.03</v>
      </c>
      <c r="DM7" s="38">
        <v>28.4</v>
      </c>
      <c r="DN7" s="38">
        <v>26.63</v>
      </c>
      <c r="DO7" s="38">
        <v>25.61</v>
      </c>
      <c r="DP7" s="38">
        <v>26.13</v>
      </c>
      <c r="DQ7" s="38">
        <v>26.36</v>
      </c>
      <c r="DR7" s="38">
        <v>23.79</v>
      </c>
      <c r="DS7" s="38">
        <v>36.520000000000003</v>
      </c>
      <c r="DT7" s="38">
        <v>0.08</v>
      </c>
      <c r="DU7" s="38">
        <v>0.08</v>
      </c>
      <c r="DV7" s="38">
        <v>0.11</v>
      </c>
      <c r="DW7" s="38">
        <v>0.14000000000000001</v>
      </c>
      <c r="DX7" s="38">
        <v>1.55</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2022-01-12T04:33:04Z</cp:lastPrinted>
  <dcterms:created xsi:type="dcterms:W3CDTF">2021-12-03T07:11:54Z</dcterms:created>
  <dcterms:modified xsi:type="dcterms:W3CDTF">2022-01-28T00:52:58Z</dcterms:modified>
  <cp:category/>
</cp:coreProperties>
</file>