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5 駐車場\"/>
    </mc:Choice>
  </mc:AlternateContent>
  <workbookProtection workbookAlgorithmName="SHA-512" workbookHashValue="op7uOEJznCS8ei8pQhrnjpcnYv5F6UItzJFqhQW+FjeL83HPVwzybOwuUBICzsyUjV66g/gqxykJ4mEWL/UARA==" workbookSaltValue="BH4NnHfPURD9QFUkls3lVA==" workbookSpinCount="100000" lockStructure="1"/>
  <bookViews>
    <workbookView xWindow="0" yWindow="0" windowWidth="14520" windowHeight="490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FX30" i="4"/>
  <c r="BG51" i="4"/>
  <c r="LE76" i="4"/>
  <c r="FX51" i="4"/>
  <c r="KO30" i="4"/>
  <c r="HP76"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<sst xmlns="http://schemas.openxmlformats.org/spreadsheetml/2006/main" count="278" uniqueCount="132">
  <si>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</si>
  <si>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</si>
  <si>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</si>
  <si>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</si>
  <si>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</si>
  <si>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</si>
  <si>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</si>
  <si>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</si>
  <si>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</si>
  <si>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</si>
  <si>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</si>
  <si>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</si>
  <si>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</si>
  <si>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</si>
  <si>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</si>
  <si>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</si>
  <si>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</si>
  <si>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</si>
  <si>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</si>
  <si>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</si>
  <si>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</si>
  <si>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</si>
  <si>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</si>
  <si>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</si>
  <si>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</si>
  <si>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</si>
  <si>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</si>
  <si>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</si>
  <si>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</si>
  <si>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</si>
  <si>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</si>
  <si>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</si>
  <si>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</si>
  <si>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</si>
  <si>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</si>
  <si>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</si>
  <si>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</si>
  <si>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</si>
  <si>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</si>
  <si>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</si>
  <si>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</si>
  <si>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</si>
  <si>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</si>
  <si>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</si>
  <si>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</si>
  <si>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</si>
  <si>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</si>
  <si>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</si>
  <si>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</si>
  <si>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</si>
  <si>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</si>
  <si>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</si>
  <si>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</si>
  <si>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</si>
  <si>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</si>
  <si>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</si>
  <si>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</si>
  <si>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</si>
  <si>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</si>
  <si>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</si>
  <si>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</si>
  <si>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</si>
  <si>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</si>
  <si>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</si>
  <si>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</si>
  <si>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</si>
  <si>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</si>
  <si>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</si>
  <si>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</si>
  <si>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</si>
  <si>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</si>
  <si>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</si>
  <si>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</si>
  <si>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</si>
  <si>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</si>
  <si>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</si>
  <si>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</si>
  <si>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</si>
  <si>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</si>
  <si>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</si>
  <si>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</si>
  <si>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</si>
  <si>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</si>
  <si>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</si>
  <si>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</si>
  <si>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</si>
  <si>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</si>
  <si>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</si>
  <si>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</si>
  <si>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</si>
  <si>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</si>
  <si>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</si>
  <si>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</si>
  <si>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</si>
  <si>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</si>
  <si>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</si>
  <si>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</si>
  <si>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</si>
  <si>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</si>
  <si>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</si>
  <si>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</si>
  <si>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</si>
  <si>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</si>
  <si>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</si>
  <si>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</si>
  <si>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</si>
  <si>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</si>
  <si>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</si>
  <si>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</si>
  <si>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</si>
  <si>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</si>
  <si>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</si>
  <si>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</si>
  <si>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</si>
  <si>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</si>
  <si>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</si>
  <si>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</si>
  <si>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</si>
  <si>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</si>
  <si>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</si>
  <si>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</si>
  <si>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</si>
  <si>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</si>
  <si>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</si>
  <si>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</si>
  <si>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</si>
  <si>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</si>
  <si>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</si>
  <si>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⑩について、令和２年度に工事請負費に対する駐車場整備事業債を新規で借入したため、数値が上昇した。
　今後も、施設及び設備の老朽化の進展により、各所で修繕等が見込まれることから、財源の確保に意を用いながら、適正な維持管理と計画的な更新を着実に行う必要がある。</t>
    <rPh sb="7" eb="9">
      <t>レイワ</t>
    </rPh>
    <rPh sb="10" eb="12">
      <t>ネンド</t>
    </rPh>
    <rPh sb="13" eb="15">
      <t>コウジ</t>
    </rPh>
    <rPh sb="15" eb="18">
      <t>ウケオイヒ</t>
    </rPh>
    <rPh sb="19" eb="20">
      <t>タイ</t>
    </rPh>
    <rPh sb="22" eb="25">
      <t>チュウシャジョウ</t>
    </rPh>
    <rPh sb="25" eb="27">
      <t>セイビ</t>
    </rPh>
    <rPh sb="27" eb="30">
      <t>ジギョウサイ</t>
    </rPh>
    <rPh sb="31" eb="33">
      <t>シンキ</t>
    </rPh>
    <rPh sb="34" eb="36">
      <t>カリイレ</t>
    </rPh>
    <rPh sb="41" eb="43">
      <t>スウチ</t>
    </rPh>
    <rPh sb="44" eb="46">
      <t>ジョウショウ</t>
    </rPh>
    <rPh sb="51" eb="53">
      <t>コンゴ</t>
    </rPh>
    <phoneticPr fontId="5"/>
  </si>
  <si>
    <t>　平成30年度までの稼働率をみると、観光客の増加に伴い高い数値を維持していたが、新型コロナウイルスの流行により、令和元年度、令和２年度と数値が減少した。
今後の新型コロナウイルスの感染状況を鑑みながら、慎重に経営していく必要がある。</t>
    <rPh sb="1" eb="3">
      <t>ヘイセイ</t>
    </rPh>
    <rPh sb="5" eb="7">
      <t>ネンド</t>
    </rPh>
    <rPh sb="27" eb="28">
      <t>タカ</t>
    </rPh>
    <rPh sb="29" eb="31">
      <t>スウチ</t>
    </rPh>
    <rPh sb="32" eb="34">
      <t>イジ</t>
    </rPh>
    <rPh sb="40" eb="42">
      <t>シンガタ</t>
    </rPh>
    <rPh sb="50" eb="52">
      <t>リュウコウ</t>
    </rPh>
    <rPh sb="56" eb="58">
      <t>レイワ</t>
    </rPh>
    <rPh sb="58" eb="60">
      <t>ガンネン</t>
    </rPh>
    <rPh sb="60" eb="61">
      <t>ド</t>
    </rPh>
    <rPh sb="62" eb="64">
      <t>レイワ</t>
    </rPh>
    <rPh sb="65" eb="67">
      <t>ネンド</t>
    </rPh>
    <rPh sb="68" eb="70">
      <t>スウチ</t>
    </rPh>
    <rPh sb="71" eb="73">
      <t>ゲンショウ</t>
    </rPh>
    <phoneticPr fontId="5"/>
  </si>
  <si>
    <t>　令和２年度は、新型コロナウイルスの流行による収益の減少により、経営状況が悪化し、一般会計からの繰入を行った。また、駐車場設備に対する工事請負費にかかる駐車場整備事業債を新規に借り入れた。
　今後も、施設の老朽化により施設設備の更新への対応に、多額の資金が必要となると見込まれる。そのため、今後の社会状況を鑑みながら、経営状況を慎重に見極める必要がある。</t>
    <rPh sb="1" eb="3">
      <t>レイワ</t>
    </rPh>
    <rPh sb="4" eb="6">
      <t>ネンド</t>
    </rPh>
    <rPh sb="32" eb="36">
      <t>ケイエイジョウキョウ</t>
    </rPh>
    <rPh sb="37" eb="39">
      <t>アッカ</t>
    </rPh>
    <rPh sb="41" eb="45">
      <t>イッパンカイケイ</t>
    </rPh>
    <rPh sb="48" eb="50">
      <t>クリイレ</t>
    </rPh>
    <rPh sb="51" eb="52">
      <t>オコナ</t>
    </rPh>
    <rPh sb="58" eb="61">
      <t>チュウシャジョウ</t>
    </rPh>
    <rPh sb="61" eb="63">
      <t>セツビ</t>
    </rPh>
    <rPh sb="64" eb="65">
      <t>タイ</t>
    </rPh>
    <rPh sb="67" eb="69">
      <t>コウジ</t>
    </rPh>
    <rPh sb="69" eb="72">
      <t>ウケオイヒ</t>
    </rPh>
    <rPh sb="76" eb="79">
      <t>チュウシャジョウ</t>
    </rPh>
    <rPh sb="79" eb="83">
      <t>セイビジギョウ</t>
    </rPh>
    <rPh sb="83" eb="84">
      <t>サイ</t>
    </rPh>
    <rPh sb="85" eb="87">
      <t>シンキ</t>
    </rPh>
    <rPh sb="88" eb="89">
      <t>カ</t>
    </rPh>
    <rPh sb="90" eb="91">
      <t>イ</t>
    </rPh>
    <rPh sb="96" eb="98">
      <t>コンゴ</t>
    </rPh>
    <phoneticPr fontId="5"/>
  </si>
  <si>
    <t>　①収益的収支比率を見ると、各事業年度において、黒字を示す100％以上を維持している。令和2年度も100％以上ではあるものの、総収益の３割以上は一般会計からの繰入金となっている。令和２年度は新型コロナウイルスの流行により、使用料収入が前年度に比べ４割減となり、一般会計から繰入金を受けることとなった。その結果②と③の数値が大幅に上昇した。また、④売上高ＧＯＰ比率や⑤ＥＢＩＴＤＡについても大幅に減少した。
　今後の新型コロナウイルスの感染状況を鑑みながら、慎重に経営していく必要がある。</t>
    <rPh sb="43" eb="45">
      <t>レイワ</t>
    </rPh>
    <rPh sb="46" eb="48">
      <t>ネンド</t>
    </rPh>
    <rPh sb="53" eb="55">
      <t>イジョウ</t>
    </rPh>
    <rPh sb="63" eb="66">
      <t>ソウシュウエキ</t>
    </rPh>
    <rPh sb="68" eb="69">
      <t>ワリ</t>
    </rPh>
    <rPh sb="69" eb="71">
      <t>イジョウ</t>
    </rPh>
    <rPh sb="72" eb="76">
      <t>イッパンカイケイ</t>
    </rPh>
    <rPh sb="79" eb="81">
      <t>クリイレ</t>
    </rPh>
    <rPh sb="81" eb="82">
      <t>キン</t>
    </rPh>
    <rPh sb="89" eb="91">
      <t>レイワ</t>
    </rPh>
    <rPh sb="92" eb="94">
      <t>ネンド</t>
    </rPh>
    <rPh sb="95" eb="97">
      <t>シンガタ</t>
    </rPh>
    <rPh sb="105" eb="107">
      <t>リュウコウ</t>
    </rPh>
    <rPh sb="111" eb="114">
      <t>シヨウリョウ</t>
    </rPh>
    <rPh sb="114" eb="116">
      <t>シュウニュウ</t>
    </rPh>
    <rPh sb="117" eb="120">
      <t>ゼンネンド</t>
    </rPh>
    <rPh sb="121" eb="122">
      <t>クラ</t>
    </rPh>
    <rPh sb="124" eb="126">
      <t>ワリゲン</t>
    </rPh>
    <rPh sb="130" eb="134">
      <t>イッパンカイケイ</t>
    </rPh>
    <rPh sb="136" eb="138">
      <t>クリイレ</t>
    </rPh>
    <rPh sb="138" eb="139">
      <t>キン</t>
    </rPh>
    <rPh sb="140" eb="141">
      <t>ウ</t>
    </rPh>
    <rPh sb="152" eb="154">
      <t>ケッカ</t>
    </rPh>
    <rPh sb="158" eb="160">
      <t>スウチ</t>
    </rPh>
    <rPh sb="161" eb="163">
      <t>オオハバ</t>
    </rPh>
    <rPh sb="164" eb="166">
      <t>ジョウショウ</t>
    </rPh>
    <rPh sb="194" eb="196">
      <t>オオハバ</t>
    </rPh>
    <rPh sb="197" eb="199">
      <t>ゲンショウ</t>
    </rPh>
    <rPh sb="204" eb="206">
      <t>コンゴ</t>
    </rPh>
    <rPh sb="207" eb="209">
      <t>シンガタ</t>
    </rPh>
    <rPh sb="217" eb="219">
      <t>カンセン</t>
    </rPh>
    <rPh sb="219" eb="221">
      <t>ジョウキョウ</t>
    </rPh>
    <rPh sb="222" eb="223">
      <t>カンガ</t>
    </rPh>
    <rPh sb="228" eb="230">
      <t>シンチョウ</t>
    </rPh>
    <rPh sb="231" eb="233">
      <t>ケイエイ</t>
    </rPh>
    <rPh sb="237" eb="23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</si>
</sst>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112</c:v>
                </c:pt>
                <c:pt idx="1">
                  <c:v>109</c:v>
                </c:pt>
                <c:pt idx="2">
                  <c:v>107.4</c:v>
                </c:pt>
                <c:pt idx="3">
                  <c:v>108.5</c:v>
                </c:pt>
                <c:pt idx="4">
                  <c:v>101.1</c:v>
                </c:pt>
              </c:numCache>
            </c:numRef>
          </c:val>
          <c:extLst>
            <c:ext xmlns:c16="http://schemas.microsoft.com/office/drawing/2014/chart" uri="{C3380CC4-5D6E-409C-BE32-E72D297353CC}">
              <c16:uniqueId val="{00000000-2E1F-4DC8-8ADC-9CC935EBA1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2E1F-4DC8-8ADC-9CC935EBA1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191</c:v>
                </c:pt>
                <c:pt idx="1">
                  <c:v>167.9</c:v>
                </c:pt>
                <c:pt idx="2">
                  <c:v>137.69999999999999</c:v>
                </c:pt>
                <c:pt idx="3">
                  <c:v>114.1</c:v>
                </c:pt>
                <c:pt idx="4">
                  <c:v>240.4</c:v>
                </c:pt>
              </c:numCache>
            </c:numRef>
          </c:val>
          <c:extLst>
            <c:ext xmlns:c16="http://schemas.microsoft.com/office/drawing/2014/chart" uri="{C3380CC4-5D6E-409C-BE32-E72D297353CC}">
              <c16:uniqueId val="{00000000-4E92-4AD8-8CD2-738A1111675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4E92-4AD8-8CD2-738A1111675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3B5-4B16-8085-587C963FC0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3B5-4B16-8085-587C963FC0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6AA-4E53-A80A-45C04707E97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AA-4E53-A80A-45C04707E97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35.9</c:v>
                </c:pt>
              </c:numCache>
            </c:numRef>
          </c:val>
          <c:extLst>
            <c:ext xmlns:c16="http://schemas.microsoft.com/office/drawing/2014/chart" uri="{C3380CC4-5D6E-409C-BE32-E72D297353CC}">
              <c16:uniqueId val="{00000000-1CE2-4F20-891F-E03F4EDB1AB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1CE2-4F20-891F-E03F4EDB1AB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93</c:v>
                </c:pt>
              </c:numCache>
            </c:numRef>
          </c:val>
          <c:extLst>
            <c:ext xmlns:c16="http://schemas.microsoft.com/office/drawing/2014/chart" uri="{C3380CC4-5D6E-409C-BE32-E72D297353CC}">
              <c16:uniqueId val="{00000000-0943-4158-A056-793A5190476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0943-4158-A056-793A5190476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414.9</c:v>
                </c:pt>
                <c:pt idx="1">
                  <c:v>405</c:v>
                </c:pt>
                <c:pt idx="2">
                  <c:v>404.1</c:v>
                </c:pt>
                <c:pt idx="3">
                  <c:v>389</c:v>
                </c:pt>
                <c:pt idx="4">
                  <c:v>306</c:v>
                </c:pt>
              </c:numCache>
            </c:numRef>
          </c:val>
          <c:extLst>
            <c:ext xmlns:c16="http://schemas.microsoft.com/office/drawing/2014/chart" uri="{C3380CC4-5D6E-409C-BE32-E72D297353CC}">
              <c16:uniqueId val="{00000000-E9F3-423C-BD72-4F5B0BA598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E9F3-423C-BD72-4F5B0BA598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50</c:v>
                </c:pt>
                <c:pt idx="1">
                  <c:v>48.1</c:v>
                </c:pt>
                <c:pt idx="2">
                  <c:v>45</c:v>
                </c:pt>
                <c:pt idx="3">
                  <c:v>37.6</c:v>
                </c:pt>
                <c:pt idx="4">
                  <c:v>-8.1</c:v>
                </c:pt>
              </c:numCache>
            </c:numRef>
          </c:val>
          <c:extLst>
            <c:ext xmlns:c16="http://schemas.microsoft.com/office/drawing/2014/chart" uri="{C3380CC4-5D6E-409C-BE32-E72D297353CC}">
              <c16:uniqueId val="{00000000-FA62-43EB-97F6-EFA9F75959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FA62-43EB-97F6-EFA9F75959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52666</c:v>
                </c:pt>
                <c:pt idx="1">
                  <c:v>48774</c:v>
                </c:pt>
                <c:pt idx="2">
                  <c:v>43741</c:v>
                </c:pt>
                <c:pt idx="3">
                  <c:v>36130</c:v>
                </c:pt>
                <c:pt idx="4">
                  <c:v>-7273</c:v>
                </c:pt>
              </c:numCache>
            </c:numRef>
          </c:val>
          <c:extLst>
            <c:ext xmlns:c16="http://schemas.microsoft.com/office/drawing/2014/chart" uri="{C3380CC4-5D6E-409C-BE32-E72D297353CC}">
              <c16:uniqueId val="{00000000-C4F7-499B-A32F-07DED232CD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C4F7-499B-A32F-07DED232CD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sqref="A1:A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石川県金沢市　金沢市役所・美術館駐車場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16277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319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112</v>
      </c>
      <c r="V31" s="110"/>
      <c r="W31" s="110"/>
      <c r="X31" s="110"/>
      <c r="Y31" s="110"/>
      <c r="Z31" s="110"/>
      <c r="AA31" s="110"/>
      <c r="AB31" s="110"/>
      <c r="AC31" s="110"/>
      <c r="AD31" s="110"/>
      <c r="AE31" s="110"/>
      <c r="AF31" s="110"/>
      <c r="AG31" s="110"/>
      <c r="AH31" s="110"/>
      <c r="AI31" s="110"/>
      <c r="AJ31" s="110"/>
      <c r="AK31" s="110"/>
      <c r="AL31" s="110"/>
      <c r="AM31" s="110"/>
      <c r="AN31" s="110">
        <f>データ!Z7</f>
        <v>109</v>
      </c>
      <c r="AO31" s="110"/>
      <c r="AP31" s="110"/>
      <c r="AQ31" s="110"/>
      <c r="AR31" s="110"/>
      <c r="AS31" s="110"/>
      <c r="AT31" s="110"/>
      <c r="AU31" s="110"/>
      <c r="AV31" s="110"/>
      <c r="AW31" s="110"/>
      <c r="AX31" s="110"/>
      <c r="AY31" s="110"/>
      <c r="AZ31" s="110"/>
      <c r="BA31" s="110"/>
      <c r="BB31" s="110"/>
      <c r="BC31" s="110"/>
      <c r="BD31" s="110"/>
      <c r="BE31" s="110"/>
      <c r="BF31" s="110"/>
      <c r="BG31" s="110">
        <f>データ!AA7</f>
        <v>107.4</v>
      </c>
      <c r="BH31" s="110"/>
      <c r="BI31" s="110"/>
      <c r="BJ31" s="110"/>
      <c r="BK31" s="110"/>
      <c r="BL31" s="110"/>
      <c r="BM31" s="110"/>
      <c r="BN31" s="110"/>
      <c r="BO31" s="110"/>
      <c r="BP31" s="110"/>
      <c r="BQ31" s="110"/>
      <c r="BR31" s="110"/>
      <c r="BS31" s="110"/>
      <c r="BT31" s="110"/>
      <c r="BU31" s="110"/>
      <c r="BV31" s="110"/>
      <c r="BW31" s="110"/>
      <c r="BX31" s="110"/>
      <c r="BY31" s="110"/>
      <c r="BZ31" s="110">
        <f>データ!AB7</f>
        <v>108.5</v>
      </c>
      <c r="CA31" s="110"/>
      <c r="CB31" s="110"/>
      <c r="CC31" s="110"/>
      <c r="CD31" s="110"/>
      <c r="CE31" s="110"/>
      <c r="CF31" s="110"/>
      <c r="CG31" s="110"/>
      <c r="CH31" s="110"/>
      <c r="CI31" s="110"/>
      <c r="CJ31" s="110"/>
      <c r="CK31" s="110"/>
      <c r="CL31" s="110"/>
      <c r="CM31" s="110"/>
      <c r="CN31" s="110"/>
      <c r="CO31" s="110"/>
      <c r="CP31" s="110"/>
      <c r="CQ31" s="110"/>
      <c r="CR31" s="110"/>
      <c r="CS31" s="110">
        <f>データ!AC7</f>
        <v>101.1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35.9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414.9</v>
      </c>
      <c r="JD31" s="81"/>
      <c r="JE31" s="81"/>
      <c r="JF31" s="81"/>
      <c r="JG31" s="81"/>
      <c r="JH31" s="81"/>
      <c r="JI31" s="81"/>
      <c r="JJ31" s="81"/>
      <c r="JK31" s="81"/>
      <c r="JL31" s="81"/>
      <c r="JM31" s="81"/>
      <c r="JN31" s="81"/>
      <c r="JO31" s="81"/>
      <c r="JP31" s="81"/>
      <c r="JQ31" s="81"/>
      <c r="JR31" s="81"/>
      <c r="JS31" s="81"/>
      <c r="JT31" s="81"/>
      <c r="JU31" s="82"/>
      <c r="JV31" s="80">
        <f>データ!DL7</f>
        <v>405</v>
      </c>
      <c r="JW31" s="81"/>
      <c r="JX31" s="81"/>
      <c r="JY31" s="81"/>
      <c r="JZ31" s="81"/>
      <c r="KA31" s="81"/>
      <c r="KB31" s="81"/>
      <c r="KC31" s="81"/>
      <c r="KD31" s="81"/>
      <c r="KE31" s="81"/>
      <c r="KF31" s="81"/>
      <c r="KG31" s="81"/>
      <c r="KH31" s="81"/>
      <c r="KI31" s="81"/>
      <c r="KJ31" s="81"/>
      <c r="KK31" s="81"/>
      <c r="KL31" s="81"/>
      <c r="KM31" s="81"/>
      <c r="KN31" s="82"/>
      <c r="KO31" s="80">
        <f>データ!DM7</f>
        <v>404.1</v>
      </c>
      <c r="KP31" s="81"/>
      <c r="KQ31" s="81"/>
      <c r="KR31" s="81"/>
      <c r="KS31" s="81"/>
      <c r="KT31" s="81"/>
      <c r="KU31" s="81"/>
      <c r="KV31" s="81"/>
      <c r="KW31" s="81"/>
      <c r="KX31" s="81"/>
      <c r="KY31" s="81"/>
      <c r="KZ31" s="81"/>
      <c r="LA31" s="81"/>
      <c r="LB31" s="81"/>
      <c r="LC31" s="81"/>
      <c r="LD31" s="81"/>
      <c r="LE31" s="81"/>
      <c r="LF31" s="81"/>
      <c r="LG31" s="82"/>
      <c r="LH31" s="80">
        <f>データ!DN7</f>
        <v>389</v>
      </c>
      <c r="LI31" s="81"/>
      <c r="LJ31" s="81"/>
      <c r="LK31" s="81"/>
      <c r="LL31" s="81"/>
      <c r="LM31" s="81"/>
      <c r="LN31" s="81"/>
      <c r="LO31" s="81"/>
      <c r="LP31" s="81"/>
      <c r="LQ31" s="81"/>
      <c r="LR31" s="81"/>
      <c r="LS31" s="81"/>
      <c r="LT31" s="81"/>
      <c r="LU31" s="81"/>
      <c r="LV31" s="81"/>
      <c r="LW31" s="81"/>
      <c r="LX31" s="81"/>
      <c r="LY31" s="81"/>
      <c r="LZ31" s="82"/>
      <c r="MA31" s="80">
        <f>データ!DO7</f>
        <v>306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93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50</v>
      </c>
      <c r="EM52" s="110"/>
      <c r="EN52" s="110"/>
      <c r="EO52" s="110"/>
      <c r="EP52" s="110"/>
      <c r="EQ52" s="110"/>
      <c r="ER52" s="110"/>
      <c r="ES52" s="110"/>
      <c r="ET52" s="110"/>
      <c r="EU52" s="110"/>
      <c r="EV52" s="110"/>
      <c r="EW52" s="110"/>
      <c r="EX52" s="110"/>
      <c r="EY52" s="110"/>
      <c r="EZ52" s="110"/>
      <c r="FA52" s="110"/>
      <c r="FB52" s="110"/>
      <c r="FC52" s="110"/>
      <c r="FD52" s="110"/>
      <c r="FE52" s="110">
        <f>データ!BG7</f>
        <v>48.1</v>
      </c>
      <c r="FF52" s="110"/>
      <c r="FG52" s="110"/>
      <c r="FH52" s="110"/>
      <c r="FI52" s="110"/>
      <c r="FJ52" s="110"/>
      <c r="FK52" s="110"/>
      <c r="FL52" s="110"/>
      <c r="FM52" s="110"/>
      <c r="FN52" s="110"/>
      <c r="FO52" s="110"/>
      <c r="FP52" s="110"/>
      <c r="FQ52" s="110"/>
      <c r="FR52" s="110"/>
      <c r="FS52" s="110"/>
      <c r="FT52" s="110"/>
      <c r="FU52" s="110"/>
      <c r="FV52" s="110"/>
      <c r="FW52" s="110"/>
      <c r="FX52" s="110">
        <f>データ!BH7</f>
        <v>45</v>
      </c>
      <c r="FY52" s="110"/>
      <c r="FZ52" s="110"/>
      <c r="GA52" s="110"/>
      <c r="GB52" s="110"/>
      <c r="GC52" s="110"/>
      <c r="GD52" s="110"/>
      <c r="GE52" s="110"/>
      <c r="GF52" s="110"/>
      <c r="GG52" s="110"/>
      <c r="GH52" s="110"/>
      <c r="GI52" s="110"/>
      <c r="GJ52" s="110"/>
      <c r="GK52" s="110"/>
      <c r="GL52" s="110"/>
      <c r="GM52" s="110"/>
      <c r="GN52" s="110"/>
      <c r="GO52" s="110"/>
      <c r="GP52" s="110"/>
      <c r="GQ52" s="110">
        <f>データ!BI7</f>
        <v>37.6</v>
      </c>
      <c r="GR52" s="110"/>
      <c r="GS52" s="110"/>
      <c r="GT52" s="110"/>
      <c r="GU52" s="110"/>
      <c r="GV52" s="110"/>
      <c r="GW52" s="110"/>
      <c r="GX52" s="110"/>
      <c r="GY52" s="110"/>
      <c r="GZ52" s="110"/>
      <c r="HA52" s="110"/>
      <c r="HB52" s="110"/>
      <c r="HC52" s="110"/>
      <c r="HD52" s="110"/>
      <c r="HE52" s="110"/>
      <c r="HF52" s="110"/>
      <c r="HG52" s="110"/>
      <c r="HH52" s="110"/>
      <c r="HI52" s="110"/>
      <c r="HJ52" s="110">
        <f>データ!BJ7</f>
        <v>-8.1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52666</v>
      </c>
      <c r="JD52" s="106"/>
      <c r="JE52" s="106"/>
      <c r="JF52" s="106"/>
      <c r="JG52" s="106"/>
      <c r="JH52" s="106"/>
      <c r="JI52" s="106"/>
      <c r="JJ52" s="106"/>
      <c r="JK52" s="106"/>
      <c r="JL52" s="106"/>
      <c r="JM52" s="106"/>
      <c r="JN52" s="106"/>
      <c r="JO52" s="106"/>
      <c r="JP52" s="106"/>
      <c r="JQ52" s="106"/>
      <c r="JR52" s="106"/>
      <c r="JS52" s="106"/>
      <c r="JT52" s="106"/>
      <c r="JU52" s="106"/>
      <c r="JV52" s="106">
        <f>データ!BR7</f>
        <v>48774</v>
      </c>
      <c r="JW52" s="106"/>
      <c r="JX52" s="106"/>
      <c r="JY52" s="106"/>
      <c r="JZ52" s="106"/>
      <c r="KA52" s="106"/>
      <c r="KB52" s="106"/>
      <c r="KC52" s="106"/>
      <c r="KD52" s="106"/>
      <c r="KE52" s="106"/>
      <c r="KF52" s="106"/>
      <c r="KG52" s="106"/>
      <c r="KH52" s="106"/>
      <c r="KI52" s="106"/>
      <c r="KJ52" s="106"/>
      <c r="KK52" s="106"/>
      <c r="KL52" s="106"/>
      <c r="KM52" s="106"/>
      <c r="KN52" s="106"/>
      <c r="KO52" s="106">
        <f>データ!BS7</f>
        <v>43741</v>
      </c>
      <c r="KP52" s="106"/>
      <c r="KQ52" s="106"/>
      <c r="KR52" s="106"/>
      <c r="KS52" s="106"/>
      <c r="KT52" s="106"/>
      <c r="KU52" s="106"/>
      <c r="KV52" s="106"/>
      <c r="KW52" s="106"/>
      <c r="KX52" s="106"/>
      <c r="KY52" s="106"/>
      <c r="KZ52" s="106"/>
      <c r="LA52" s="106"/>
      <c r="LB52" s="106"/>
      <c r="LC52" s="106"/>
      <c r="LD52" s="106"/>
      <c r="LE52" s="106"/>
      <c r="LF52" s="106"/>
      <c r="LG52" s="106"/>
      <c r="LH52" s="106">
        <f>データ!BT7</f>
        <v>36130</v>
      </c>
      <c r="LI52" s="106"/>
      <c r="LJ52" s="106"/>
      <c r="LK52" s="106"/>
      <c r="LL52" s="106"/>
      <c r="LM52" s="106"/>
      <c r="LN52" s="106"/>
      <c r="LO52" s="106"/>
      <c r="LP52" s="106"/>
      <c r="LQ52" s="106"/>
      <c r="LR52" s="106"/>
      <c r="LS52" s="106"/>
      <c r="LT52" s="106"/>
      <c r="LU52" s="106"/>
      <c r="LV52" s="106"/>
      <c r="LW52" s="106"/>
      <c r="LX52" s="106"/>
      <c r="LY52" s="106"/>
      <c r="LZ52" s="106"/>
      <c r="MA52" s="106">
        <f>データ!BU7</f>
        <v>-7273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5777406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191</v>
      </c>
      <c r="KB77" s="81"/>
      <c r="KC77" s="81"/>
      <c r="KD77" s="81"/>
      <c r="KE77" s="81"/>
      <c r="KF77" s="81"/>
      <c r="KG77" s="81"/>
      <c r="KH77" s="81"/>
      <c r="KI77" s="81"/>
      <c r="KJ77" s="81"/>
      <c r="KK77" s="81"/>
      <c r="KL77" s="81"/>
      <c r="KM77" s="81"/>
      <c r="KN77" s="81"/>
      <c r="KO77" s="82"/>
      <c r="KP77" s="80">
        <f>データ!DA7</f>
        <v>167.9</v>
      </c>
      <c r="KQ77" s="81"/>
      <c r="KR77" s="81"/>
      <c r="KS77" s="81"/>
      <c r="KT77" s="81"/>
      <c r="KU77" s="81"/>
      <c r="KV77" s="81"/>
      <c r="KW77" s="81"/>
      <c r="KX77" s="81"/>
      <c r="KY77" s="81"/>
      <c r="KZ77" s="81"/>
      <c r="LA77" s="81"/>
      <c r="LB77" s="81"/>
      <c r="LC77" s="81"/>
      <c r="LD77" s="82"/>
      <c r="LE77" s="80">
        <f>データ!DB7</f>
        <v>137.69999999999999</v>
      </c>
      <c r="LF77" s="81"/>
      <c r="LG77" s="81"/>
      <c r="LH77" s="81"/>
      <c r="LI77" s="81"/>
      <c r="LJ77" s="81"/>
      <c r="LK77" s="81"/>
      <c r="LL77" s="81"/>
      <c r="LM77" s="81"/>
      <c r="LN77" s="81"/>
      <c r="LO77" s="81"/>
      <c r="LP77" s="81"/>
      <c r="LQ77" s="81"/>
      <c r="LR77" s="81"/>
      <c r="LS77" s="82"/>
      <c r="LT77" s="80">
        <f>データ!DC7</f>
        <v>114.1</v>
      </c>
      <c r="LU77" s="81"/>
      <c r="LV77" s="81"/>
      <c r="LW77" s="81"/>
      <c r="LX77" s="81"/>
      <c r="LY77" s="81"/>
      <c r="LZ77" s="81"/>
      <c r="MA77" s="81"/>
      <c r="MB77" s="81"/>
      <c r="MC77" s="81"/>
      <c r="MD77" s="81"/>
      <c r="ME77" s="81"/>
      <c r="MF77" s="81"/>
      <c r="MG77" s="81"/>
      <c r="MH77" s="82"/>
      <c r="MI77" s="80">
        <f>データ!DD7</f>
        <v>240.4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ymLpVcZSqcSC/OISsfeCn94JzjZS87v0BahPecUrtPaKruJM0+BkkKzlpo7ObPTLXo5PQAnJW8D/+Dz6ueIVw==" saltValue="y3WjvGzu5QPH/vUqCG+nV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102</v>
      </c>
      <c r="AN5" s="59" t="s">
        <v>94</v>
      </c>
      <c r="AO5" s="59" t="s">
        <v>95</v>
      </c>
      <c r="AP5" s="59" t="s">
        <v>96</v>
      </c>
      <c r="AQ5" s="59" t="s">
        <v>97</v>
      </c>
      <c r="AR5" s="59" t="s">
        <v>98</v>
      </c>
      <c r="AS5" s="59" t="s">
        <v>99</v>
      </c>
      <c r="AT5" s="59" t="s">
        <v>100</v>
      </c>
      <c r="AU5" s="59" t="s">
        <v>90</v>
      </c>
      <c r="AV5" s="59" t="s">
        <v>101</v>
      </c>
      <c r="AW5" s="59" t="s">
        <v>92</v>
      </c>
      <c r="AX5" s="59" t="s">
        <v>93</v>
      </c>
      <c r="AY5" s="59" t="s">
        <v>94</v>
      </c>
      <c r="AZ5" s="59" t="s">
        <v>95</v>
      </c>
      <c r="BA5" s="59" t="s">
        <v>96</v>
      </c>
      <c r="BB5" s="59" t="s">
        <v>97</v>
      </c>
      <c r="BC5" s="59" t="s">
        <v>98</v>
      </c>
      <c r="BD5" s="59" t="s">
        <v>99</v>
      </c>
      <c r="BE5" s="59" t="s">
        <v>100</v>
      </c>
      <c r="BF5" s="59" t="s">
        <v>90</v>
      </c>
      <c r="BG5" s="59" t="s">
        <v>101</v>
      </c>
      <c r="BH5" s="59" t="s">
        <v>103</v>
      </c>
      <c r="BI5" s="59" t="s">
        <v>93</v>
      </c>
      <c r="BJ5" s="59" t="s">
        <v>104</v>
      </c>
      <c r="BK5" s="59" t="s">
        <v>95</v>
      </c>
      <c r="BL5" s="59" t="s">
        <v>96</v>
      </c>
      <c r="BM5" s="59" t="s">
        <v>97</v>
      </c>
      <c r="BN5" s="59" t="s">
        <v>98</v>
      </c>
      <c r="BO5" s="59" t="s">
        <v>99</v>
      </c>
      <c r="BP5" s="59" t="s">
        <v>100</v>
      </c>
      <c r="BQ5" s="59" t="s">
        <v>105</v>
      </c>
      <c r="BR5" s="59" t="s">
        <v>91</v>
      </c>
      <c r="BS5" s="59" t="s">
        <v>92</v>
      </c>
      <c r="BT5" s="59" t="s">
        <v>102</v>
      </c>
      <c r="BU5" s="59" t="s">
        <v>104</v>
      </c>
      <c r="BV5" s="59" t="s">
        <v>95</v>
      </c>
      <c r="BW5" s="59" t="s">
        <v>96</v>
      </c>
      <c r="BX5" s="59" t="s">
        <v>97</v>
      </c>
      <c r="BY5" s="59" t="s">
        <v>98</v>
      </c>
      <c r="BZ5" s="59" t="s">
        <v>99</v>
      </c>
      <c r="CA5" s="59" t="s">
        <v>100</v>
      </c>
      <c r="CB5" s="59" t="s">
        <v>105</v>
      </c>
      <c r="CC5" s="59" t="s">
        <v>101</v>
      </c>
      <c r="CD5" s="59" t="s">
        <v>103</v>
      </c>
      <c r="CE5" s="59" t="s">
        <v>102</v>
      </c>
      <c r="CF5" s="59" t="s">
        <v>94</v>
      </c>
      <c r="CG5" s="59" t="s">
        <v>95</v>
      </c>
      <c r="CH5" s="59" t="s">
        <v>96</v>
      </c>
      <c r="CI5" s="59" t="s">
        <v>97</v>
      </c>
      <c r="CJ5" s="59" t="s">
        <v>98</v>
      </c>
      <c r="CK5" s="59" t="s">
        <v>99</v>
      </c>
      <c r="CL5" s="59" t="s">
        <v>100</v>
      </c>
      <c r="CM5" s="150"/>
      <c r="CN5" s="150"/>
      <c r="CO5" s="59" t="s">
        <v>90</v>
      </c>
      <c r="CP5" s="59" t="s">
        <v>101</v>
      </c>
      <c r="CQ5" s="59" t="s">
        <v>92</v>
      </c>
      <c r="CR5" s="59" t="s">
        <v>93</v>
      </c>
      <c r="CS5" s="59" t="s">
        <v>94</v>
      </c>
      <c r="CT5" s="59" t="s">
        <v>95</v>
      </c>
      <c r="CU5" s="59" t="s">
        <v>96</v>
      </c>
      <c r="CV5" s="59" t="s">
        <v>97</v>
      </c>
      <c r="CW5" s="59" t="s">
        <v>98</v>
      </c>
      <c r="CX5" s="59" t="s">
        <v>99</v>
      </c>
      <c r="CY5" s="59" t="s">
        <v>100</v>
      </c>
      <c r="CZ5" s="59" t="s">
        <v>105</v>
      </c>
      <c r="DA5" s="59" t="s">
        <v>101</v>
      </c>
      <c r="DB5" s="59" t="s">
        <v>92</v>
      </c>
      <c r="DC5" s="59" t="s">
        <v>102</v>
      </c>
      <c r="DD5" s="59" t="s">
        <v>104</v>
      </c>
      <c r="DE5" s="59" t="s">
        <v>95</v>
      </c>
      <c r="DF5" s="59" t="s">
        <v>96</v>
      </c>
      <c r="DG5" s="59" t="s">
        <v>97</v>
      </c>
      <c r="DH5" s="59" t="s">
        <v>98</v>
      </c>
      <c r="DI5" s="59" t="s">
        <v>99</v>
      </c>
      <c r="DJ5" s="59" t="s">
        <v>35</v>
      </c>
      <c r="DK5" s="59" t="s">
        <v>90</v>
      </c>
      <c r="DL5" s="59" t="s">
        <v>101</v>
      </c>
      <c r="DM5" s="59" t="s">
        <v>92</v>
      </c>
      <c r="DN5" s="59" t="s">
        <v>102</v>
      </c>
      <c r="DO5" s="59" t="s">
        <v>104</v>
      </c>
      <c r="DP5" s="59" t="s">
        <v>95</v>
      </c>
      <c r="DQ5" s="59" t="s">
        <v>96</v>
      </c>
      <c r="DR5" s="59" t="s">
        <v>97</v>
      </c>
      <c r="DS5" s="59" t="s">
        <v>98</v>
      </c>
      <c r="DT5" s="59" t="s">
        <v>99</v>
      </c>
      <c r="DU5" s="59" t="s">
        <v>100</v>
      </c>
    </row>
    <row r="6" spans="1:125" s="66" customFormat="1" x14ac:dyDescent="0.15">
      <c r="A6" s="49" t="s">
        <v>106</v>
      </c>
      <c r="B6" s="60">
        <f>B8</f>
        <v>2020</v>
      </c>
      <c r="C6" s="60">
        <f t="shared" ref="C6:X6" si="1">C8</f>
        <v>172014</v>
      </c>
      <c r="D6" s="60">
        <f t="shared" si="1"/>
        <v>47</v>
      </c>
      <c r="E6" s="60">
        <f t="shared" si="1"/>
        <v>14</v>
      </c>
      <c r="F6" s="60">
        <f t="shared" si="1"/>
        <v>0</v>
      </c>
      <c r="G6" s="60">
        <f t="shared" si="1"/>
        <v>3</v>
      </c>
      <c r="H6" s="60" t="str">
        <f>SUBSTITUTE(H8,"　","")</f>
        <v>石川県金沢市</v>
      </c>
      <c r="I6" s="60" t="str">
        <f t="shared" si="1"/>
        <v>金沢市役所・美術館駐車場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26</v>
      </c>
      <c r="S6" s="62" t="str">
        <f t="shared" si="1"/>
        <v>公共施設</v>
      </c>
      <c r="T6" s="62" t="str">
        <f t="shared" si="1"/>
        <v>無</v>
      </c>
      <c r="U6" s="63">
        <f t="shared" si="1"/>
        <v>16277</v>
      </c>
      <c r="V6" s="63">
        <f t="shared" si="1"/>
        <v>319</v>
      </c>
      <c r="W6" s="63">
        <f t="shared" si="1"/>
        <v>500</v>
      </c>
      <c r="X6" s="62" t="str">
        <f t="shared" si="1"/>
        <v>無</v>
      </c>
      <c r="Y6" s="64">
        <f>IF(Y8="-",NA(),Y8)</f>
        <v>112</v>
      </c>
      <c r="Z6" s="64">
        <f t="shared" ref="Z6:AH6" si="2">IF(Z8="-",NA(),Z8)</f>
        <v>109</v>
      </c>
      <c r="AA6" s="64">
        <f t="shared" si="2"/>
        <v>107.4</v>
      </c>
      <c r="AB6" s="64">
        <f t="shared" si="2"/>
        <v>108.5</v>
      </c>
      <c r="AC6" s="64">
        <f t="shared" si="2"/>
        <v>101.1</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35.9</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93</v>
      </c>
      <c r="AZ6" s="65">
        <f t="shared" si="4"/>
        <v>42</v>
      </c>
      <c r="BA6" s="65">
        <f t="shared" si="4"/>
        <v>45</v>
      </c>
      <c r="BB6" s="65">
        <f t="shared" si="4"/>
        <v>47</v>
      </c>
      <c r="BC6" s="65">
        <f t="shared" si="4"/>
        <v>46</v>
      </c>
      <c r="BD6" s="65">
        <f t="shared" si="4"/>
        <v>67</v>
      </c>
      <c r="BE6" s="63" t="str">
        <f>IF(BE8="-","",IF(BE8="-","【-】","【"&amp;SUBSTITUTE(TEXT(BE8,"#,##0"),"-","△")&amp;"】"))</f>
        <v>【2,345】</v>
      </c>
      <c r="BF6" s="64">
        <f>IF(BF8="-",NA(),BF8)</f>
        <v>50</v>
      </c>
      <c r="BG6" s="64">
        <f t="shared" ref="BG6:BO6" si="5">IF(BG8="-",NA(),BG8)</f>
        <v>48.1</v>
      </c>
      <c r="BH6" s="64">
        <f t="shared" si="5"/>
        <v>45</v>
      </c>
      <c r="BI6" s="64">
        <f t="shared" si="5"/>
        <v>37.6</v>
      </c>
      <c r="BJ6" s="64">
        <f t="shared" si="5"/>
        <v>-8.1</v>
      </c>
      <c r="BK6" s="64">
        <f t="shared" si="5"/>
        <v>14.1</v>
      </c>
      <c r="BL6" s="64">
        <f t="shared" si="5"/>
        <v>5.4</v>
      </c>
      <c r="BM6" s="64">
        <f t="shared" si="5"/>
        <v>0.3</v>
      </c>
      <c r="BN6" s="64">
        <f t="shared" si="5"/>
        <v>-8.8000000000000007</v>
      </c>
      <c r="BO6" s="64">
        <f t="shared" si="5"/>
        <v>-26.1</v>
      </c>
      <c r="BP6" s="61" t="str">
        <f>IF(BP8="-","",IF(BP8="-","【-】","【"&amp;SUBSTITUTE(TEXT(BP8,"#,##0.0"),"-","△")&amp;"】"))</f>
        <v>【△65.9】</v>
      </c>
      <c r="BQ6" s="65">
        <f>IF(BQ8="-",NA(),BQ8)</f>
        <v>52666</v>
      </c>
      <c r="BR6" s="65">
        <f t="shared" ref="BR6:BZ6" si="6">IF(BR8="-",NA(),BR8)</f>
        <v>48774</v>
      </c>
      <c r="BS6" s="65">
        <f t="shared" si="6"/>
        <v>43741</v>
      </c>
      <c r="BT6" s="65">
        <f t="shared" si="6"/>
        <v>36130</v>
      </c>
      <c r="BU6" s="65">
        <f t="shared" si="6"/>
        <v>-7273</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107</v>
      </c>
      <c r="CM6" s="63">
        <f t="shared" ref="CM6:CN6" si="7">CM8</f>
        <v>5777406</v>
      </c>
      <c r="CN6" s="63">
        <f t="shared" si="7"/>
        <v>30000</v>
      </c>
      <c r="CO6" s="64"/>
      <c r="CP6" s="64"/>
      <c r="CQ6" s="64"/>
      <c r="CR6" s="64"/>
      <c r="CS6" s="64"/>
      <c r="CT6" s="64"/>
      <c r="CU6" s="64"/>
      <c r="CV6" s="64"/>
      <c r="CW6" s="64"/>
      <c r="CX6" s="64"/>
      <c r="CY6" s="61" t="s">
        <v>107</v>
      </c>
      <c r="CZ6" s="64">
        <f>IF(CZ8="-",NA(),CZ8)</f>
        <v>191</v>
      </c>
      <c r="DA6" s="64">
        <f t="shared" ref="DA6:DI6" si="8">IF(DA8="-",NA(),DA8)</f>
        <v>167.9</v>
      </c>
      <c r="DB6" s="64">
        <f t="shared" si="8"/>
        <v>137.69999999999999</v>
      </c>
      <c r="DC6" s="64">
        <f t="shared" si="8"/>
        <v>114.1</v>
      </c>
      <c r="DD6" s="64">
        <f t="shared" si="8"/>
        <v>240.4</v>
      </c>
      <c r="DE6" s="64">
        <f t="shared" si="8"/>
        <v>151.5</v>
      </c>
      <c r="DF6" s="64">
        <f t="shared" si="8"/>
        <v>137.6</v>
      </c>
      <c r="DG6" s="64">
        <f t="shared" si="8"/>
        <v>112.5</v>
      </c>
      <c r="DH6" s="64">
        <f t="shared" si="8"/>
        <v>119</v>
      </c>
      <c r="DI6" s="64">
        <f t="shared" si="8"/>
        <v>145.19999999999999</v>
      </c>
      <c r="DJ6" s="61" t="str">
        <f>IF(DJ8="-","",IF(DJ8="-","【-】","【"&amp;SUBSTITUTE(TEXT(DJ8,"#,##0.0"),"-","△")&amp;"】"))</f>
        <v>【183.4】</v>
      </c>
      <c r="DK6" s="64">
        <f>IF(DK8="-",NA(),DK8)</f>
        <v>414.9</v>
      </c>
      <c r="DL6" s="64">
        <f t="shared" ref="DL6:DT6" si="9">IF(DL8="-",NA(),DL8)</f>
        <v>405</v>
      </c>
      <c r="DM6" s="64">
        <f t="shared" si="9"/>
        <v>404.1</v>
      </c>
      <c r="DN6" s="64">
        <f t="shared" si="9"/>
        <v>389</v>
      </c>
      <c r="DO6" s="64">
        <f t="shared" si="9"/>
        <v>306</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108</v>
      </c>
      <c r="B7" s="60">
        <f t="shared" ref="B7:X7" si="10">B8</f>
        <v>2020</v>
      </c>
      <c r="C7" s="60">
        <f t="shared" si="10"/>
        <v>172014</v>
      </c>
      <c r="D7" s="60">
        <f t="shared" si="10"/>
        <v>47</v>
      </c>
      <c r="E7" s="60">
        <f t="shared" si="10"/>
        <v>14</v>
      </c>
      <c r="F7" s="60">
        <f t="shared" si="10"/>
        <v>0</v>
      </c>
      <c r="G7" s="60">
        <f t="shared" si="10"/>
        <v>3</v>
      </c>
      <c r="H7" s="60" t="str">
        <f t="shared" si="10"/>
        <v>石川県　金沢市</v>
      </c>
      <c r="I7" s="60" t="str">
        <f t="shared" si="10"/>
        <v>金沢市役所・美術館駐車場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26</v>
      </c>
      <c r="S7" s="62" t="str">
        <f t="shared" si="10"/>
        <v>公共施設</v>
      </c>
      <c r="T7" s="62" t="str">
        <f t="shared" si="10"/>
        <v>無</v>
      </c>
      <c r="U7" s="63">
        <f t="shared" si="10"/>
        <v>16277</v>
      </c>
      <c r="V7" s="63">
        <f t="shared" si="10"/>
        <v>319</v>
      </c>
      <c r="W7" s="63">
        <f t="shared" si="10"/>
        <v>500</v>
      </c>
      <c r="X7" s="62" t="str">
        <f t="shared" si="10"/>
        <v>無</v>
      </c>
      <c r="Y7" s="64">
        <f>Y8</f>
        <v>112</v>
      </c>
      <c r="Z7" s="64">
        <f t="shared" ref="Z7:AH7" si="11">Z8</f>
        <v>109</v>
      </c>
      <c r="AA7" s="64">
        <f t="shared" si="11"/>
        <v>107.4</v>
      </c>
      <c r="AB7" s="64">
        <f t="shared" si="11"/>
        <v>108.5</v>
      </c>
      <c r="AC7" s="64">
        <f t="shared" si="11"/>
        <v>101.1</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35.9</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93</v>
      </c>
      <c r="AZ7" s="65">
        <f t="shared" si="13"/>
        <v>42</v>
      </c>
      <c r="BA7" s="65">
        <f t="shared" si="13"/>
        <v>45</v>
      </c>
      <c r="BB7" s="65">
        <f t="shared" si="13"/>
        <v>47</v>
      </c>
      <c r="BC7" s="65">
        <f t="shared" si="13"/>
        <v>46</v>
      </c>
      <c r="BD7" s="65">
        <f t="shared" si="13"/>
        <v>67</v>
      </c>
      <c r="BE7" s="63"/>
      <c r="BF7" s="64">
        <f>BF8</f>
        <v>50</v>
      </c>
      <c r="BG7" s="64">
        <f t="shared" ref="BG7:BO7" si="14">BG8</f>
        <v>48.1</v>
      </c>
      <c r="BH7" s="64">
        <f t="shared" si="14"/>
        <v>45</v>
      </c>
      <c r="BI7" s="64">
        <f t="shared" si="14"/>
        <v>37.6</v>
      </c>
      <c r="BJ7" s="64">
        <f t="shared" si="14"/>
        <v>-8.1</v>
      </c>
      <c r="BK7" s="64">
        <f t="shared" si="14"/>
        <v>14.1</v>
      </c>
      <c r="BL7" s="64">
        <f t="shared" si="14"/>
        <v>5.4</v>
      </c>
      <c r="BM7" s="64">
        <f t="shared" si="14"/>
        <v>0.3</v>
      </c>
      <c r="BN7" s="64">
        <f t="shared" si="14"/>
        <v>-8.8000000000000007</v>
      </c>
      <c r="BO7" s="64">
        <f t="shared" si="14"/>
        <v>-26.1</v>
      </c>
      <c r="BP7" s="61"/>
      <c r="BQ7" s="65">
        <f>BQ8</f>
        <v>52666</v>
      </c>
      <c r="BR7" s="65">
        <f t="shared" ref="BR7:BZ7" si="15">BR8</f>
        <v>48774</v>
      </c>
      <c r="BS7" s="65">
        <f t="shared" si="15"/>
        <v>43741</v>
      </c>
      <c r="BT7" s="65">
        <f t="shared" si="15"/>
        <v>36130</v>
      </c>
      <c r="BU7" s="65">
        <f t="shared" si="15"/>
        <v>-7273</v>
      </c>
      <c r="BV7" s="65">
        <f t="shared" si="15"/>
        <v>20639</v>
      </c>
      <c r="BW7" s="65">
        <f t="shared" si="15"/>
        <v>17398</v>
      </c>
      <c r="BX7" s="65">
        <f t="shared" si="15"/>
        <v>17894</v>
      </c>
      <c r="BY7" s="65">
        <f t="shared" si="15"/>
        <v>5568</v>
      </c>
      <c r="BZ7" s="65">
        <f t="shared" si="15"/>
        <v>2220</v>
      </c>
      <c r="CA7" s="63"/>
      <c r="CB7" s="64" t="s">
        <v>109</v>
      </c>
      <c r="CC7" s="64" t="s">
        <v>109</v>
      </c>
      <c r="CD7" s="64" t="s">
        <v>109</v>
      </c>
      <c r="CE7" s="64" t="s">
        <v>109</v>
      </c>
      <c r="CF7" s="64" t="s">
        <v>109</v>
      </c>
      <c r="CG7" s="64" t="s">
        <v>109</v>
      </c>
      <c r="CH7" s="64" t="s">
        <v>109</v>
      </c>
      <c r="CI7" s="64" t="s">
        <v>109</v>
      </c>
      <c r="CJ7" s="64" t="s">
        <v>109</v>
      </c>
      <c r="CK7" s="64" t="s">
        <v>110</v>
      </c>
      <c r="CL7" s="61"/>
      <c r="CM7" s="63">
        <f>CM8</f>
        <v>5777406</v>
      </c>
      <c r="CN7" s="63">
        <f>CN8</f>
        <v>30000</v>
      </c>
      <c r="CO7" s="64" t="s">
        <v>109</v>
      </c>
      <c r="CP7" s="64" t="s">
        <v>109</v>
      </c>
      <c r="CQ7" s="64" t="s">
        <v>109</v>
      </c>
      <c r="CR7" s="64" t="s">
        <v>109</v>
      </c>
      <c r="CS7" s="64" t="s">
        <v>109</v>
      </c>
      <c r="CT7" s="64" t="s">
        <v>109</v>
      </c>
      <c r="CU7" s="64" t="s">
        <v>109</v>
      </c>
      <c r="CV7" s="64" t="s">
        <v>109</v>
      </c>
      <c r="CW7" s="64" t="s">
        <v>109</v>
      </c>
      <c r="CX7" s="64" t="s">
        <v>107</v>
      </c>
      <c r="CY7" s="61"/>
      <c r="CZ7" s="64">
        <f>CZ8</f>
        <v>191</v>
      </c>
      <c r="DA7" s="64">
        <f t="shared" ref="DA7:DI7" si="16">DA8</f>
        <v>167.9</v>
      </c>
      <c r="DB7" s="64">
        <f t="shared" si="16"/>
        <v>137.69999999999999</v>
      </c>
      <c r="DC7" s="64">
        <f t="shared" si="16"/>
        <v>114.1</v>
      </c>
      <c r="DD7" s="64">
        <f t="shared" si="16"/>
        <v>240.4</v>
      </c>
      <c r="DE7" s="64">
        <f t="shared" si="16"/>
        <v>151.5</v>
      </c>
      <c r="DF7" s="64">
        <f t="shared" si="16"/>
        <v>137.6</v>
      </c>
      <c r="DG7" s="64">
        <f t="shared" si="16"/>
        <v>112.5</v>
      </c>
      <c r="DH7" s="64">
        <f t="shared" si="16"/>
        <v>119</v>
      </c>
      <c r="DI7" s="64">
        <f t="shared" si="16"/>
        <v>145.19999999999999</v>
      </c>
      <c r="DJ7" s="61"/>
      <c r="DK7" s="64">
        <f>DK8</f>
        <v>414.9</v>
      </c>
      <c r="DL7" s="64">
        <f t="shared" ref="DL7:DT7" si="17">DL8</f>
        <v>405</v>
      </c>
      <c r="DM7" s="64">
        <f t="shared" si="17"/>
        <v>404.1</v>
      </c>
      <c r="DN7" s="64">
        <f t="shared" si="17"/>
        <v>389</v>
      </c>
      <c r="DO7" s="64">
        <f t="shared" si="17"/>
        <v>306</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172014</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26</v>
      </c>
      <c r="S8" s="69" t="s">
        <v>121</v>
      </c>
      <c r="T8" s="69" t="s">
        <v>122</v>
      </c>
      <c r="U8" s="70">
        <v>16277</v>
      </c>
      <c r="V8" s="70">
        <v>319</v>
      </c>
      <c r="W8" s="70">
        <v>500</v>
      </c>
      <c r="X8" s="69" t="s">
        <v>122</v>
      </c>
      <c r="Y8" s="71">
        <v>112</v>
      </c>
      <c r="Z8" s="71">
        <v>109</v>
      </c>
      <c r="AA8" s="71">
        <v>107.4</v>
      </c>
      <c r="AB8" s="71">
        <v>108.5</v>
      </c>
      <c r="AC8" s="71">
        <v>101.1</v>
      </c>
      <c r="AD8" s="71">
        <v>142.1</v>
      </c>
      <c r="AE8" s="71">
        <v>135.1</v>
      </c>
      <c r="AF8" s="71">
        <v>153.30000000000001</v>
      </c>
      <c r="AG8" s="71">
        <v>137.6</v>
      </c>
      <c r="AH8" s="71">
        <v>127.8</v>
      </c>
      <c r="AI8" s="68">
        <v>630.70000000000005</v>
      </c>
      <c r="AJ8" s="71">
        <v>0</v>
      </c>
      <c r="AK8" s="71">
        <v>0</v>
      </c>
      <c r="AL8" s="71">
        <v>0</v>
      </c>
      <c r="AM8" s="71">
        <v>0</v>
      </c>
      <c r="AN8" s="71">
        <v>35.9</v>
      </c>
      <c r="AO8" s="71">
        <v>4.5999999999999996</v>
      </c>
      <c r="AP8" s="71">
        <v>4.5999999999999996</v>
      </c>
      <c r="AQ8" s="71">
        <v>3.9</v>
      </c>
      <c r="AR8" s="71">
        <v>4.2</v>
      </c>
      <c r="AS8" s="71">
        <v>6.6</v>
      </c>
      <c r="AT8" s="68">
        <v>8.6</v>
      </c>
      <c r="AU8" s="72">
        <v>0</v>
      </c>
      <c r="AV8" s="72">
        <v>0</v>
      </c>
      <c r="AW8" s="72">
        <v>0</v>
      </c>
      <c r="AX8" s="72">
        <v>0</v>
      </c>
      <c r="AY8" s="72">
        <v>93</v>
      </c>
      <c r="AZ8" s="72">
        <v>42</v>
      </c>
      <c r="BA8" s="72">
        <v>45</v>
      </c>
      <c r="BB8" s="72">
        <v>47</v>
      </c>
      <c r="BC8" s="72">
        <v>46</v>
      </c>
      <c r="BD8" s="72">
        <v>67</v>
      </c>
      <c r="BE8" s="72">
        <v>2345</v>
      </c>
      <c r="BF8" s="71">
        <v>50</v>
      </c>
      <c r="BG8" s="71">
        <v>48.1</v>
      </c>
      <c r="BH8" s="71">
        <v>45</v>
      </c>
      <c r="BI8" s="71">
        <v>37.6</v>
      </c>
      <c r="BJ8" s="71">
        <v>-8.1</v>
      </c>
      <c r="BK8" s="71">
        <v>14.1</v>
      </c>
      <c r="BL8" s="71">
        <v>5.4</v>
      </c>
      <c r="BM8" s="71">
        <v>0.3</v>
      </c>
      <c r="BN8" s="71">
        <v>-8.8000000000000007</v>
      </c>
      <c r="BO8" s="71">
        <v>-26.1</v>
      </c>
      <c r="BP8" s="68">
        <v>-65.900000000000006</v>
      </c>
      <c r="BQ8" s="72">
        <v>52666</v>
      </c>
      <c r="BR8" s="72">
        <v>48774</v>
      </c>
      <c r="BS8" s="72">
        <v>43741</v>
      </c>
      <c r="BT8" s="73">
        <v>36130</v>
      </c>
      <c r="BU8" s="73">
        <v>-7273</v>
      </c>
      <c r="BV8" s="72">
        <v>20639</v>
      </c>
      <c r="BW8" s="72">
        <v>17398</v>
      </c>
      <c r="BX8" s="72">
        <v>17894</v>
      </c>
      <c r="BY8" s="72">
        <v>5568</v>
      </c>
      <c r="BZ8" s="72">
        <v>2220</v>
      </c>
      <c r="CA8" s="70">
        <v>3932</v>
      </c>
      <c r="CB8" s="71" t="s">
        <v>115</v>
      </c>
      <c r="CC8" s="71" t="s">
        <v>115</v>
      </c>
      <c r="CD8" s="71" t="s">
        <v>115</v>
      </c>
      <c r="CE8" s="71" t="s">
        <v>115</v>
      </c>
      <c r="CF8" s="71" t="s">
        <v>115</v>
      </c>
      <c r="CG8" s="71" t="s">
        <v>115</v>
      </c>
      <c r="CH8" s="71" t="s">
        <v>115</v>
      </c>
      <c r="CI8" s="71" t="s">
        <v>115</v>
      </c>
      <c r="CJ8" s="71" t="s">
        <v>115</v>
      </c>
      <c r="CK8" s="71" t="s">
        <v>115</v>
      </c>
      <c r="CL8" s="68" t="s">
        <v>115</v>
      </c>
      <c r="CM8" s="70">
        <v>5777406</v>
      </c>
      <c r="CN8" s="70">
        <v>30000</v>
      </c>
      <c r="CO8" s="71" t="s">
        <v>115</v>
      </c>
      <c r="CP8" s="71" t="s">
        <v>115</v>
      </c>
      <c r="CQ8" s="71" t="s">
        <v>115</v>
      </c>
      <c r="CR8" s="71" t="s">
        <v>115</v>
      </c>
      <c r="CS8" s="71" t="s">
        <v>115</v>
      </c>
      <c r="CT8" s="71" t="s">
        <v>115</v>
      </c>
      <c r="CU8" s="71" t="s">
        <v>115</v>
      </c>
      <c r="CV8" s="71" t="s">
        <v>115</v>
      </c>
      <c r="CW8" s="71" t="s">
        <v>115</v>
      </c>
      <c r="CX8" s="71" t="s">
        <v>115</v>
      </c>
      <c r="CY8" s="68" t="s">
        <v>115</v>
      </c>
      <c r="CZ8" s="71">
        <v>191</v>
      </c>
      <c r="DA8" s="71">
        <v>167.9</v>
      </c>
      <c r="DB8" s="71">
        <v>137.69999999999999</v>
      </c>
      <c r="DC8" s="71">
        <v>114.1</v>
      </c>
      <c r="DD8" s="71">
        <v>240.4</v>
      </c>
      <c r="DE8" s="71">
        <v>151.5</v>
      </c>
      <c r="DF8" s="71">
        <v>137.6</v>
      </c>
      <c r="DG8" s="71">
        <v>112.5</v>
      </c>
      <c r="DH8" s="71">
        <v>119</v>
      </c>
      <c r="DI8" s="71">
        <v>145.19999999999999</v>
      </c>
      <c r="DJ8" s="68">
        <v>183.4</v>
      </c>
      <c r="DK8" s="71">
        <v>414.9</v>
      </c>
      <c r="DL8" s="71">
        <v>405</v>
      </c>
      <c r="DM8" s="71">
        <v>404.1</v>
      </c>
      <c r="DN8" s="71">
        <v>389</v>
      </c>
      <c r="DO8" s="71">
        <v>306</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2021-12-17T06:02:04Z</dcterms:created>
  <dcterms:modified xsi:type="dcterms:W3CDTF">2022-01-14T00:43:02Z</dcterms:modified>
  <cp:category/>
</cp:coreProperties>
</file>