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2 工水\"/>
    </mc:Choice>
  </mc:AlternateContent>
  <workbookProtection workbookAlgorithmName="SHA-512" workbookHashValue="vdLIq7zq5E4b+sgmmIsbLGy1jJ4ZKV0lbnIKJ6gcWoOYAAylF75Ure9p5YDYUfo0Lyvy0O4XcThNIC6UeBTH5A==" workbookSaltValue="8DZBuP9y8Wke4mMBv2tLig==" workbookSpinCount="100000" lockStructure="1"/>
  <bookViews>
    <workbookView xWindow="0" yWindow="0" windowWidth="15360" windowHeight="7635"/>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DR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EH90" i="4"/>
  <c r="DG90" i="4"/>
  <c r="CF90" i="4"/>
  <c r="BE90" i="4"/>
  <c r="RA81" i="4"/>
  <c r="PZ81" i="4"/>
  <c r="OY81" i="4"/>
  <c r="MW81" i="4"/>
  <c r="JN81" i="4"/>
  <c r="IM81" i="4"/>
  <c r="HL81" i="4"/>
  <c r="GK81" i="4"/>
  <c r="EC81" i="4"/>
  <c r="DB81" i="4"/>
  <c r="CA81" i="4"/>
  <c r="AZ81" i="4"/>
  <c r="Y81" i="4"/>
  <c r="RA80" i="4"/>
  <c r="PZ80" i="4"/>
  <c r="OY80" i="4"/>
  <c r="NX80" i="4"/>
  <c r="MW80" i="4"/>
  <c r="KO80" i="4"/>
  <c r="JN80" i="4"/>
  <c r="IM80" i="4"/>
  <c r="GK80" i="4"/>
  <c r="DB80" i="4"/>
  <c r="CA80" i="4"/>
  <c r="AZ80" i="4"/>
  <c r="Y80" i="4"/>
  <c r="RA79" i="4"/>
  <c r="PZ79" i="4"/>
  <c r="OY79" i="4"/>
  <c r="NX79" i="4"/>
  <c r="KO79" i="4"/>
  <c r="JN79" i="4"/>
  <c r="IM79" i="4"/>
  <c r="HL79" i="4"/>
  <c r="EC79" i="4"/>
  <c r="DB79" i="4"/>
  <c r="CA79" i="4"/>
  <c r="AZ79" i="4"/>
  <c r="RH56" i="4"/>
  <c r="QN56" i="4"/>
  <c r="OZ56" i="4"/>
  <c r="OF56" i="4"/>
  <c r="MN56" i="4"/>
  <c r="LT56" i="4"/>
  <c r="KZ56" i="4"/>
  <c r="KF56" i="4"/>
  <c r="JL56" i="4"/>
  <c r="HT56" i="4"/>
  <c r="GZ56" i="4"/>
  <c r="GF56" i="4"/>
  <c r="FL56" i="4"/>
  <c r="CZ56" i="4"/>
  <c r="BL56" i="4"/>
  <c r="AR56" i="4"/>
  <c r="X56" i="4"/>
  <c r="RH55" i="4"/>
  <c r="QN55" i="4"/>
  <c r="PT55" i="4"/>
  <c r="OZ55" i="4"/>
  <c r="OF55" i="4"/>
  <c r="MN55" i="4"/>
  <c r="LT55" i="4"/>
  <c r="KF55" i="4"/>
  <c r="JL55" i="4"/>
  <c r="HT55" i="4"/>
  <c r="GZ55" i="4"/>
  <c r="GF55" i="4"/>
  <c r="FL55" i="4"/>
  <c r="ER55" i="4"/>
  <c r="CZ55" i="4"/>
  <c r="CF55" i="4"/>
  <c r="BL55" i="4"/>
  <c r="AR55" i="4"/>
  <c r="RH54" i="4"/>
  <c r="QN54" i="4"/>
  <c r="PT54" i="4"/>
  <c r="OZ54" i="4"/>
  <c r="MN54" i="4"/>
  <c r="LT54" i="4"/>
  <c r="KZ54" i="4"/>
  <c r="KF54" i="4"/>
  <c r="JL54" i="4"/>
  <c r="HT54" i="4"/>
  <c r="GZ54" i="4"/>
  <c r="GF54" i="4"/>
  <c r="FL54" i="4"/>
  <c r="CZ54" i="4"/>
  <c r="CF54" i="4"/>
  <c r="BL54" i="4"/>
  <c r="AR54" i="4"/>
  <c r="RH33" i="4"/>
  <c r="QN33" i="4"/>
  <c r="PT33" i="4"/>
  <c r="OZ33" i="4"/>
  <c r="OF33" i="4"/>
  <c r="MN33" i="4"/>
  <c r="LT33" i="4"/>
  <c r="KZ33" i="4"/>
  <c r="JL33" i="4"/>
  <c r="GZ33" i="4"/>
  <c r="GF33" i="4"/>
  <c r="ER33" i="4"/>
  <c r="CZ33" i="4"/>
  <c r="BL33" i="4"/>
  <c r="AR33" i="4"/>
  <c r="X33" i="4"/>
  <c r="RH32" i="4"/>
  <c r="PT32" i="4"/>
  <c r="OZ32" i="4"/>
  <c r="OF32" i="4"/>
  <c r="MN32" i="4"/>
  <c r="LT32" i="4"/>
  <c r="KZ32" i="4"/>
  <c r="KF32" i="4"/>
  <c r="JL32" i="4"/>
  <c r="HT32" i="4"/>
  <c r="GZ32" i="4"/>
  <c r="GF32" i="4"/>
  <c r="ER32" i="4"/>
  <c r="CF32" i="4"/>
  <c r="BL32" i="4"/>
  <c r="AR32" i="4"/>
  <c r="RH31" i="4"/>
  <c r="QN31" i="4"/>
  <c r="PT31" i="4"/>
  <c r="OZ31" i="4"/>
  <c r="MN31" i="4"/>
  <c r="LT31" i="4"/>
  <c r="KZ31" i="4"/>
  <c r="KF31" i="4"/>
  <c r="HT31" i="4"/>
  <c r="GZ31" i="4"/>
  <c r="GF31" i="4"/>
  <c r="FL31" i="4"/>
  <c r="ER31" i="4"/>
  <c r="CZ31" i="4"/>
  <c r="CF31" i="4"/>
  <c r="BL31" i="4"/>
  <c r="AR31" i="4"/>
  <c r="LZ10" i="4"/>
  <c r="IT10" i="4"/>
  <c r="FN10" i="4"/>
  <c r="CH10" i="4"/>
  <c r="B10" i="4"/>
  <c r="PF8" i="4"/>
  <c r="LZ8" i="4"/>
  <c r="IT8" i="4"/>
  <c r="FN8" i="4"/>
  <c r="CH8" i="4"/>
  <c r="B8" i="4"/>
  <c r="B5" i="4"/>
  <c r="QN32" i="4" l="1"/>
  <c r="CF56" i="4"/>
  <c r="KO81" i="4"/>
  <c r="OF31" i="4"/>
  <c r="X55" i="4"/>
  <c r="Y79" i="4"/>
  <c r="X31" i="4"/>
  <c r="CZ32" i="4"/>
  <c r="HT33" i="4"/>
  <c r="ER54" i="4"/>
  <c r="ER56" i="4"/>
  <c r="NX81" i="4"/>
  <c r="MW79" i="4"/>
  <c r="JL31" i="4"/>
  <c r="FL32" i="4"/>
  <c r="KF33" i="4"/>
  <c r="OF54" i="4"/>
  <c r="EC80" i="4"/>
  <c r="AS10" i="5"/>
  <c r="X54" i="4"/>
  <c r="CK10" i="5"/>
  <c r="CF33" i="4"/>
  <c r="KZ55" i="4"/>
  <c r="X32" i="4"/>
  <c r="PT56" i="4"/>
  <c r="GK79" i="4"/>
  <c r="HL80" i="4"/>
  <c r="EC10" i="5"/>
  <c r="V10" i="5"/>
  <c r="AF10" i="5"/>
  <c r="AJ10" i="5"/>
  <c r="AT10" i="5"/>
  <c r="BD10" i="5"/>
  <c r="BN10" i="5"/>
  <c r="BX10" i="5"/>
  <c r="CB10" i="5"/>
  <c r="CL10" i="5"/>
  <c r="CV10" i="5"/>
  <c r="DF10" i="5"/>
  <c r="DP10" i="5"/>
  <c r="DT10" i="5"/>
  <c r="ED10"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<sst xmlns="http://schemas.openxmlformats.org/spreadsheetml/2006/main" count="262" uniqueCount="109">
  <si>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</si>
  <si>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</si>
  <si>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</si>
  <si>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</si>
  <si>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</si>
  <si>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</si>
  <si>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</si>
  <si>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</si>
  <si>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</si>
  <si>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</si>
  <si>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</si>
  <si>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</si>
  <si>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</si>
  <si>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</si>
  <si>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</si>
  <si>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</si>
  <si>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</si>
  <si>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</si>
  <si>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</si>
  <si>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</si>
  <si>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</si>
  <si>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</si>
  <si>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</si>
  <si>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</si>
  <si>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</si>
  <si>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</si>
  <si>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</si>
  <si>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</si>
  <si>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</si>
  <si>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</si>
  <si>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</si>
  <si>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</si>
  <si>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</si>
  <si>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</si>
  <si>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</si>
  <si>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</si>
  <si>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</si>
  <si>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</si>
  <si>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</si>
  <si>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</si>
  <si>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</si>
  <si>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</si>
  <si>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</si>
  <si>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</si>
  <si>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</si>
  <si>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</si>
  <si>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</si>
  <si>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</si>
  <si>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</si>
  <si>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</si>
  <si>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</si>
  <si>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</si>
  <si>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</si>
  <si>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</si>
  <si>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</si>
  <si>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</si>
  <si>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</si>
  <si>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</si>
  <si>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</si>
  <si>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</si>
  <si>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</si>
  <si>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</si>
  <si>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</si>
  <si>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</si>
  <si>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</si>
  <si>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</si>
  <si>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</si>
  <si>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</si>
  <si>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</si>
  <si>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</si>
  <si>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</si>
  <si>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</si>
  <si>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</si>
  <si>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</si>
  <si>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</si>
  <si>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</si>
  <si>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</si>
  <si>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</si>
  <si>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</si>
  <si>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</si>
  <si>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</si>
  <si>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</si>
  <si>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</si>
  <si>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</si>
  <si>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</si>
  <si>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</si>
  <si>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</si>
  <si>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</si>
  <si>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</si>
  <si>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</si>
  <si>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172014</t>
  </si>
  <si>
    <t>46</t>
  </si>
  <si>
    <t>02</t>
  </si>
  <si>
    <t>0</t>
  </si>
  <si>
    <t>000</t>
  </si>
  <si>
    <t>石川県　金沢市</t>
  </si>
  <si>
    <t>法適用</t>
  </si>
  <si>
    <t>工業用水道事業</t>
  </si>
  <si>
    <t>極小規模</t>
  </si>
  <si>
    <t>-</t>
  </si>
  <si>
    <t>自治体職員 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</si>
  <si>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</si>
  <si>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</si>
  <si>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</si>
  <si>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</si>
  <si>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</si>
  <si>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については、100％を下回っている。これは、契約率が約40％であり契約水量と供給能力に大きな乖離があることや、料金回収率が約40％である通り、給水原価が供給単価を下回っていることが原因である。
　企業債残高対給水収益比率については、新たな借入をしていないことから着実に償還が進んでいる。
　</t>
    <phoneticPr fontId="5"/>
  </si>
  <si>
    <t>　給水開始が平成９年であり更新時期を迎えていないため、管路経年化率及び管路更新率は０％となっている。また、新たな投資を行っていないことから、有形固定資産減価償却率は年々増加している。</t>
    <phoneticPr fontId="5"/>
  </si>
  <si>
    <t>　工業用水道事業は、低廉な価格の工業用水道を企業に供給することにより地域産業の振興に寄与しているが、今後大幅な増収が期待出来ない状況にあることから、施設等の適切な維持管理を図るとともに業務効率化に努めていく。
　また、設備が順次、更新時期迎えてくることから、より効率的な更新方法を検討していく。</t>
    <rPh sb="112" eb="114">
      <t>ジュンジ</t>
    </rPh>
    <rPh sb="119" eb="120">
      <t>ムカ</t>
    </rPh>
    <rPh sb="131" eb="134">
      <t>コウリツテキ</t>
    </rPh>
    <rPh sb="135" eb="137">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</si>
</sst>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69.209999999999994</c:v>
                </c:pt>
                <c:pt idx="1">
                  <c:v>70.03</c:v>
                </c:pt>
                <c:pt idx="2">
                  <c:v>71.099999999999994</c:v>
                </c:pt>
                <c:pt idx="3">
                  <c:v>72.17</c:v>
                </c:pt>
                <c:pt idx="4">
                  <c:v>73.239999999999995</c:v>
                </c:pt>
              </c:numCache>
            </c:numRef>
          </c:val>
          <c:extLst>
            <c:ext xmlns:c16="http://schemas.microsoft.com/office/drawing/2014/chart" uri="{C3380CC4-5D6E-409C-BE32-E72D297353CC}">
              <c16:uniqueId val="{00000000-E8AF-41CE-A694-ECFD7B45C9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E8AF-41CE-A694-ECFD7B45C9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14-4823-8902-2AD5788257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6414-4823-8902-2AD5788257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83.86</c:v>
                </c:pt>
                <c:pt idx="1">
                  <c:v>82.2</c:v>
                </c:pt>
                <c:pt idx="2">
                  <c:v>82.07</c:v>
                </c:pt>
                <c:pt idx="3">
                  <c:v>100</c:v>
                </c:pt>
                <c:pt idx="4">
                  <c:v>88.08</c:v>
                </c:pt>
              </c:numCache>
            </c:numRef>
          </c:val>
          <c:extLst>
            <c:ext xmlns:c16="http://schemas.microsoft.com/office/drawing/2014/chart" uri="{C3380CC4-5D6E-409C-BE32-E72D297353CC}">
              <c16:uniqueId val="{00000000-F910-45CE-882C-F94D069F29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F910-45CE-882C-F94D069F29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7F-4863-9047-3A04A389E3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697F-4863-9047-3A04A389E3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C4-4BE8-95D1-ECC158113D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B5C4-4BE8-95D1-ECC158113D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696.24</c:v>
                </c:pt>
                <c:pt idx="1">
                  <c:v>669.98</c:v>
                </c:pt>
                <c:pt idx="2">
                  <c:v>674.25</c:v>
                </c:pt>
                <c:pt idx="3">
                  <c:v>603.74</c:v>
                </c:pt>
                <c:pt idx="4">
                  <c:v>731.57</c:v>
                </c:pt>
              </c:numCache>
            </c:numRef>
          </c:val>
          <c:extLst>
            <c:ext xmlns:c16="http://schemas.microsoft.com/office/drawing/2014/chart" uri="{C3380CC4-5D6E-409C-BE32-E72D297353CC}">
              <c16:uniqueId val="{00000000-7FC9-4F34-843F-588841560A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7FC9-4F34-843F-588841560A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1179.8</c:v>
                </c:pt>
                <c:pt idx="1">
                  <c:v>1076.24</c:v>
                </c:pt>
                <c:pt idx="2">
                  <c:v>840.51</c:v>
                </c:pt>
                <c:pt idx="3">
                  <c:v>671.48</c:v>
                </c:pt>
                <c:pt idx="4">
                  <c:v>424.91</c:v>
                </c:pt>
              </c:numCache>
            </c:numRef>
          </c:val>
          <c:extLst>
            <c:ext xmlns:c16="http://schemas.microsoft.com/office/drawing/2014/chart" uri="{C3380CC4-5D6E-409C-BE32-E72D297353CC}">
              <c16:uniqueId val="{00000000-4255-4728-B673-0573222B73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4255-4728-B673-0573222B73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34.78</c:v>
                </c:pt>
                <c:pt idx="1">
                  <c:v>37.19</c:v>
                </c:pt>
                <c:pt idx="2">
                  <c:v>39.06</c:v>
                </c:pt>
                <c:pt idx="3">
                  <c:v>42</c:v>
                </c:pt>
                <c:pt idx="4">
                  <c:v>40.130000000000003</c:v>
                </c:pt>
              </c:numCache>
            </c:numRef>
          </c:val>
          <c:extLst>
            <c:ext xmlns:c16="http://schemas.microsoft.com/office/drawing/2014/chart" uri="{C3380CC4-5D6E-409C-BE32-E72D297353CC}">
              <c16:uniqueId val="{00000000-F733-4727-9D0B-0B1DFB4A15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F733-4727-9D0B-0B1DFB4A15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136.46</c:v>
                </c:pt>
                <c:pt idx="1">
                  <c:v>123.49</c:v>
                </c:pt>
                <c:pt idx="2">
                  <c:v>120.53</c:v>
                </c:pt>
                <c:pt idx="3">
                  <c:v>110.48</c:v>
                </c:pt>
                <c:pt idx="4">
                  <c:v>121.17</c:v>
                </c:pt>
              </c:numCache>
            </c:numRef>
          </c:val>
          <c:extLst>
            <c:ext xmlns:c16="http://schemas.microsoft.com/office/drawing/2014/chart" uri="{C3380CC4-5D6E-409C-BE32-E72D297353CC}">
              <c16:uniqueId val="{00000000-09DA-49C0-B366-5790760309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09DA-49C0-B366-5790760309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37.35</c:v>
                </c:pt>
                <c:pt idx="1">
                  <c:v>35.35</c:v>
                </c:pt>
                <c:pt idx="2">
                  <c:v>36.71</c:v>
                </c:pt>
                <c:pt idx="3">
                  <c:v>35.82</c:v>
                </c:pt>
                <c:pt idx="4">
                  <c:v>39.24</c:v>
                </c:pt>
              </c:numCache>
            </c:numRef>
          </c:val>
          <c:extLst>
            <c:ext xmlns:c16="http://schemas.microsoft.com/office/drawing/2014/chart" uri="{C3380CC4-5D6E-409C-BE32-E72D297353CC}">
              <c16:uniqueId val="{00000000-3952-4A05-B260-9F9EC6985B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3952-4A05-B260-9F9EC6985B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38.53</c:v>
                </c:pt>
                <c:pt idx="1">
                  <c:v>38.53</c:v>
                </c:pt>
                <c:pt idx="2">
                  <c:v>38.53</c:v>
                </c:pt>
                <c:pt idx="3">
                  <c:v>38.53</c:v>
                </c:pt>
                <c:pt idx="4">
                  <c:v>38.53</c:v>
                </c:pt>
              </c:numCache>
            </c:numRef>
          </c:val>
          <c:extLst>
            <c:ext xmlns:c16="http://schemas.microsoft.com/office/drawing/2014/chart" uri="{C3380CC4-5D6E-409C-BE32-E72D297353CC}">
              <c16:uniqueId val="{00000000-D28E-4016-9608-23D326C700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D28E-4016-9608-23D326C700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sqref="A1:A104857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石川県　金沢市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1700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667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88.2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655</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 その他</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83.86</v>
      </c>
      <c r="Y32" s="129"/>
      <c r="Z32" s="129"/>
      <c r="AA32" s="129"/>
      <c r="AB32" s="129"/>
      <c r="AC32" s="129"/>
      <c r="AD32" s="129"/>
      <c r="AE32" s="129"/>
      <c r="AF32" s="129"/>
      <c r="AG32" s="129"/>
      <c r="AH32" s="129"/>
      <c r="AI32" s="129"/>
      <c r="AJ32" s="129"/>
      <c r="AK32" s="129"/>
      <c r="AL32" s="129"/>
      <c r="AM32" s="129"/>
      <c r="AN32" s="129"/>
      <c r="AO32" s="129"/>
      <c r="AP32" s="129"/>
      <c r="AQ32" s="130"/>
      <c r="AR32" s="128">
        <f>データ!U6</f>
        <v>82.2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82.07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100</v>
      </c>
      <c r="CG32" s="129"/>
      <c r="CH32" s="129"/>
      <c r="CI32" s="129"/>
      <c r="CJ32" s="129"/>
      <c r="CK32" s="129"/>
      <c r="CL32" s="129"/>
      <c r="CM32" s="129"/>
      <c r="CN32" s="129"/>
      <c r="CO32" s="129"/>
      <c r="CP32" s="129"/>
      <c r="CQ32" s="129"/>
      <c r="CR32" s="129"/>
      <c r="CS32" s="129"/>
      <c r="CT32" s="129"/>
      <c r="CU32" s="129"/>
      <c r="CV32" s="129"/>
      <c r="CW32" s="129"/>
      <c r="CX32" s="129"/>
      <c r="CY32" s="130"/>
      <c r="CZ32" s="128">
        <f>データ!X6</f>
        <v>88.08</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696.24</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669.98</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674.25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603.74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731.57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1179.8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1076.24</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840.51</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671.48</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424.91</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107</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34.78</v>
      </c>
      <c r="Y55" s="129"/>
      <c r="Z55" s="129"/>
      <c r="AA55" s="129"/>
      <c r="AB55" s="129"/>
      <c r="AC55" s="129"/>
      <c r="AD55" s="129"/>
      <c r="AE55" s="129"/>
      <c r="AF55" s="129"/>
      <c r="AG55" s="129"/>
      <c r="AH55" s="129"/>
      <c r="AI55" s="129"/>
      <c r="AJ55" s="129"/>
      <c r="AK55" s="129"/>
      <c r="AL55" s="129"/>
      <c r="AM55" s="129"/>
      <c r="AN55" s="129"/>
      <c r="AO55" s="129"/>
      <c r="AP55" s="129"/>
      <c r="AQ55" s="130"/>
      <c r="AR55" s="128">
        <f>データ!BM6</f>
        <v>37.19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39.06</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42</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40.130000000000003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136.46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123.49</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120.53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110.48</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121.17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37.35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35.35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36.71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35.82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39.24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38.53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38.53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38.53</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38.53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38.53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108</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69.209999999999994</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70.03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71.099999999999994</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72.17</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73.239999999999995</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53.32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53.4</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53.49</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54.3</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55.32</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3.56</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3.46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3.28</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4.66</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7.35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0.06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0.02</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0.09</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37</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38</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Y1IVabECGPKQG1xedgARNWuXM6YfNevgYY/17E6otSeZnkMo4+nib6Vd5vGLoUv4e7pNpzNnp9fcGyRr+mbww==" saltValue="5FcUu9uf2DvIFTA0jYtiT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83.86</v>
      </c>
      <c r="U6" s="52">
        <f>U7</f>
        <v>82.2</v>
      </c>
      <c r="V6" s="52">
        <f>V7</f>
        <v>82.07</v>
      </c>
      <c r="W6" s="52">
        <f>W7</f>
        <v>100</v>
      </c>
      <c r="X6" s="52">
        <f t="shared" si="3"/>
        <v>88.08</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696.24</v>
      </c>
      <c r="AQ6" s="52">
        <f>AQ7</f>
        <v>669.98</v>
      </c>
      <c r="AR6" s="52">
        <f>AR7</f>
        <v>674.25</v>
      </c>
      <c r="AS6" s="52">
        <f>AS7</f>
        <v>603.74</v>
      </c>
      <c r="AT6" s="52">
        <f t="shared" si="3"/>
        <v>731.57</v>
      </c>
      <c r="AU6" s="52">
        <f t="shared" si="3"/>
        <v>549.77</v>
      </c>
      <c r="AV6" s="52">
        <f t="shared" si="3"/>
        <v>730.25</v>
      </c>
      <c r="AW6" s="52">
        <f t="shared" si="3"/>
        <v>868.31</v>
      </c>
      <c r="AX6" s="52">
        <f t="shared" si="3"/>
        <v>732.52</v>
      </c>
      <c r="AY6" s="52">
        <f t="shared" si="3"/>
        <v>819.73</v>
      </c>
      <c r="AZ6" s="50" t="str">
        <f>IF(AZ7="-","【-】","【"&amp;SUBSTITUTE(TEXT(AZ7,"#,##0.00"),"-","△")&amp;"】")</f>
        <v>【436.32】</v>
      </c>
      <c r="BA6" s="52">
        <f t="shared" si="3"/>
        <v>1179.8</v>
      </c>
      <c r="BB6" s="52">
        <f>BB7</f>
        <v>1076.24</v>
      </c>
      <c r="BC6" s="52">
        <f>BC7</f>
        <v>840.51</v>
      </c>
      <c r="BD6" s="52">
        <f>BD7</f>
        <v>671.48</v>
      </c>
      <c r="BE6" s="52">
        <f t="shared" si="3"/>
        <v>424.91</v>
      </c>
      <c r="BF6" s="52">
        <f t="shared" si="3"/>
        <v>536.28</v>
      </c>
      <c r="BG6" s="52">
        <f t="shared" si="3"/>
        <v>514.66</v>
      </c>
      <c r="BH6" s="52">
        <f t="shared" si="3"/>
        <v>504.81</v>
      </c>
      <c r="BI6" s="52">
        <f t="shared" si="3"/>
        <v>498.01</v>
      </c>
      <c r="BJ6" s="52">
        <f t="shared" si="3"/>
        <v>490.39</v>
      </c>
      <c r="BK6" s="50" t="str">
        <f>IF(BK7="-","【-】","【"&amp;SUBSTITUTE(TEXT(BK7,"#,##0.00"),"-","△")&amp;"】")</f>
        <v>【238.21】</v>
      </c>
      <c r="BL6" s="52">
        <f t="shared" si="3"/>
        <v>34.78</v>
      </c>
      <c r="BM6" s="52">
        <f>BM7</f>
        <v>37.19</v>
      </c>
      <c r="BN6" s="52">
        <f>BN7</f>
        <v>39.06</v>
      </c>
      <c r="BO6" s="52">
        <f>BO7</f>
        <v>42</v>
      </c>
      <c r="BP6" s="52">
        <f t="shared" si="3"/>
        <v>40.130000000000003</v>
      </c>
      <c r="BQ6" s="52">
        <f t="shared" si="3"/>
        <v>100.54</v>
      </c>
      <c r="BR6" s="52">
        <f t="shared" si="3"/>
        <v>95.99</v>
      </c>
      <c r="BS6" s="52">
        <f t="shared" si="3"/>
        <v>94.91</v>
      </c>
      <c r="BT6" s="52">
        <f t="shared" si="3"/>
        <v>90.22</v>
      </c>
      <c r="BU6" s="52">
        <f t="shared" si="3"/>
        <v>90.8</v>
      </c>
      <c r="BV6" s="50" t="str">
        <f>IF(BV7="-","【-】","【"&amp;SUBSTITUTE(TEXT(BV7,"#,##0.00"),"-","△")&amp;"】")</f>
        <v>【113.30】</v>
      </c>
      <c r="BW6" s="52">
        <f t="shared" si="3"/>
        <v>136.46</v>
      </c>
      <c r="BX6" s="52">
        <f>BX7</f>
        <v>123.49</v>
      </c>
      <c r="BY6" s="52">
        <f>BY7</f>
        <v>120.53</v>
      </c>
      <c r="BZ6" s="52">
        <f>BZ7</f>
        <v>110.48</v>
      </c>
      <c r="CA6" s="52">
        <f t="shared" si="3"/>
        <v>121.17</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37.35</v>
      </c>
      <c r="CI6" s="52">
        <f>CI7</f>
        <v>35.35</v>
      </c>
      <c r="CJ6" s="52">
        <f>CJ7</f>
        <v>36.71</v>
      </c>
      <c r="CK6" s="52">
        <f>CK7</f>
        <v>35.82</v>
      </c>
      <c r="CL6" s="52">
        <f t="shared" si="5"/>
        <v>39.24</v>
      </c>
      <c r="CM6" s="52">
        <f t="shared" si="5"/>
        <v>35.54</v>
      </c>
      <c r="CN6" s="52">
        <f t="shared" si="5"/>
        <v>35.24</v>
      </c>
      <c r="CO6" s="52">
        <f t="shared" si="5"/>
        <v>35.22</v>
      </c>
      <c r="CP6" s="52">
        <f t="shared" si="5"/>
        <v>34.92</v>
      </c>
      <c r="CQ6" s="52">
        <f t="shared" si="5"/>
        <v>34.19</v>
      </c>
      <c r="CR6" s="50" t="str">
        <f>IF(CR7="-","【-】","【"&amp;SUBSTITUTE(TEXT(CR7,"#,##0.00"),"-","△")&amp;"】")</f>
        <v>【53.39】</v>
      </c>
      <c r="CS6" s="52">
        <f t="shared" ref="CS6:DB6" si="6">CS7</f>
        <v>38.53</v>
      </c>
      <c r="CT6" s="52">
        <f>CT7</f>
        <v>38.53</v>
      </c>
      <c r="CU6" s="52">
        <f>CU7</f>
        <v>38.53</v>
      </c>
      <c r="CV6" s="52">
        <f>CV7</f>
        <v>38.53</v>
      </c>
      <c r="CW6" s="52">
        <f t="shared" si="6"/>
        <v>38.53</v>
      </c>
      <c r="CX6" s="52">
        <f t="shared" si="6"/>
        <v>50.81</v>
      </c>
      <c r="CY6" s="52">
        <f t="shared" si="6"/>
        <v>50.28</v>
      </c>
      <c r="CZ6" s="52">
        <f t="shared" si="6"/>
        <v>51.42</v>
      </c>
      <c r="DA6" s="52">
        <f t="shared" si="6"/>
        <v>50.9</v>
      </c>
      <c r="DB6" s="52">
        <f t="shared" si="6"/>
        <v>49.05</v>
      </c>
      <c r="DC6" s="50" t="str">
        <f>IF(DC7="-","【-】","【"&amp;SUBSTITUTE(TEXT(DC7,"#,##0.00"),"-","△")&amp;"】")</f>
        <v>【76.89】</v>
      </c>
      <c r="DD6" s="52">
        <f t="shared" ref="DD6:DM6" si="7">DD7</f>
        <v>69.209999999999994</v>
      </c>
      <c r="DE6" s="52">
        <f>DE7</f>
        <v>70.03</v>
      </c>
      <c r="DF6" s="52">
        <f>DF7</f>
        <v>71.099999999999994</v>
      </c>
      <c r="DG6" s="52">
        <f>DG7</f>
        <v>72.17</v>
      </c>
      <c r="DH6" s="52">
        <f t="shared" si="7"/>
        <v>73.239999999999995</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89</v>
      </c>
      <c r="C7" s="54" t="s">
        <v>90</v>
      </c>
      <c r="D7" s="54" t="s">
        <v>91</v>
      </c>
      <c r="E7" s="54" t="s">
        <v>92</v>
      </c>
      <c r="F7" s="54" t="s">
        <v>93</v>
      </c>
      <c r="G7" s="54" t="s">
        <v>94</v>
      </c>
      <c r="H7" s="54" t="s">
        <v>95</v>
      </c>
      <c r="I7" s="54" t="s">
        <v>96</v>
      </c>
      <c r="J7" s="54" t="s">
        <v>97</v>
      </c>
      <c r="K7" s="55">
        <v>1700</v>
      </c>
      <c r="L7" s="54" t="s">
        <v>98</v>
      </c>
      <c r="M7" s="55">
        <v>1</v>
      </c>
      <c r="N7" s="55">
        <v>667</v>
      </c>
      <c r="O7" s="56" t="s">
        <v>99</v>
      </c>
      <c r="P7" s="56">
        <v>88.2</v>
      </c>
      <c r="Q7" s="55">
        <v>5</v>
      </c>
      <c r="R7" s="55">
        <v>655</v>
      </c>
      <c r="S7" s="54" t="s">
        <v>100</v>
      </c>
      <c r="T7" s="57">
        <v>83.86</v>
      </c>
      <c r="U7" s="57">
        <v>82.2</v>
      </c>
      <c r="V7" s="57">
        <v>82.07</v>
      </c>
      <c r="W7" s="57">
        <v>100</v>
      </c>
      <c r="X7" s="57">
        <v>88.08</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696.24</v>
      </c>
      <c r="AQ7" s="57">
        <v>669.98</v>
      </c>
      <c r="AR7" s="57">
        <v>674.25</v>
      </c>
      <c r="AS7" s="57">
        <v>603.74</v>
      </c>
      <c r="AT7" s="57">
        <v>731.57</v>
      </c>
      <c r="AU7" s="57">
        <v>549.77</v>
      </c>
      <c r="AV7" s="57">
        <v>730.25</v>
      </c>
      <c r="AW7" s="57">
        <v>868.31</v>
      </c>
      <c r="AX7" s="57">
        <v>732.52</v>
      </c>
      <c r="AY7" s="57">
        <v>819.73</v>
      </c>
      <c r="AZ7" s="57">
        <v>436.32</v>
      </c>
      <c r="BA7" s="57">
        <v>1179.8</v>
      </c>
      <c r="BB7" s="57">
        <v>1076.24</v>
      </c>
      <c r="BC7" s="57">
        <v>840.51</v>
      </c>
      <c r="BD7" s="57">
        <v>671.48</v>
      </c>
      <c r="BE7" s="57">
        <v>424.91</v>
      </c>
      <c r="BF7" s="57">
        <v>536.28</v>
      </c>
      <c r="BG7" s="57">
        <v>514.66</v>
      </c>
      <c r="BH7" s="57">
        <v>504.81</v>
      </c>
      <c r="BI7" s="57">
        <v>498.01</v>
      </c>
      <c r="BJ7" s="57">
        <v>490.39</v>
      </c>
      <c r="BK7" s="57">
        <v>238.21</v>
      </c>
      <c r="BL7" s="57">
        <v>34.78</v>
      </c>
      <c r="BM7" s="57">
        <v>37.19</v>
      </c>
      <c r="BN7" s="57">
        <v>39.06</v>
      </c>
      <c r="BO7" s="57">
        <v>42</v>
      </c>
      <c r="BP7" s="57">
        <v>40.130000000000003</v>
      </c>
      <c r="BQ7" s="57">
        <v>100.54</v>
      </c>
      <c r="BR7" s="57">
        <v>95.99</v>
      </c>
      <c r="BS7" s="57">
        <v>94.91</v>
      </c>
      <c r="BT7" s="57">
        <v>90.22</v>
      </c>
      <c r="BU7" s="57">
        <v>90.8</v>
      </c>
      <c r="BV7" s="57">
        <v>113.3</v>
      </c>
      <c r="BW7" s="57">
        <v>136.46</v>
      </c>
      <c r="BX7" s="57">
        <v>123.49</v>
      </c>
      <c r="BY7" s="57">
        <v>120.53</v>
      </c>
      <c r="BZ7" s="57">
        <v>110.48</v>
      </c>
      <c r="CA7" s="57">
        <v>121.17</v>
      </c>
      <c r="CB7" s="57">
        <v>42.19</v>
      </c>
      <c r="CC7" s="57">
        <v>44.55</v>
      </c>
      <c r="CD7" s="57">
        <v>47.36</v>
      </c>
      <c r="CE7" s="57">
        <v>49.94</v>
      </c>
      <c r="CF7" s="57">
        <v>50.56</v>
      </c>
      <c r="CG7" s="57">
        <v>18.87</v>
      </c>
      <c r="CH7" s="57">
        <v>37.35</v>
      </c>
      <c r="CI7" s="57">
        <v>35.35</v>
      </c>
      <c r="CJ7" s="57">
        <v>36.71</v>
      </c>
      <c r="CK7" s="57">
        <v>35.82</v>
      </c>
      <c r="CL7" s="57">
        <v>39.24</v>
      </c>
      <c r="CM7" s="57">
        <v>35.54</v>
      </c>
      <c r="CN7" s="57">
        <v>35.24</v>
      </c>
      <c r="CO7" s="57">
        <v>35.22</v>
      </c>
      <c r="CP7" s="57">
        <v>34.92</v>
      </c>
      <c r="CQ7" s="57">
        <v>34.19</v>
      </c>
      <c r="CR7" s="57">
        <v>53.39</v>
      </c>
      <c r="CS7" s="57">
        <v>38.53</v>
      </c>
      <c r="CT7" s="57">
        <v>38.53</v>
      </c>
      <c r="CU7" s="57">
        <v>38.53</v>
      </c>
      <c r="CV7" s="57">
        <v>38.53</v>
      </c>
      <c r="CW7" s="57">
        <v>38.53</v>
      </c>
      <c r="CX7" s="57">
        <v>50.81</v>
      </c>
      <c r="CY7" s="57">
        <v>50.28</v>
      </c>
      <c r="CZ7" s="57">
        <v>51.42</v>
      </c>
      <c r="DA7" s="57">
        <v>50.9</v>
      </c>
      <c r="DB7" s="57">
        <v>49.05</v>
      </c>
      <c r="DC7" s="57">
        <v>76.89</v>
      </c>
      <c r="DD7" s="57">
        <v>69.209999999999994</v>
      </c>
      <c r="DE7" s="57">
        <v>70.03</v>
      </c>
      <c r="DF7" s="57">
        <v>71.099999999999994</v>
      </c>
      <c r="DG7" s="57">
        <v>72.17</v>
      </c>
      <c r="DH7" s="57">
        <v>73.239999999999995</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83.86</v>
      </c>
      <c r="V11" s="65">
        <f>IF(U6="-",NA(),U6)</f>
        <v>82.2</v>
      </c>
      <c r="W11" s="65">
        <f>IF(V6="-",NA(),V6)</f>
        <v>82.07</v>
      </c>
      <c r="X11" s="65">
        <f>IF(W6="-",NA(),W6)</f>
        <v>100</v>
      </c>
      <c r="Y11" s="65">
        <f>IF(X6="-",NA(),X6)</f>
        <v>88.08</v>
      </c>
      <c r="AE11" s="64" t="s">
        <v>23</v>
      </c>
      <c r="AF11" s="65">
        <f>IF(AE6="-",NA(),AE6)</f>
        <v>0</v>
      </c>
      <c r="AG11" s="65">
        <f>IF(AF6="-",NA(),AF6)</f>
        <v>0</v>
      </c>
      <c r="AH11" s="65">
        <f>IF(AG6="-",NA(),AG6)</f>
        <v>0</v>
      </c>
      <c r="AI11" s="65">
        <f>IF(AH6="-",NA(),AH6)</f>
        <v>0</v>
      </c>
      <c r="AJ11" s="65">
        <f>IF(AI6="-",NA(),AI6)</f>
        <v>0</v>
      </c>
      <c r="AP11" s="64" t="s">
        <v>23</v>
      </c>
      <c r="AQ11" s="65">
        <f>IF(AP6="-",NA(),AP6)</f>
        <v>696.24</v>
      </c>
      <c r="AR11" s="65">
        <f>IF(AQ6="-",NA(),AQ6)</f>
        <v>669.98</v>
      </c>
      <c r="AS11" s="65">
        <f>IF(AR6="-",NA(),AR6)</f>
        <v>674.25</v>
      </c>
      <c r="AT11" s="65">
        <f>IF(AS6="-",NA(),AS6)</f>
        <v>603.74</v>
      </c>
      <c r="AU11" s="65">
        <f>IF(AT6="-",NA(),AT6)</f>
        <v>731.57</v>
      </c>
      <c r="BA11" s="64" t="s">
        <v>23</v>
      </c>
      <c r="BB11" s="65">
        <f>IF(BA6="-",NA(),BA6)</f>
        <v>1179.8</v>
      </c>
      <c r="BC11" s="65">
        <f>IF(BB6="-",NA(),BB6)</f>
        <v>1076.24</v>
      </c>
      <c r="BD11" s="65">
        <f>IF(BC6="-",NA(),BC6)</f>
        <v>840.51</v>
      </c>
      <c r="BE11" s="65">
        <f>IF(BD6="-",NA(),BD6)</f>
        <v>671.48</v>
      </c>
      <c r="BF11" s="65">
        <f>IF(BE6="-",NA(),BE6)</f>
        <v>424.91</v>
      </c>
      <c r="BL11" s="64" t="s">
        <v>23</v>
      </c>
      <c r="BM11" s="65">
        <f>IF(BL6="-",NA(),BL6)</f>
        <v>34.78</v>
      </c>
      <c r="BN11" s="65">
        <f>IF(BM6="-",NA(),BM6)</f>
        <v>37.19</v>
      </c>
      <c r="BO11" s="65">
        <f>IF(BN6="-",NA(),BN6)</f>
        <v>39.06</v>
      </c>
      <c r="BP11" s="65">
        <f>IF(BO6="-",NA(),BO6)</f>
        <v>42</v>
      </c>
      <c r="BQ11" s="65">
        <f>IF(BP6="-",NA(),BP6)</f>
        <v>40.130000000000003</v>
      </c>
      <c r="BW11" s="64" t="s">
        <v>23</v>
      </c>
      <c r="BX11" s="65">
        <f>IF(BW6="-",NA(),BW6)</f>
        <v>136.46</v>
      </c>
      <c r="BY11" s="65">
        <f>IF(BX6="-",NA(),BX6)</f>
        <v>123.49</v>
      </c>
      <c r="BZ11" s="65">
        <f>IF(BY6="-",NA(),BY6)</f>
        <v>120.53</v>
      </c>
      <c r="CA11" s="65">
        <f>IF(BZ6="-",NA(),BZ6)</f>
        <v>110.48</v>
      </c>
      <c r="CB11" s="65">
        <f>IF(CA6="-",NA(),CA6)</f>
        <v>121.17</v>
      </c>
      <c r="CH11" s="64" t="s">
        <v>23</v>
      </c>
      <c r="CI11" s="65">
        <f>IF(CH6="-",NA(),CH6)</f>
        <v>37.35</v>
      </c>
      <c r="CJ11" s="65">
        <f>IF(CI6="-",NA(),CI6)</f>
        <v>35.35</v>
      </c>
      <c r="CK11" s="65">
        <f>IF(CJ6="-",NA(),CJ6)</f>
        <v>36.71</v>
      </c>
      <c r="CL11" s="65">
        <f>IF(CK6="-",NA(),CK6)</f>
        <v>35.82</v>
      </c>
      <c r="CM11" s="65">
        <f>IF(CL6="-",NA(),CL6)</f>
        <v>39.24</v>
      </c>
      <c r="CS11" s="64" t="s">
        <v>23</v>
      </c>
      <c r="CT11" s="65">
        <f>IF(CS6="-",NA(),CS6)</f>
        <v>38.53</v>
      </c>
      <c r="CU11" s="65">
        <f>IF(CT6="-",NA(),CT6)</f>
        <v>38.53</v>
      </c>
      <c r="CV11" s="65">
        <f>IF(CU6="-",NA(),CU6)</f>
        <v>38.53</v>
      </c>
      <c r="CW11" s="65">
        <f>IF(CV6="-",NA(),CV6)</f>
        <v>38.53</v>
      </c>
      <c r="CX11" s="65">
        <f>IF(CW6="-",NA(),CW6)</f>
        <v>38.53</v>
      </c>
      <c r="DD11" s="64" t="s">
        <v>23</v>
      </c>
      <c r="DE11" s="65">
        <f>IF(DD6="-",NA(),DD6)</f>
        <v>69.209999999999994</v>
      </c>
      <c r="DF11" s="65">
        <f>IF(DE6="-",NA(),DE6)</f>
        <v>70.03</v>
      </c>
      <c r="DG11" s="65">
        <f>IF(DF6="-",NA(),DF6)</f>
        <v>71.099999999999994</v>
      </c>
      <c r="DH11" s="65">
        <f>IF(DG6="-",NA(),DG6)</f>
        <v>72.17</v>
      </c>
      <c r="DI11" s="65">
        <f>IF(DH6="-",NA(),DH6)</f>
        <v>73.239999999999995</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2022-02-04T00:52:26Z</cp:lastPrinted>
  <dcterms:created xsi:type="dcterms:W3CDTF">2021-12-03T08:59:12Z</dcterms:created>
  <dcterms:modified xsi:type="dcterms:W3CDTF">2022-02-04T00:54:44Z</dcterms:modified>
  <cp:category/>
</cp:coreProperties>
</file>