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19能登町\"/>
    </mc:Choice>
  </mc:AlternateContent>
  <workbookProtection workbookAlgorithmName="SHA-512" workbookHashValue="b1TxWgkxnI7Z67jVK8U54PlE93+ayco1c8xKPYe3/LSioe4eg6UsolN51ZCtoMyRWyBiWc9ZtlJusGTBiZMq3w==" workbookSaltValue="QyYilbKT/PPJHCKUz3wB5Q==" workbookSpinCount="100000" lockStructure="1"/>
  <bookViews>
    <workbookView xWindow="0" yWindow="0" windowWidth="20490" windowHeight="652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BB10" i="4"/>
  <c r="AT10" i="4"/>
  <c r="AL10" i="4"/>
  <c r="W10" i="4"/>
  <c r="I10" i="4"/>
  <c r="BB8" i="4"/>
  <c r="AL8" i="4"/>
  <c r="AD8" i="4"/>
  <c r="P8" i="4"/>
  <c r="I8" i="4"/>
  <c r="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<sst xmlns="http://schemas.openxmlformats.org/spreadsheetml/2006/main" count="247" uniqueCount="119">
  <si>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</si>
  <si>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</si>
  <si>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</si>
  <si>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</si>
  <si>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</si>
  <si>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</si>
  <si>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</si>
  <si>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</si>
  <si>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</si>
  <si>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</si>
  <si>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</si>
  <si>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</si>
  <si>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</si>
  <si>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</si>
  <si>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</si>
  <si>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</si>
  <si>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</si>
  <si>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</si>
  <si>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</si>
  <si>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</si>
  <si>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</si>
  <si>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</si>
  <si>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</si>
  <si>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</si>
  <si>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</si>
  <si>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</si>
  <si>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</si>
  <si>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</si>
  <si>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</si>
  <si>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</si>
  <si>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</si>
  <si>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</si>
  <si>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</si>
  <si>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</si>
  <si>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</si>
  <si>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</si>
  <si>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</si>
  <si>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</si>
  <si>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</si>
  <si>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</si>
  <si>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</si>
  <si>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</si>
  <si>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</si>
  <si>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</si>
  <si>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</si>
  <si>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</si>
  <si>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</si>
  <si>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</si>
  <si>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</si>
  <si>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</si>
  <si>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</si>
  <si>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</si>
  <si>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</si>
  <si>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</si>
  <si>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</si>
  <si>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</si>
  <si>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</si>
  <si>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</si>
  <si>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</si>
  <si>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</si>
  <si>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</si>
  <si>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</si>
  <si>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</si>
  <si>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</si>
  <si>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</si>
  <si>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</si>
  <si>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</si>
  <si>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</si>
  <si>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</si>
  <si>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</si>
  <si>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</si>
  <si>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</si>
  <si>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</si>
  <si>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</si>
  <si>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</si>
  <si>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</si>
  <si>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</si>
  <si>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</si>
  <si>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</si>
  <si>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</si>
  <si>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</si>
  <si>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</si>
  <si>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</si>
  <si>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</si>
  <si>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</si>
  <si>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</si>
  <si>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</si>
  <si>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</si>
  <si>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</si>
  <si>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</si>
  <si>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</si>
  <si>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</si>
  <si>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</si>
  <si>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</si>
  <si>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</si>
  <si>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</si>
  <si>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</si>
  <si>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</si>
  <si>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</si>
  <si>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</si>
  <si>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</si>
  <si>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</si>
  <si>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</si>
  <si>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</si>
  <si>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</si>
  <si>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</si>
  <si>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</si>
  <si>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</si>
  <si>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</si>
  <si>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</si>
  <si>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</si>
  <si>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</si>
  <si>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</si>
  <si>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</si>
  <si>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</si>
  <si>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</si>
  <si>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‘④料金収入に対する企業債残高の割合を示す企業債残高対事業規模比率については、経年比較では良い状況であり類似団体との比較でも低い水準であり、投資規模が適正であることを表している。
‘⑤使用料で回収すべき経費をどの程度使用料で賄っているかを表す経費回収率については、類似団体と比較しても高い水準となっており今後さらなる適正な維持管理に努める必要がある。
‘⑥有収水量１㎥あたりの汚水処理費に要した費用であり、類似団体と比較しても低い水準となっている。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も同水準となったが、今後も個別訪問等による普及啓発を行う必要がある。
</t>
    <phoneticPr fontId="4"/>
  </si>
  <si>
    <t>有形固定資産の老朽化の状況については、個別排水処理事業の整備が平成7年度に着手し平成14年度で完了している。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</si>
  <si>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類似団体と比較すると経費回収率など「経営の健全性」に関する経営指標は良くなっている。また、汚水処理原価など「経営の効率性」に関する経営指標もほぼ横ばい傾向である。仮に水洗化率が100％となっても汚水処理費（公費負担分除く）を賄えない状況であるので、経営改善のためには、今後も引き続き戸別訪問など水洗化普及活動に努力し、水洗化人口及び有収水量の増加を目指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</si>
</sst>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10-41CB-8E3B-06A86FEA0D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110-41CB-8E3B-06A86FEA0D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76.02</c:v>
                </c:pt>
                <c:pt idx="1">
                  <c:v>77.849999999999994</c:v>
                </c:pt>
                <c:pt idx="2">
                  <c:v>91.63</c:v>
                </c:pt>
                <c:pt idx="3">
                  <c:v>91.57</c:v>
                </c:pt>
                <c:pt idx="4">
                  <c:v>89.39</c:v>
                </c:pt>
              </c:numCache>
            </c:numRef>
          </c:val>
          <c:extLst>
            <c:ext xmlns:c16="http://schemas.microsoft.com/office/drawing/2014/chart" uri="{C3380CC4-5D6E-409C-BE32-E72D297353CC}">
              <c16:uniqueId val="{00000000-B951-4764-920F-01D5D2C45E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51-4764-920F-01D5D2C45E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C6-4292-90C7-61E992D299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C6-4292-90C7-61E992D299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58-406C-972C-E0CFE0B048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58-406C-972C-E0CFE0B048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B2-49AF-BA7B-000F86219D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B2-49AF-BA7B-000F86219D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78-4F0C-8672-88C18AC6C8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78-4F0C-8672-88C18AC6C8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429.3</c:v>
                </c:pt>
                <c:pt idx="1">
                  <c:v>382.4</c:v>
                </c:pt>
                <c:pt idx="2">
                  <c:v>125.82</c:v>
                </c:pt>
                <c:pt idx="3">
                  <c:v>2.25</c:v>
                </c:pt>
                <c:pt idx="4">
                  <c:v>1.87</c:v>
                </c:pt>
              </c:numCache>
            </c:numRef>
          </c:val>
          <c:extLst>
            <c:ext xmlns:c16="http://schemas.microsoft.com/office/drawing/2014/chart" uri="{C3380CC4-5D6E-409C-BE32-E72D297353CC}">
              <c16:uniqueId val="{00000000-4039-4A75-A2F8-C278718574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4039-4A75-A2F8-C278718574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71.09</c:v>
                </c:pt>
                <c:pt idx="1">
                  <c:v>27.08</c:v>
                </c:pt>
                <c:pt idx="2">
                  <c:v>94.18</c:v>
                </c:pt>
                <c:pt idx="3">
                  <c:v>89.6</c:v>
                </c:pt>
                <c:pt idx="4">
                  <c:v>100</c:v>
                </c:pt>
              </c:numCache>
            </c:numRef>
          </c:val>
          <c:extLst>
            <c:ext xmlns:c16="http://schemas.microsoft.com/office/drawing/2014/chart" uri="{C3380CC4-5D6E-409C-BE32-E72D297353CC}">
              <c16:uniqueId val="{00000000-96C0-48BF-ABD1-0B4B75FD31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96C0-48BF-ABD1-0B4B75FD31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281.11</c:v>
                </c:pt>
                <c:pt idx="1">
                  <c:v>795.8</c:v>
                </c:pt>
                <c:pt idx="2">
                  <c:v>224.27</c:v>
                </c:pt>
                <c:pt idx="3">
                  <c:v>224.91</c:v>
                </c:pt>
                <c:pt idx="4">
                  <c:v>216.3</c:v>
                </c:pt>
              </c:numCache>
            </c:numRef>
          </c:val>
          <c:extLst>
            <c:ext xmlns:c16="http://schemas.microsoft.com/office/drawing/2014/chart" uri="{C3380CC4-5D6E-409C-BE32-E72D297353CC}">
              <c16:uniqueId val="{00000000-B925-44D0-B855-4B0C4B7862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B925-44D0-B855-4B0C4B7862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21.05</c:v>
                </c:pt>
                <c:pt idx="1">
                  <c:v>21.05</c:v>
                </c:pt>
                <c:pt idx="2">
                  <c:v>21.05</c:v>
                </c:pt>
                <c:pt idx="3">
                  <c:v>21.05</c:v>
                </c:pt>
                <c:pt idx="4">
                  <c:v>21.05</c:v>
                </c:pt>
              </c:numCache>
            </c:numRef>
          </c:val>
          <c:extLst>
            <c:ext xmlns:c16="http://schemas.microsoft.com/office/drawing/2014/chart" uri="{C3380CC4-5D6E-409C-BE32-E72D297353CC}">
              <c16:uniqueId val="{00000000-29AC-41AA-BDA2-3A08190DF5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29AC-41AA-BDA2-3A08190DF5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77.42</c:v>
                </c:pt>
                <c:pt idx="1">
                  <c:v>80.77</c:v>
                </c:pt>
                <c:pt idx="2">
                  <c:v>84</c:v>
                </c:pt>
                <c:pt idx="3">
                  <c:v>69.569999999999993</c:v>
                </c:pt>
                <c:pt idx="4">
                  <c:v>91.3</c:v>
                </c:pt>
              </c:numCache>
            </c:numRef>
          </c:val>
          <c:extLst>
            <c:ext xmlns:c16="http://schemas.microsoft.com/office/drawing/2014/chart" uri="{C3380CC4-5D6E-409C-BE32-E72D297353CC}">
              <c16:uniqueId val="{00000000-80F1-48CC-9A9D-7528EB3576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80F1-48CC-9A9D-7528EB3576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能登町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16972</v>
      </c>
      <c r="AM8" s="51"/>
      <c r="AN8" s="51"/>
      <c r="AO8" s="51"/>
      <c r="AP8" s="51"/>
      <c r="AQ8" s="51"/>
      <c r="AR8" s="51"/>
      <c r="AS8" s="51"/>
      <c r="AT8" s="46">
        <f>データ!T6</f>
        <v>273.27</v>
      </c>
      <c r="AU8" s="46"/>
      <c r="AV8" s="46"/>
      <c r="AW8" s="46"/>
      <c r="AX8" s="46"/>
      <c r="AY8" s="46"/>
      <c r="AZ8" s="46"/>
      <c r="BA8" s="46"/>
      <c r="BB8" s="46">
        <f>データ!U6</f>
        <v>62.11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0.14000000000000001</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23</v>
      </c>
      <c r="AM10" s="51"/>
      <c r="AN10" s="51"/>
      <c r="AO10" s="51"/>
      <c r="AP10" s="51"/>
      <c r="AQ10" s="51"/>
      <c r="AR10" s="51"/>
      <c r="AS10" s="51"/>
      <c r="AT10" s="46">
        <f>データ!W6</f>
        <v>0.01</v>
      </c>
      <c r="AU10" s="46"/>
      <c r="AV10" s="46"/>
      <c r="AW10" s="46"/>
      <c r="AX10" s="46"/>
      <c r="AY10" s="46"/>
      <c r="AZ10" s="46"/>
      <c r="BA10" s="46"/>
      <c r="BB10" s="46">
        <f>データ!X6</f>
        <v>2300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【862.82】</v>
      </c>
      <c r="I86" s="26" t="str">
        <f>データ!CA6</f>
        <v>【49.71】</v>
      </c>
      <c r="J86" s="26" t="str">
        <f>データ!CL6</f>
        <v>【317.18】</v>
      </c>
      <c r="K86" s="26" t="str">
        <f>データ!CW6</f>
        <v>【47.67】</v>
      </c>
      <c r="L86" s="26" t="str">
        <f>データ!DH6</f>
        <v>【79.30】</v>
      </c>
      <c r="M86" s="26" t="s">
        <v>44</v>
      </c>
      <c r="N86" s="26" t="s">
        <v>43</v>
      </c>
      <c r="O86" s="26" t="str">
        <f>データ!EO6</f>
        <v>【-】</v>
      </c>
    </row>
  </sheetData>
  <sheetProtection algorithmName="SHA-512" hashValue="NiVJykjLf+kD4Q96WB7SCUh3C3jrXaqGSrAORkFr8OQG3p+pcRs/rq8517UeETRsJ/9zvBuPwQUD/ADd/HNkOA==" saltValue="yFS6Z2OyMj3hWDFYNhX4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174637</v>
      </c>
      <c r="D6" s="33">
        <f t="shared" si="3"/>
        <v>47</v>
      </c>
      <c r="E6" s="33">
        <f t="shared" si="3"/>
        <v>18</v>
      </c>
      <c r="F6" s="33">
        <f t="shared" si="3"/>
        <v>1</v>
      </c>
      <c r="G6" s="33">
        <f t="shared" si="3"/>
        <v>0</v>
      </c>
      <c r="H6" s="33" t="str">
        <f t="shared" si="3"/>
        <v>石川県　能登町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0.14000000000000001</v>
      </c>
      <c r="Q6" s="34">
        <f t="shared" si="3"/>
        <v>100</v>
      </c>
      <c r="R6" s="34">
        <f t="shared" si="3"/>
        <v>3300</v>
      </c>
      <c r="S6" s="34">
        <f t="shared" si="3"/>
        <v>16972</v>
      </c>
      <c r="T6" s="34">
        <f t="shared" si="3"/>
        <v>273.27</v>
      </c>
      <c r="U6" s="34">
        <f t="shared" si="3"/>
        <v>62.11</v>
      </c>
      <c r="V6" s="34">
        <f t="shared" si="3"/>
        <v>23</v>
      </c>
      <c r="W6" s="34">
        <f t="shared" si="3"/>
        <v>0.01</v>
      </c>
      <c r="X6" s="34">
        <f t="shared" si="3"/>
        <v>2300</v>
      </c>
      <c r="Y6" s="35">
        <f>IF(Y7="",NA(),Y7)</f>
        <v>76.02</v>
      </c>
      <c r="Z6" s="35">
        <f t="shared" ref="Z6:AH6" si="4">IF(Z7="",NA(),Z7)</f>
        <v>77.849999999999994</v>
      </c>
      <c r="AA6" s="35">
        <f t="shared" si="4"/>
        <v>91.63</v>
      </c>
      <c r="AB6" s="35">
        <f t="shared" si="4"/>
        <v>91.57</v>
      </c>
      <c r="AC6" s="35">
        <f t="shared" si="4"/>
        <v>89.39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429.3</v>
      </c>
      <c r="BG6" s="35">
        <f t="shared" ref="BG6:BO6" si="7">IF(BG7="",NA(),BG7)</f>
        <v>382.4</v>
      </c>
      <c r="BH6" s="35">
        <f t="shared" si="7"/>
        <v>125.82</v>
      </c>
      <c r="BI6" s="35">
        <f t="shared" si="7"/>
        <v>2.25</v>
      </c>
      <c r="BJ6" s="35">
        <f t="shared" si="7"/>
        <v>1.87</v>
      </c>
      <c r="BK6" s="35">
        <f t="shared" si="7"/>
        <v>663.76</v>
      </c>
      <c r="BL6" s="35">
        <f t="shared" si="7"/>
        <v>566.35</v>
      </c>
      <c r="BM6" s="35">
        <f t="shared" si="7"/>
        <v>888.8</v>
      </c>
      <c r="BN6" s="35">
        <f t="shared" si="7"/>
        <v>855.65</v>
      </c>
      <c r="BO6" s="35">
        <f t="shared" si="7"/>
        <v>862.99</v>
      </c>
      <c r="BP6" s="34" t="str">
        <f>IF(BP7="","",IF(BP7="-","【-】","【"&amp;SUBSTITUTE(TEXT(BP7,"#,##0.00"),"-","△")&amp;"】"))</f>
        <v>【862.82】</v>
      </c>
      <c r="BQ6" s="35">
        <f>IF(BQ7="",NA(),BQ7)</f>
        <v>71.09</v>
      </c>
      <c r="BR6" s="35">
        <f t="shared" ref="BR6:BZ6" si="8">IF(BR7="",NA(),BR7)</f>
        <v>27.08</v>
      </c>
      <c r="BS6" s="35">
        <f t="shared" si="8"/>
        <v>94.18</v>
      </c>
      <c r="BT6" s="35">
        <f t="shared" si="8"/>
        <v>89.6</v>
      </c>
      <c r="BU6" s="35">
        <f t="shared" si="8"/>
        <v>100</v>
      </c>
      <c r="BV6" s="35">
        <f t="shared" si="8"/>
        <v>53.76</v>
      </c>
      <c r="BW6" s="35">
        <f t="shared" si="8"/>
        <v>52.27</v>
      </c>
      <c r="BX6" s="35">
        <f t="shared" si="8"/>
        <v>52.55</v>
      </c>
      <c r="BY6" s="35">
        <f t="shared" si="8"/>
        <v>52.23</v>
      </c>
      <c r="BZ6" s="35">
        <f t="shared" si="8"/>
        <v>50.06</v>
      </c>
      <c r="CA6" s="34" t="str">
        <f>IF(CA7="","",IF(CA7="-","【-】","【"&amp;SUBSTITUTE(TEXT(CA7,"#,##0.00"),"-","△")&amp;"】"))</f>
        <v>【49.71】</v>
      </c>
      <c r="CB6" s="35">
        <f>IF(CB7="",NA(),CB7)</f>
        <v>281.11</v>
      </c>
      <c r="CC6" s="35">
        <f t="shared" ref="CC6:CK6" si="9">IF(CC7="",NA(),CC7)</f>
        <v>795.8</v>
      </c>
      <c r="CD6" s="35">
        <f t="shared" si="9"/>
        <v>224.27</v>
      </c>
      <c r="CE6" s="35">
        <f t="shared" si="9"/>
        <v>224.91</v>
      </c>
      <c r="CF6" s="35">
        <f t="shared" si="9"/>
        <v>216.3</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21.05</v>
      </c>
      <c r="CN6" s="35">
        <f t="shared" ref="CN6:CV6" si="10">IF(CN7="",NA(),CN7)</f>
        <v>21.05</v>
      </c>
      <c r="CO6" s="35">
        <f t="shared" si="10"/>
        <v>21.05</v>
      </c>
      <c r="CP6" s="35">
        <f t="shared" si="10"/>
        <v>21.05</v>
      </c>
      <c r="CQ6" s="35">
        <f t="shared" si="10"/>
        <v>21.05</v>
      </c>
      <c r="CR6" s="35">
        <f t="shared" si="10"/>
        <v>54.14</v>
      </c>
      <c r="CS6" s="35">
        <f t="shared" si="10"/>
        <v>132.99</v>
      </c>
      <c r="CT6" s="35">
        <f t="shared" si="10"/>
        <v>51.71</v>
      </c>
      <c r="CU6" s="35">
        <f t="shared" si="10"/>
        <v>50.56</v>
      </c>
      <c r="CV6" s="35">
        <f t="shared" si="10"/>
        <v>47.35</v>
      </c>
      <c r="CW6" s="34" t="str">
        <f>IF(CW7="","",IF(CW7="-","【-】","【"&amp;SUBSTITUTE(TEXT(CW7,"#,##0.00"),"-","△")&amp;"】"))</f>
        <v>【47.67】</v>
      </c>
      <c r="CX6" s="35">
        <f>IF(CX7="",NA(),CX7)</f>
        <v>77.42</v>
      </c>
      <c r="CY6" s="35">
        <f t="shared" ref="CY6:DG6" si="11">IF(CY7="",NA(),CY7)</f>
        <v>80.77</v>
      </c>
      <c r="CZ6" s="35">
        <f t="shared" si="11"/>
        <v>84</v>
      </c>
      <c r="DA6" s="35">
        <f t="shared" si="11"/>
        <v>69.569999999999993</v>
      </c>
      <c r="DB6" s="35">
        <f t="shared" si="11"/>
        <v>91.3</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174637</v>
      </c>
      <c r="D7" s="37">
        <v>47</v>
      </c>
      <c r="E7" s="37">
        <v>18</v>
      </c>
      <c r="F7" s="37">
        <v>1</v>
      </c>
      <c r="G7" s="37">
        <v>0</v>
      </c>
      <c r="H7" s="37" t="s">
        <v>97</v>
      </c>
      <c r="I7" s="37" t="s">
        <v>98</v>
      </c>
      <c r="J7" s="37" t="s">
        <v>99</v>
      </c>
      <c r="K7" s="37" t="s">
        <v>100</v>
      </c>
      <c r="L7" s="37" t="s">
        <v>101</v>
      </c>
      <c r="M7" s="37" t="s">
        <v>102</v>
      </c>
      <c r="N7" s="38" t="s">
        <v>103</v>
      </c>
      <c r="O7" s="38" t="s">
        <v>104</v>
      </c>
      <c r="P7" s="38">
        <v>0.14000000000000001</v>
      </c>
      <c r="Q7" s="38">
        <v>100</v>
      </c>
      <c r="R7" s="38">
        <v>3300</v>
      </c>
      <c r="S7" s="38">
        <v>16972</v>
      </c>
      <c r="T7" s="38">
        <v>273.27</v>
      </c>
      <c r="U7" s="38">
        <v>62.11</v>
      </c>
      <c r="V7" s="38">
        <v>23</v>
      </c>
      <c r="W7" s="38">
        <v>0.01</v>
      </c>
      <c r="X7" s="38">
        <v>2300</v>
      </c>
      <c r="Y7" s="38">
        <v>76.02</v>
      </c>
      <c r="Z7" s="38">
        <v>77.849999999999994</v>
      </c>
      <c r="AA7" s="38">
        <v>91.63</v>
      </c>
      <c r="AB7" s="38">
        <v>91.57</v>
      </c>
      <c r="AC7" s="38">
        <v>89.39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429.3</v>
      </c>
      <c r="BG7" s="38">
        <v>382.4</v>
      </c>
      <c r="BH7" s="38">
        <v>125.82</v>
      </c>
      <c r="BI7" s="38">
        <v>2.25</v>
      </c>
      <c r="BJ7" s="38">
        <v>1.87</v>
      </c>
      <c r="BK7" s="38">
        <v>663.76</v>
      </c>
      <c r="BL7" s="38">
        <v>566.35</v>
      </c>
      <c r="BM7" s="38">
        <v>888.8</v>
      </c>
      <c r="BN7" s="38">
        <v>855.65</v>
      </c>
      <c r="BO7" s="38">
        <v>862.99</v>
      </c>
      <c r="BP7" s="38">
        <v>862.82</v>
      </c>
      <c r="BQ7" s="38">
        <v>71.09</v>
      </c>
      <c r="BR7" s="38">
        <v>27.08</v>
      </c>
      <c r="BS7" s="38">
        <v>94.18</v>
      </c>
      <c r="BT7" s="38">
        <v>89.6</v>
      </c>
      <c r="BU7" s="38">
        <v>100</v>
      </c>
      <c r="BV7" s="38">
        <v>53.76</v>
      </c>
      <c r="BW7" s="38">
        <v>52.27</v>
      </c>
      <c r="BX7" s="38">
        <v>52.55</v>
      </c>
      <c r="BY7" s="38">
        <v>52.23</v>
      </c>
      <c r="BZ7" s="38">
        <v>50.06</v>
      </c>
      <c r="CA7" s="38">
        <v>49.71</v>
      </c>
      <c r="CB7" s="38">
        <v>281.11</v>
      </c>
      <c r="CC7" s="38">
        <v>795.8</v>
      </c>
      <c r="CD7" s="38">
        <v>224.27</v>
      </c>
      <c r="CE7" s="38">
        <v>224.91</v>
      </c>
      <c r="CF7" s="38">
        <v>216.3</v>
      </c>
      <c r="CG7" s="38">
        <v>275.25</v>
      </c>
      <c r="CH7" s="38">
        <v>291.01</v>
      </c>
      <c r="CI7" s="38">
        <v>292.45</v>
      </c>
      <c r="CJ7" s="38">
        <v>294.05</v>
      </c>
      <c r="CK7" s="38">
        <v>309.22000000000003</v>
      </c>
      <c r="CL7" s="38">
        <v>317.18</v>
      </c>
      <c r="CM7" s="38">
        <v>21.05</v>
      </c>
      <c r="CN7" s="38">
        <v>21.05</v>
      </c>
      <c r="CO7" s="38">
        <v>21.05</v>
      </c>
      <c r="CP7" s="38">
        <v>21.05</v>
      </c>
      <c r="CQ7" s="38">
        <v>21.05</v>
      </c>
      <c r="CR7" s="38">
        <v>54.14</v>
      </c>
      <c r="CS7" s="38">
        <v>132.99</v>
      </c>
      <c r="CT7" s="38">
        <v>51.71</v>
      </c>
      <c r="CU7" s="38">
        <v>50.56</v>
      </c>
      <c r="CV7" s="38">
        <v>47.35</v>
      </c>
      <c r="CW7" s="38">
        <v>47.67</v>
      </c>
      <c r="CX7" s="38">
        <v>77.42</v>
      </c>
      <c r="CY7" s="38">
        <v>80.77</v>
      </c>
      <c r="CZ7" s="38">
        <v>84</v>
      </c>
      <c r="DA7" s="38">
        <v>69.569999999999993</v>
      </c>
      <c r="DB7" s="38">
        <v>91.3</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2020-12-04T03:20:46Z</dcterms:created>
  <dcterms:modified xsi:type="dcterms:W3CDTF">2021-02-09T04:22:32Z</dcterms:modified>
  <cp:category/>
</cp:coreProperties>
</file>