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19能登町\"/>
    </mc:Choice>
  </mc:AlternateContent>
  <workbookProtection workbookAlgorithmName="SHA-512" workbookHashValue="rO/iOZ7jvhA8+Kna5TDrfyCepkW0EJRVDmHJOkBBerjfwDvcOsA/I3cEiQk2gHvN8EJj6s5tT+a2q+ksY5+COw==" workbookSaltValue="5r7sWgUzjtnbcD17bgjW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<sst xmlns="http://schemas.openxmlformats.org/spreadsheetml/2006/main" count="247" uniqueCount="120">
  <si>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</si>
  <si>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</si>
  <si>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</si>
  <si>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</si>
  <si>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</si>
  <si>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</si>
  <si>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</si>
  <si>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</si>
  <si>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</si>
  <si>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</si>
  <si>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</si>
  <si>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</si>
  <si>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</si>
  <si>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</si>
  <si>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</si>
  <si>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</si>
  <si>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</si>
  <si>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</si>
  <si>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</si>
  <si>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</si>
  <si>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</si>
  <si>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</si>
  <si>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</si>
  <si>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</si>
  <si>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</si>
  <si>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</si>
  <si>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</si>
  <si>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</si>
  <si>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</si>
  <si>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</si>
  <si>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</si>
  <si>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</si>
  <si>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</si>
  <si>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</si>
  <si>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</si>
  <si>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</si>
  <si>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</si>
  <si>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</si>
  <si>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</si>
  <si>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</si>
  <si>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</si>
  <si>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</si>
  <si>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</si>
  <si>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</si>
  <si>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</si>
  <si>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</si>
  <si>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</si>
  <si>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</si>
  <si>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</si>
  <si>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</si>
  <si>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</si>
  <si>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</si>
  <si>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</si>
  <si>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</si>
  <si>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</si>
  <si>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</si>
  <si>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</si>
  <si>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</si>
  <si>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</si>
  <si>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</si>
  <si>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</si>
  <si>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</si>
  <si>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</si>
  <si>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</si>
  <si>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</si>
  <si>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</si>
  <si>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</si>
  <si>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</si>
  <si>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</si>
  <si>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</si>
  <si>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</si>
  <si>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</si>
  <si>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</si>
  <si>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</si>
  <si>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</si>
  <si>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</si>
  <si>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</si>
  <si>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</si>
  <si>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</si>
  <si>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</si>
  <si>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</si>
  <si>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</si>
  <si>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</si>
  <si>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</si>
  <si>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</si>
  <si>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</si>
  <si>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</si>
  <si>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</si>
  <si>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</si>
  <si>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</si>
  <si>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</si>
  <si>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</si>
  <si>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</si>
  <si>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</si>
  <si>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</si>
  <si>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</si>
  <si>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</si>
  <si>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</si>
  <si>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</si>
  <si>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</si>
  <si>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</si>
  <si>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</si>
  <si>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</si>
  <si>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</si>
  <si>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</si>
  <si>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</si>
  <si>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</si>
  <si>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</si>
  <si>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</si>
  <si>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</si>
  <si>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</si>
  <si>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</si>
  <si>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</si>
  <si>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</si>
  <si>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</si>
  <si>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</si>
  <si>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</si>
  <si>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の老朽化の状況については、特定地域生活排水処理事業の整備開始年度が平成14年7月であり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</si>
  <si>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類似団体と比較すると経費回収率など「経営の健全性」に関する経営指標は悪くなっている。また、汚水処理原価など「経営の効率性」に関する経営指標もほぼ横ばい傾向である。現在、水洗化率が100％となっているが汚水処理費（公費負担分除く）を賄えない状況であるので、経営改善のためには、汚水処理原価の低減を図り経費回収率の向上を目指すとともに、将来世代の地方債償還金の負担の増大を考慮に入れながら、計画的に施設整備を行っていく必要がある。</t>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</si>
  <si>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‘④料金収入に対する企業債残高の割合を示す企業債残高対事業規模比率については、経年比較では低下傾向にある。類似団体との比較では高い水準であり、R1年度に分担金の見直しを行った。
‘⑤使用料で回収すべき経費をどの程度使用料で賄っているかを表す。経費回収率については、類似団体との比較では若干下回っており、今後も回収率100%に向けたさらなる適正な維持管理に努める必要がある。
‘⑥有収水量１㎥あたりの汚水処理費に要した費用であり、類似団体と比較しても低い水準となっている。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100%となっており類似団体との比較では良い状況となっている。今後もできる限り100％を維持するよう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</si>
</sst>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03-4464-8157-108E60304AB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03-4464-8157-108E60304AB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37.53</c:v>
                </c:pt>
                <c:pt idx="1">
                  <c:v>34.869999999999997</c:v>
                </c:pt>
                <c:pt idx="2">
                  <c:v>32.89</c:v>
                </c:pt>
                <c:pt idx="3">
                  <c:v>38.5</c:v>
                </c:pt>
                <c:pt idx="4">
                  <c:v>40.07</c:v>
                </c:pt>
              </c:numCache>
            </c:numRef>
          </c:val>
          <c:extLst>
            <c:ext xmlns:c16="http://schemas.microsoft.com/office/drawing/2014/chart" uri="{C3380CC4-5D6E-409C-BE32-E72D297353CC}">
              <c16:uniqueId val="{00000000-9866-45EE-9A6F-0D32CCCE4D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9866-45EE-9A6F-0D32CCCE4D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1F9-4951-8C37-E63F1F5EEC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11F9-4951-8C37-E63F1F5EEC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49.35</c:v>
                </c:pt>
                <c:pt idx="1">
                  <c:v>77.7</c:v>
                </c:pt>
                <c:pt idx="2">
                  <c:v>82.26</c:v>
                </c:pt>
                <c:pt idx="3">
                  <c:v>86.85</c:v>
                </c:pt>
                <c:pt idx="4">
                  <c:v>73.36</c:v>
                </c:pt>
              </c:numCache>
            </c:numRef>
          </c:val>
          <c:extLst>
            <c:ext xmlns:c16="http://schemas.microsoft.com/office/drawing/2014/chart" uri="{C3380CC4-5D6E-409C-BE32-E72D297353CC}">
              <c16:uniqueId val="{00000000-F6DC-4B5A-B5BF-36CFB12B08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DC-4B5A-B5BF-36CFB12B08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5D-43EE-85F9-C0BACC326E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5D-43EE-85F9-C0BACC326E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D4-4378-A822-083585895F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D4-4378-A822-083585895F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5F-4F6F-B568-FE08177B1E2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5F-4F6F-B568-FE08177B1E2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9A-4E85-A3F3-E2E36F19C7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A-4E85-A3F3-E2E36F19C7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1541.24</c:v>
                </c:pt>
                <c:pt idx="1">
                  <c:v>1027.47</c:v>
                </c:pt>
                <c:pt idx="2">
                  <c:v>749.51</c:v>
                </c:pt>
                <c:pt idx="3">
                  <c:v>361.24</c:v>
                </c:pt>
                <c:pt idx="4">
                  <c:v>431.39</c:v>
                </c:pt>
              </c:numCache>
            </c:numRef>
          </c:val>
          <c:extLst>
            <c:ext xmlns:c16="http://schemas.microsoft.com/office/drawing/2014/chart" uri="{C3380CC4-5D6E-409C-BE32-E72D297353CC}">
              <c16:uniqueId val="{00000000-2FED-4CDB-8C79-657DFADDC5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2FED-4CDB-8C79-657DFADDC5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44.54</c:v>
                </c:pt>
                <c:pt idx="1">
                  <c:v>54.9</c:v>
                </c:pt>
                <c:pt idx="2">
                  <c:v>56.61</c:v>
                </c:pt>
                <c:pt idx="3">
                  <c:v>54.42</c:v>
                </c:pt>
                <c:pt idx="4">
                  <c:v>52.77</c:v>
                </c:pt>
              </c:numCache>
            </c:numRef>
          </c:val>
          <c:extLst>
            <c:ext xmlns:c16="http://schemas.microsoft.com/office/drawing/2014/chart" uri="{C3380CC4-5D6E-409C-BE32-E72D297353CC}">
              <c16:uniqueId val="{00000000-D479-4AEF-9233-7B5B086AB3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D479-4AEF-9233-7B5B086AB3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254.12</c:v>
                </c:pt>
                <c:pt idx="1">
                  <c:v>203.37</c:v>
                </c:pt>
                <c:pt idx="2">
                  <c:v>191.27</c:v>
                </c:pt>
                <c:pt idx="3">
                  <c:v>209.27</c:v>
                </c:pt>
                <c:pt idx="4">
                  <c:v>194.51</c:v>
                </c:pt>
              </c:numCache>
            </c:numRef>
          </c:val>
          <c:extLst>
            <c:ext xmlns:c16="http://schemas.microsoft.com/office/drawing/2014/chart" uri="{C3380CC4-5D6E-409C-BE32-E72D297353CC}">
              <c16:uniqueId val="{00000000-8E76-48D5-ADF8-C0E939F5B8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8E76-48D5-ADF8-C0E939F5B8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石川県　能登町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16972</v>
      </c>
      <c r="AM8" s="75"/>
      <c r="AN8" s="75"/>
      <c r="AO8" s="75"/>
      <c r="AP8" s="75"/>
      <c r="AQ8" s="75"/>
      <c r="AR8" s="75"/>
      <c r="AS8" s="75"/>
      <c r="AT8" s="74">
        <f>データ!T6</f>
        <v>273.27</v>
      </c>
      <c r="AU8" s="74"/>
      <c r="AV8" s="74"/>
      <c r="AW8" s="74"/>
      <c r="AX8" s="74"/>
      <c r="AY8" s="74"/>
      <c r="AZ8" s="74"/>
      <c r="BA8" s="74"/>
      <c r="BB8" s="74">
        <f>データ!U6</f>
        <v>62.11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6.14</v>
      </c>
      <c r="Q10" s="74"/>
      <c r="R10" s="74"/>
      <c r="S10" s="74"/>
      <c r="T10" s="74"/>
      <c r="U10" s="74"/>
      <c r="V10" s="74"/>
      <c r="W10" s="74">
        <f>データ!Q6</f>
        <v>100</v>
      </c>
      <c r="X10" s="74"/>
      <c r="Y10" s="74"/>
      <c r="Z10" s="74"/>
      <c r="AA10" s="74"/>
      <c r="AB10" s="74"/>
      <c r="AC10" s="74"/>
      <c r="AD10" s="75">
        <f>データ!R6</f>
        <v>1650</v>
      </c>
      <c r="AE10" s="75"/>
      <c r="AF10" s="75"/>
      <c r="AG10" s="75"/>
      <c r="AH10" s="75"/>
      <c r="AI10" s="75"/>
      <c r="AJ10" s="75"/>
      <c r="AK10" s="2"/>
      <c r="AL10" s="75">
        <f>データ!V6</f>
        <v>1030</v>
      </c>
      <c r="AM10" s="75"/>
      <c r="AN10" s="75"/>
      <c r="AO10" s="75"/>
      <c r="AP10" s="75"/>
      <c r="AQ10" s="75"/>
      <c r="AR10" s="75"/>
      <c r="AS10" s="75"/>
      <c r="AT10" s="74">
        <f>データ!W6</f>
        <v>0.1</v>
      </c>
      <c r="AU10" s="74"/>
      <c r="AV10" s="74"/>
      <c r="AW10" s="74"/>
      <c r="AX10" s="74"/>
      <c r="AY10" s="74"/>
      <c r="AZ10" s="74"/>
      <c r="BA10" s="74"/>
      <c r="BB10" s="74">
        <f>データ!X6</f>
        <v>10300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d0RsczDc3nZxcm9ILQwcdaTEO1Xtrpbjji/fFUwAp1zMmFFWshrFn0ZNQPR+m9npK+/2dqeTF+P2zJXiYzuecg==" saltValue="cF1bv84lAsnaE9qCTm+x1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174637</v>
      </c>
      <c r="D6" s="33">
        <f t="shared" si="3"/>
        <v>47</v>
      </c>
      <c r="E6" s="33">
        <f t="shared" si="3"/>
        <v>18</v>
      </c>
      <c r="F6" s="33">
        <f t="shared" si="3"/>
        <v>0</v>
      </c>
      <c r="G6" s="33">
        <f t="shared" si="3"/>
        <v>0</v>
      </c>
      <c r="H6" s="33" t="str">
        <f t="shared" si="3"/>
        <v>石川県　能登町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6.14</v>
      </c>
      <c r="Q6" s="34">
        <f t="shared" si="3"/>
        <v>100</v>
      </c>
      <c r="R6" s="34">
        <f t="shared" si="3"/>
        <v>1650</v>
      </c>
      <c r="S6" s="34">
        <f t="shared" si="3"/>
        <v>16972</v>
      </c>
      <c r="T6" s="34">
        <f t="shared" si="3"/>
        <v>273.27</v>
      </c>
      <c r="U6" s="34">
        <f t="shared" si="3"/>
        <v>62.11</v>
      </c>
      <c r="V6" s="34">
        <f t="shared" si="3"/>
        <v>1030</v>
      </c>
      <c r="W6" s="34">
        <f t="shared" si="3"/>
        <v>0.1</v>
      </c>
      <c r="X6" s="34">
        <f t="shared" si="3"/>
        <v>10300</v>
      </c>
      <c r="Y6" s="35">
        <f>IF(Y7="",NA(),Y7)</f>
        <v>49.35</v>
      </c>
      <c r="Z6" s="35">
        <f t="shared" ref="Z6:AH6" si="4">IF(Z7="",NA(),Z7)</f>
        <v>77.7</v>
      </c>
      <c r="AA6" s="35">
        <f t="shared" si="4"/>
        <v>82.26</v>
      </c>
      <c r="AB6" s="35">
        <f t="shared" si="4"/>
        <v>86.85</v>
      </c>
      <c r="AC6" s="35">
        <f t="shared" si="4"/>
        <v>73.36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1541.24</v>
      </c>
      <c r="BG6" s="35">
        <f t="shared" ref="BG6:BO6" si="7">IF(BG7="",NA(),BG7)</f>
        <v>1027.47</v>
      </c>
      <c r="BH6" s="35">
        <f t="shared" si="7"/>
        <v>749.51</v>
      </c>
      <c r="BI6" s="35">
        <f t="shared" si="7"/>
        <v>361.24</v>
      </c>
      <c r="BJ6" s="35">
        <f t="shared" si="7"/>
        <v>431.39</v>
      </c>
      <c r="BK6" s="35">
        <f t="shared" si="7"/>
        <v>392.19</v>
      </c>
      <c r="BL6" s="35">
        <f t="shared" si="7"/>
        <v>413.5</v>
      </c>
      <c r="BM6" s="35">
        <f t="shared" si="7"/>
        <v>244.85</v>
      </c>
      <c r="BN6" s="35">
        <f t="shared" si="7"/>
        <v>296.89</v>
      </c>
      <c r="BO6" s="35">
        <f t="shared" si="7"/>
        <v>270.57</v>
      </c>
      <c r="BP6" s="34" t="str">
        <f>IF(BP7="","",IF(BP7="-","【-】","【"&amp;SUBSTITUTE(TEXT(BP7,"#,##0.00"),"-","△")&amp;"】"))</f>
        <v>【307.23】</v>
      </c>
      <c r="BQ6" s="35">
        <f>IF(BQ7="",NA(),BQ7)</f>
        <v>44.54</v>
      </c>
      <c r="BR6" s="35">
        <f t="shared" ref="BR6:BZ6" si="8">IF(BR7="",NA(),BR7)</f>
        <v>54.9</v>
      </c>
      <c r="BS6" s="35">
        <f t="shared" si="8"/>
        <v>56.61</v>
      </c>
      <c r="BT6" s="35">
        <f t="shared" si="8"/>
        <v>54.42</v>
      </c>
      <c r="BU6" s="35">
        <f t="shared" si="8"/>
        <v>52.77</v>
      </c>
      <c r="BV6" s="35">
        <f t="shared" si="8"/>
        <v>57.03</v>
      </c>
      <c r="BW6" s="35">
        <f t="shared" si="8"/>
        <v>55.84</v>
      </c>
      <c r="BX6" s="35">
        <f t="shared" si="8"/>
        <v>64.78</v>
      </c>
      <c r="BY6" s="35">
        <f t="shared" si="8"/>
        <v>63.06</v>
      </c>
      <c r="BZ6" s="35">
        <f t="shared" si="8"/>
        <v>62.5</v>
      </c>
      <c r="CA6" s="34" t="str">
        <f>IF(CA7="","",IF(CA7="-","【-】","【"&amp;SUBSTITUTE(TEXT(CA7,"#,##0.00"),"-","△")&amp;"】"))</f>
        <v>【59.98】</v>
      </c>
      <c r="CB6" s="35">
        <f>IF(CB7="",NA(),CB7)</f>
        <v>254.12</v>
      </c>
      <c r="CC6" s="35">
        <f t="shared" ref="CC6:CK6" si="9">IF(CC7="",NA(),CC7)</f>
        <v>203.37</v>
      </c>
      <c r="CD6" s="35">
        <f t="shared" si="9"/>
        <v>191.27</v>
      </c>
      <c r="CE6" s="35">
        <f t="shared" si="9"/>
        <v>209.27</v>
      </c>
      <c r="CF6" s="35">
        <f t="shared" si="9"/>
        <v>194.51</v>
      </c>
      <c r="CG6" s="35">
        <f t="shared" si="9"/>
        <v>283.73</v>
      </c>
      <c r="CH6" s="35">
        <f t="shared" si="9"/>
        <v>287.57</v>
      </c>
      <c r="CI6" s="35">
        <f t="shared" si="9"/>
        <v>250.21</v>
      </c>
      <c r="CJ6" s="35">
        <f t="shared" si="9"/>
        <v>264.77</v>
      </c>
      <c r="CK6" s="35">
        <f t="shared" si="9"/>
        <v>269.33</v>
      </c>
      <c r="CL6" s="34" t="str">
        <f>IF(CL7="","",IF(CL7="-","【-】","【"&amp;SUBSTITUTE(TEXT(CL7,"#,##0.00"),"-","△")&amp;"】"))</f>
        <v>【272.98】</v>
      </c>
      <c r="CM6" s="35">
        <f>IF(CM7="",NA(),CM7)</f>
        <v>37.53</v>
      </c>
      <c r="CN6" s="35">
        <f t="shared" ref="CN6:CV6" si="10">IF(CN7="",NA(),CN7)</f>
        <v>34.869999999999997</v>
      </c>
      <c r="CO6" s="35">
        <f t="shared" si="10"/>
        <v>32.89</v>
      </c>
      <c r="CP6" s="35">
        <f t="shared" si="10"/>
        <v>38.5</v>
      </c>
      <c r="CQ6" s="35">
        <f t="shared" si="10"/>
        <v>40.07</v>
      </c>
      <c r="CR6" s="35">
        <f t="shared" si="10"/>
        <v>58.25</v>
      </c>
      <c r="CS6" s="35">
        <f t="shared" si="10"/>
        <v>61.55</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174637</v>
      </c>
      <c r="D7" s="37">
        <v>47</v>
      </c>
      <c r="E7" s="37">
        <v>18</v>
      </c>
      <c r="F7" s="37">
        <v>0</v>
      </c>
      <c r="G7" s="37">
        <v>0</v>
      </c>
      <c r="H7" s="37" t="s">
        <v>98</v>
      </c>
      <c r="I7" s="37" t="s">
        <v>99</v>
      </c>
      <c r="J7" s="37" t="s">
        <v>100</v>
      </c>
      <c r="K7" s="37" t="s">
        <v>101</v>
      </c>
      <c r="L7" s="37" t="s">
        <v>102</v>
      </c>
      <c r="M7" s="37" t="s">
        <v>103</v>
      </c>
      <c r="N7" s="38" t="s">
        <v>104</v>
      </c>
      <c r="O7" s="38" t="s">
        <v>105</v>
      </c>
      <c r="P7" s="38">
        <v>6.14</v>
      </c>
      <c r="Q7" s="38">
        <v>100</v>
      </c>
      <c r="R7" s="38">
        <v>1650</v>
      </c>
      <c r="S7" s="38">
        <v>16972</v>
      </c>
      <c r="T7" s="38">
        <v>273.27</v>
      </c>
      <c r="U7" s="38">
        <v>62.11</v>
      </c>
      <c r="V7" s="38">
        <v>1030</v>
      </c>
      <c r="W7" s="38">
        <v>0.1</v>
      </c>
      <c r="X7" s="38">
        <v>10300</v>
      </c>
      <c r="Y7" s="38">
        <v>49.35</v>
      </c>
      <c r="Z7" s="38">
        <v>77.7</v>
      </c>
      <c r="AA7" s="38">
        <v>82.26</v>
      </c>
      <c r="AB7" s="38">
        <v>86.85</v>
      </c>
      <c r="AC7" s="38">
        <v>73.36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1541.24</v>
      </c>
      <c r="BG7" s="38">
        <v>1027.47</v>
      </c>
      <c r="BH7" s="38">
        <v>749.51</v>
      </c>
      <c r="BI7" s="38">
        <v>361.24</v>
      </c>
      <c r="BJ7" s="38">
        <v>431.39</v>
      </c>
      <c r="BK7" s="38">
        <v>392.19</v>
      </c>
      <c r="BL7" s="38">
        <v>413.5</v>
      </c>
      <c r="BM7" s="38">
        <v>244.85</v>
      </c>
      <c r="BN7" s="38">
        <v>296.89</v>
      </c>
      <c r="BO7" s="38">
        <v>270.57</v>
      </c>
      <c r="BP7" s="38">
        <v>307.23</v>
      </c>
      <c r="BQ7" s="38">
        <v>44.54</v>
      </c>
      <c r="BR7" s="38">
        <v>54.9</v>
      </c>
      <c r="BS7" s="38">
        <v>56.61</v>
      </c>
      <c r="BT7" s="38">
        <v>54.42</v>
      </c>
      <c r="BU7" s="38">
        <v>52.77</v>
      </c>
      <c r="BV7" s="38">
        <v>57.03</v>
      </c>
      <c r="BW7" s="38">
        <v>55.84</v>
      </c>
      <c r="BX7" s="38">
        <v>64.78</v>
      </c>
      <c r="BY7" s="38">
        <v>63.06</v>
      </c>
      <c r="BZ7" s="38">
        <v>62.5</v>
      </c>
      <c r="CA7" s="38">
        <v>59.98</v>
      </c>
      <c r="CB7" s="38">
        <v>254.12</v>
      </c>
      <c r="CC7" s="38">
        <v>203.37</v>
      </c>
      <c r="CD7" s="38">
        <v>191.27</v>
      </c>
      <c r="CE7" s="38">
        <v>209.27</v>
      </c>
      <c r="CF7" s="38">
        <v>194.51</v>
      </c>
      <c r="CG7" s="38">
        <v>283.73</v>
      </c>
      <c r="CH7" s="38">
        <v>287.57</v>
      </c>
      <c r="CI7" s="38">
        <v>250.21</v>
      </c>
      <c r="CJ7" s="38">
        <v>264.77</v>
      </c>
      <c r="CK7" s="38">
        <v>269.33</v>
      </c>
      <c r="CL7" s="38">
        <v>272.98</v>
      </c>
      <c r="CM7" s="38">
        <v>37.53</v>
      </c>
      <c r="CN7" s="38">
        <v>34.869999999999997</v>
      </c>
      <c r="CO7" s="38">
        <v>32.89</v>
      </c>
      <c r="CP7" s="38">
        <v>38.5</v>
      </c>
      <c r="CQ7" s="38">
        <v>40.07</v>
      </c>
      <c r="CR7" s="38">
        <v>58.25</v>
      </c>
      <c r="CS7" s="38">
        <v>61.55</v>
      </c>
      <c r="CT7" s="38">
        <v>61.79</v>
      </c>
      <c r="CU7" s="38">
        <v>59.94</v>
      </c>
      <c r="CV7" s="38">
        <v>59.64</v>
      </c>
      <c r="CW7" s="38">
        <v>58.71</v>
      </c>
      <c r="CX7" s="38">
        <v>100</v>
      </c>
      <c r="CY7" s="38">
        <v>100</v>
      </c>
      <c r="CZ7" s="38">
        <v>100</v>
      </c>
      <c r="DA7" s="38">
        <v>100</v>
      </c>
      <c r="DB7" s="38">
        <v>100</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2020-12-04T03:17:07Z</dcterms:created>
  <dcterms:modified xsi:type="dcterms:W3CDTF">2021-02-09T04:22:17Z</dcterms:modified>
  <cp:category/>
</cp:coreProperties>
</file>