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2財政共有\09 地方公営企業\96 経営比較分析関係\04    公表用ファイル\03 下水道\19能登町\"/>
    </mc:Choice>
  </mc:AlternateContent>
  <workbookProtection workbookAlgorithmName="SHA-512" workbookHashValue="cO3j9hiJAXRb40l/Aasb2CMhDm93x8qbez4wmFA0k7bNVRL9ulSM3QKIKCJj+uns+k7bjmBsuwBFhl4aV6CJsQ==" workbookSaltValue="U8VInwxOnNdv7BBG4bruUA==" workbookSpinCount="100000" lockStructure="1"/>
  <bookViews>
    <workbookView xWindow="0" yWindow="0" windowWidth="20490" windowHeight="652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W10" i="4"/>
  <c r="I10" i="4"/>
  <c r="B10" i="4"/>
  <c r="BB8"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<sst xmlns="http://schemas.openxmlformats.org/spreadsheetml/2006/main" count="236" uniqueCount="119">
  <si>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</si>
  <si>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</si>
  <si>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</si>
  <si>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</si>
  <si>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</si>
  <si>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</si>
  <si>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</si>
  <si>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</si>
  <si>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</si>
  <si>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</si>
  <si>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</si>
  <si>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</si>
  <si>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</si>
  <si>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</si>
  <si>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</si>
  <si>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</si>
  <si>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</si>
  <si>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</si>
  <si>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</si>
  <si>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</si>
  <si>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</si>
  <si>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</si>
  <si>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</si>
  <si>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</si>
  <si>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</si>
  <si>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</si>
  <si>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</si>
  <si>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</si>
  <si>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</si>
  <si>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</si>
  <si>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</si>
  <si>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</si>
  <si>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</si>
  <si>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</si>
  <si>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</si>
  <si>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</si>
  <si>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</si>
  <si>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</si>
  <si>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</si>
  <si>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</si>
  <si>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</si>
  <si>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</si>
  <si>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</si>
  <si>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</si>
  <si>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</si>
  <si>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</si>
  <si>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</si>
  <si>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</si>
  <si>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</si>
  <si>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</si>
  <si>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</si>
  <si>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</si>
  <si>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</si>
  <si>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</si>
  <si>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</si>
  <si>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</si>
  <si>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</si>
  <si>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</si>
  <si>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</si>
  <si>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</si>
  <si>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</si>
  <si>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</si>
  <si>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</si>
  <si>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</si>
  <si>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</si>
  <si>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</si>
  <si>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</si>
  <si>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</si>
  <si>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</si>
  <si>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</si>
  <si>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</si>
  <si>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</si>
  <si>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</si>
  <si>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</si>
  <si>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</si>
  <si>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</si>
  <si>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</si>
  <si>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</si>
  <si>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</si>
  <si>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</si>
  <si>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</si>
  <si>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</si>
  <si>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</si>
  <si>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</si>
  <si>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</si>
  <si>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</si>
  <si>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</si>
  <si>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</si>
  <si>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</si>
  <si>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</si>
  <si>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</si>
  <si>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</si>
  <si>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</si>
  <si>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</si>
  <si>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</si>
  <si>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</si>
  <si>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</si>
  <si>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</si>
  <si>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能登町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</si>
  <si>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</si>
  <si>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</si>
  <si>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</si>
  <si>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</si>
  <si>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</si>
  <si>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</si>
  <si>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</si>
  <si>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</si>
  <si>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</si>
  <si>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</si>
  <si>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</si>
  <si>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</si>
  <si>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</si>
  <si>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</si>
  <si>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</si>
  <si>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</si>
  <si>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</si>
  <si>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料金収入や一般会計からの繰入金等の総収益で総費用に地方債償還金を加えた費用をどの程度賄えているかを表す収益的収支比率については、経年比較では100％未満となっている。これは使用料収入等の増加に比べ維持管理経費や地方債償還金の増加の方が大きいことが要因となっている。
‘④料金収入に対する企業債残高の割合を示す企業債残高対事業規模比率については、経年比較では良い状況であり類似団体との比較でも低い水準であり、投資規模が適正であることを表している。
‘⑤使用料で回収すべき経費をどの程度使用料で賄っているかを表す経費回収率については、維持管理費の見直しを行ったことで100%となった。今後さらなる適正な維持管理に努める必要がある。
‘⑥有収水量１㎥あたりの汚水処理に要した費用であり、維持管理費の見直しにより低い水準となった今後さらなる適正な維持管理に努める。
‘⑦施設・設備が１日に対応可能な処理能力に対する１日平均処理水量の割合を表す施設利用率については、経年比較では利用率がほぼ横ばいで推移している。類似団体との比較では低い状況となっている。これは節水器具の普及や人口減少等によると考えられる。
‘⑧現在処理区域内人口のうち、実際に水洗便所等を設置して汚水処理している人口の割合を表す水洗化率については、経年比較では僅かではあるが上昇傾向にある。類似団体との比較ではかなり低い状況となっているため個別訪問等による普及啓発を行う必要がある。
</t>
    <rPh sb="273" eb="275">
      <t>ミナオ</t>
    </rPh>
    <rPh sb="277" eb="278">
      <t>オコナ</t>
    </rPh>
    <rPh sb="342" eb="347">
      <t>イジカンリヒ</t>
    </rPh>
    <rPh sb="348" eb="350">
      <t>ミナオ</t>
    </rPh>
    <rPh sb="354" eb="355">
      <t>ヒク</t>
    </rPh>
    <rPh sb="356" eb="358">
      <t>スイジュン</t>
    </rPh>
    <phoneticPr fontId="4"/>
  </si>
  <si>
    <t>‘③当該年度に更新した管渠延長の割合を表す管渠改善率については、漁業集落排水事業の整備開始年度が平成6年10月であり下水道管渠の標準耐用年数50年を経過した管渠がないこと、管渠修繕の必要もなかったことが要因で実績はない。今後は改築等の財源の確保や経営に与える影響等を踏まえた分析を行った上で、計画的かつ適正な維持管理を図る必要がある。</t>
    <phoneticPr fontId="4"/>
  </si>
  <si>
    <t>維持管理費の見直しを行ったことで経費回収率は、100%となった。今後も計画的な維持管理を行ったうえで効率的に事業を行う。</t>
    <rPh sb="0" eb="5">
      <t>イジカンリヒ</t>
    </rPh>
    <rPh sb="6" eb="8">
      <t>ミナオ</t>
    </rPh>
    <rPh sb="10" eb="11">
      <t>オコナ</t>
    </rPh>
    <rPh sb="16" eb="21">
      <t>ケイヒカイシュウリツ</t>
    </rPh>
    <rPh sb="32" eb="34">
      <t>コンゴ</t>
    </rPh>
    <rPh sb="35" eb="38">
      <t>ケイカクテキ</t>
    </rPh>
    <rPh sb="39" eb="43">
      <t>イジカンリ</t>
    </rPh>
    <rPh sb="44" eb="45">
      <t>オコナ</t>
    </rPh>
    <rPh sb="50" eb="53">
      <t>コウリツテキ</t>
    </rPh>
    <rPh sb="54" eb="56">
      <t>ジギョウ</t>
    </rPh>
    <rPh sb="57" eb="5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</si>
</sst>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0E-46D3-B724-DD5BAAF90F8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0.01</c:v>
                </c:pt>
                <c:pt idx="2">
                  <c:v>0.09</c:v>
                </c:pt>
                <c:pt idx="3">
                  <c:v>0.02</c:v>
                </c:pt>
                <c:pt idx="4">
                  <c:v>0.01</c:v>
                </c:pt>
              </c:numCache>
            </c:numRef>
          </c:val>
          <c:smooth val="0"/>
          <c:extLst>
            <c:ext xmlns:c16="http://schemas.microsoft.com/office/drawing/2014/chart" uri="{C3380CC4-5D6E-409C-BE32-E72D297353CC}">
              <c16:uniqueId val="{00000001-C50E-46D3-B724-DD5BAAF90F8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24.38</c:v>
                </c:pt>
                <c:pt idx="1">
                  <c:v>25.44</c:v>
                </c:pt>
                <c:pt idx="2">
                  <c:v>25.44</c:v>
                </c:pt>
                <c:pt idx="3">
                  <c:v>24.38</c:v>
                </c:pt>
                <c:pt idx="4">
                  <c:v>24.38</c:v>
                </c:pt>
              </c:numCache>
            </c:numRef>
          </c:val>
          <c:extLst>
            <c:ext xmlns:c16="http://schemas.microsoft.com/office/drawing/2014/chart" uri="{C3380CC4-5D6E-409C-BE32-E72D297353CC}">
              <c16:uniqueId val="{00000000-EDEB-40B0-97DD-16D738AE9C1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35.64</c:v>
                </c:pt>
                <c:pt idx="1">
                  <c:v>33.729999999999997</c:v>
                </c:pt>
                <c:pt idx="2">
                  <c:v>33.21</c:v>
                </c:pt>
                <c:pt idx="3">
                  <c:v>32.229999999999997</c:v>
                </c:pt>
                <c:pt idx="4">
                  <c:v>32.479999999999997</c:v>
                </c:pt>
              </c:numCache>
            </c:numRef>
          </c:val>
          <c:smooth val="0"/>
          <c:extLst>
            <c:ext xmlns:c16="http://schemas.microsoft.com/office/drawing/2014/chart" uri="{C3380CC4-5D6E-409C-BE32-E72D297353CC}">
              <c16:uniqueId val="{00000001-EDEB-40B0-97DD-16D738AE9C1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59.16</c:v>
                </c:pt>
                <c:pt idx="1">
                  <c:v>60.51</c:v>
                </c:pt>
                <c:pt idx="2">
                  <c:v>63.95</c:v>
                </c:pt>
                <c:pt idx="3">
                  <c:v>66.39</c:v>
                </c:pt>
                <c:pt idx="4">
                  <c:v>68</c:v>
                </c:pt>
              </c:numCache>
            </c:numRef>
          </c:val>
          <c:extLst>
            <c:ext xmlns:c16="http://schemas.microsoft.com/office/drawing/2014/chart" uri="{C3380CC4-5D6E-409C-BE32-E72D297353CC}">
              <c16:uniqueId val="{00000000-CA01-4765-B782-4FE6D3DD746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82.92</c:v>
                </c:pt>
                <c:pt idx="1">
                  <c:v>79.989999999999995</c:v>
                </c:pt>
                <c:pt idx="2">
                  <c:v>79.98</c:v>
                </c:pt>
                <c:pt idx="3">
                  <c:v>80.8</c:v>
                </c:pt>
                <c:pt idx="4">
                  <c:v>79.2</c:v>
                </c:pt>
              </c:numCache>
            </c:numRef>
          </c:val>
          <c:smooth val="0"/>
          <c:extLst>
            <c:ext xmlns:c16="http://schemas.microsoft.com/office/drawing/2014/chart" uri="{C3380CC4-5D6E-409C-BE32-E72D297353CC}">
              <c16:uniqueId val="{00000001-CA01-4765-B782-4FE6D3DD746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51.86</c:v>
                </c:pt>
                <c:pt idx="1">
                  <c:v>55.63</c:v>
                </c:pt>
                <c:pt idx="2">
                  <c:v>73.319999999999993</c:v>
                </c:pt>
                <c:pt idx="3">
                  <c:v>76.180000000000007</c:v>
                </c:pt>
                <c:pt idx="4">
                  <c:v>81.53</c:v>
                </c:pt>
              </c:numCache>
            </c:numRef>
          </c:val>
          <c:extLst>
            <c:ext xmlns:c16="http://schemas.microsoft.com/office/drawing/2014/chart" uri="{C3380CC4-5D6E-409C-BE32-E72D297353CC}">
              <c16:uniqueId val="{00000000-B02E-4D16-88B4-CC413617BB3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2E-4D16-88B4-CC413617BB3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22-4FD4-8553-C6F0D319FFE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22-4FD4-8553-C6F0D319FFE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6E-4E0E-B630-E7966084DCD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6E-4E0E-B630-E7966084DCD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90-48DA-8182-BCB029BE9B1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90-48DA-8182-BCB029BE9B1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70-4929-9016-E10C1FC9DF6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70-4929-9016-E10C1FC9DF6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106.22</c:v>
                </c:pt>
                <c:pt idx="1">
                  <c:v>99.66</c:v>
                </c:pt>
                <c:pt idx="2">
                  <c:v>43.46</c:v>
                </c:pt>
                <c:pt idx="3" formatCode="#,##0.00;&quot;△&quot;#,##0.00">
                  <c:v>0</c:v>
                </c:pt>
                <c:pt idx="4" formatCode="#,##0.00;&quot;△&quot;#,##0.00">
                  <c:v>0</c:v>
                </c:pt>
              </c:numCache>
            </c:numRef>
          </c:val>
          <c:extLst>
            <c:ext xmlns:c16="http://schemas.microsoft.com/office/drawing/2014/chart" uri="{C3380CC4-5D6E-409C-BE32-E72D297353CC}">
              <c16:uniqueId val="{00000000-1D08-46B9-862D-5BB941C35E0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1029.24</c:v>
                </c:pt>
                <c:pt idx="1">
                  <c:v>1063.93</c:v>
                </c:pt>
                <c:pt idx="2">
                  <c:v>1060.8599999999999</c:v>
                </c:pt>
                <c:pt idx="3">
                  <c:v>1006.65</c:v>
                </c:pt>
                <c:pt idx="4">
                  <c:v>998.42</c:v>
                </c:pt>
              </c:numCache>
            </c:numRef>
          </c:val>
          <c:smooth val="0"/>
          <c:extLst>
            <c:ext xmlns:c16="http://schemas.microsoft.com/office/drawing/2014/chart" uri="{C3380CC4-5D6E-409C-BE32-E72D297353CC}">
              <c16:uniqueId val="{00000001-1D08-46B9-862D-5BB941C35E0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39.53</c:v>
                </c:pt>
                <c:pt idx="1">
                  <c:v>34.24</c:v>
                </c:pt>
                <c:pt idx="2">
                  <c:v>38.14</c:v>
                </c:pt>
                <c:pt idx="3">
                  <c:v>27.13</c:v>
                </c:pt>
                <c:pt idx="4">
                  <c:v>100</c:v>
                </c:pt>
              </c:numCache>
            </c:numRef>
          </c:val>
          <c:extLst>
            <c:ext xmlns:c16="http://schemas.microsoft.com/office/drawing/2014/chart" uri="{C3380CC4-5D6E-409C-BE32-E72D297353CC}">
              <c16:uniqueId val="{00000000-0A47-49B0-BA5F-2E0C2F6DC50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43.13</c:v>
                </c:pt>
                <c:pt idx="1">
                  <c:v>46.26</c:v>
                </c:pt>
                <c:pt idx="2">
                  <c:v>45.81</c:v>
                </c:pt>
                <c:pt idx="3">
                  <c:v>43.43</c:v>
                </c:pt>
                <c:pt idx="4">
                  <c:v>41.41</c:v>
                </c:pt>
              </c:numCache>
            </c:numRef>
          </c:val>
          <c:smooth val="0"/>
          <c:extLst>
            <c:ext xmlns:c16="http://schemas.microsoft.com/office/drawing/2014/chart" uri="{C3380CC4-5D6E-409C-BE32-E72D297353CC}">
              <c16:uniqueId val="{00000001-0A47-49B0-BA5F-2E0C2F6DC50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442.31</c:v>
                </c:pt>
                <c:pt idx="1">
                  <c:v>505.73</c:v>
                </c:pt>
                <c:pt idx="2">
                  <c:v>458.45</c:v>
                </c:pt>
                <c:pt idx="3">
                  <c:v>650.59</c:v>
                </c:pt>
                <c:pt idx="4">
                  <c:v>164.43</c:v>
                </c:pt>
              </c:numCache>
            </c:numRef>
          </c:val>
          <c:extLst>
            <c:ext xmlns:c16="http://schemas.microsoft.com/office/drawing/2014/chart" uri="{C3380CC4-5D6E-409C-BE32-E72D297353CC}">
              <c16:uniqueId val="{00000000-E01A-416C-AC88-1B5AF0282A0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392.03</c:v>
                </c:pt>
                <c:pt idx="1">
                  <c:v>376.4</c:v>
                </c:pt>
                <c:pt idx="2">
                  <c:v>383.92</c:v>
                </c:pt>
                <c:pt idx="3">
                  <c:v>400.44</c:v>
                </c:pt>
                <c:pt idx="4">
                  <c:v>417.56</c:v>
                </c:pt>
              </c:numCache>
            </c:numRef>
          </c:val>
          <c:smooth val="0"/>
          <c:extLst>
            <c:ext xmlns:c16="http://schemas.microsoft.com/office/drawing/2014/chart" uri="{C3380CC4-5D6E-409C-BE32-E72D297353CC}">
              <c16:uniqueId val="{00000001-E01A-416C-AC88-1B5AF0282A0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能登町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16972</v>
      </c>
      <c r="AM8" s="51"/>
      <c r="AN8" s="51"/>
      <c r="AO8" s="51"/>
      <c r="AP8" s="51"/>
      <c r="AQ8" s="51"/>
      <c r="AR8" s="51"/>
      <c r="AS8" s="51"/>
      <c r="AT8" s="46">
        <f>データ!T6</f>
        <v>273.27</v>
      </c>
      <c r="AU8" s="46"/>
      <c r="AV8" s="46"/>
      <c r="AW8" s="46"/>
      <c r="AX8" s="46"/>
      <c r="AY8" s="46"/>
      <c r="AZ8" s="46"/>
      <c r="BA8" s="46"/>
      <c r="BB8" s="46">
        <f>データ!U6</f>
        <v>62.11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2.09</v>
      </c>
      <c r="Q10" s="46"/>
      <c r="R10" s="46"/>
      <c r="S10" s="46"/>
      <c r="T10" s="46"/>
      <c r="U10" s="46"/>
      <c r="V10" s="46"/>
      <c r="W10" s="46">
        <f>データ!Q6</f>
        <v>102.32</v>
      </c>
      <c r="X10" s="46"/>
      <c r="Y10" s="46"/>
      <c r="Z10" s="46"/>
      <c r="AA10" s="46"/>
      <c r="AB10" s="46"/>
      <c r="AC10" s="46"/>
      <c r="AD10" s="51">
        <f>データ!R6</f>
        <v>3300</v>
      </c>
      <c r="AE10" s="51"/>
      <c r="AF10" s="51"/>
      <c r="AG10" s="51"/>
      <c r="AH10" s="51"/>
      <c r="AI10" s="51"/>
      <c r="AJ10" s="51"/>
      <c r="AK10" s="2"/>
      <c r="AL10" s="51">
        <f>データ!V6</f>
        <v>350</v>
      </c>
      <c r="AM10" s="51"/>
      <c r="AN10" s="51"/>
      <c r="AO10" s="51"/>
      <c r="AP10" s="51"/>
      <c r="AQ10" s="51"/>
      <c r="AR10" s="51"/>
      <c r="AS10" s="51"/>
      <c r="AT10" s="46">
        <f>データ!W6</f>
        <v>0.45</v>
      </c>
      <c r="AU10" s="46"/>
      <c r="AV10" s="46"/>
      <c r="AW10" s="46"/>
      <c r="AX10" s="46"/>
      <c r="AY10" s="46"/>
      <c r="AZ10" s="46"/>
      <c r="BA10" s="46"/>
      <c r="BB10" s="46">
        <f>データ!X6</f>
        <v>777.78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【953.26】</v>
      </c>
      <c r="I86" s="26" t="str">
        <f>データ!CA6</f>
        <v>【45.31】</v>
      </c>
      <c r="J86" s="26" t="str">
        <f>データ!CL6</f>
        <v>【379.91】</v>
      </c>
      <c r="K86" s="26" t="str">
        <f>データ!CW6</f>
        <v>【33.67】</v>
      </c>
      <c r="L86" s="26" t="str">
        <f>データ!DH6</f>
        <v>【79.94】</v>
      </c>
      <c r="M86" s="26" t="s">
        <v>43</v>
      </c>
      <c r="N86" s="26" t="s">
        <v>44</v>
      </c>
      <c r="O86" s="26" t="str">
        <f>データ!EO6</f>
        <v>【0.01】</v>
      </c>
    </row>
  </sheetData>
  <sheetProtection algorithmName="SHA-512" hashValue="Muv/vkgQ+3JntynEXltQdkEnQbjOe3nDSnnY8c2tYmA1x9GCD41ChP9Sxlj1LTlqU4yRph3LIKUV83OQJchh6Q==" saltValue="5zyQO2ezV+zokTcNtfz41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174637</v>
      </c>
      <c r="D6" s="33">
        <f t="shared" si="3"/>
        <v>47</v>
      </c>
      <c r="E6" s="33">
        <f t="shared" si="3"/>
        <v>17</v>
      </c>
      <c r="F6" s="33">
        <f t="shared" si="3"/>
        <v>6</v>
      </c>
      <c r="G6" s="33">
        <f t="shared" si="3"/>
        <v>0</v>
      </c>
      <c r="H6" s="33" t="str">
        <f t="shared" si="3"/>
        <v>石川県　能登町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2.09</v>
      </c>
      <c r="Q6" s="34">
        <f t="shared" si="3"/>
        <v>102.32</v>
      </c>
      <c r="R6" s="34">
        <f t="shared" si="3"/>
        <v>3300</v>
      </c>
      <c r="S6" s="34">
        <f t="shared" si="3"/>
        <v>16972</v>
      </c>
      <c r="T6" s="34">
        <f t="shared" si="3"/>
        <v>273.27</v>
      </c>
      <c r="U6" s="34">
        <f t="shared" si="3"/>
        <v>62.11</v>
      </c>
      <c r="V6" s="34">
        <f t="shared" si="3"/>
        <v>350</v>
      </c>
      <c r="W6" s="34">
        <f t="shared" si="3"/>
        <v>0.45</v>
      </c>
      <c r="X6" s="34">
        <f t="shared" si="3"/>
        <v>777.78</v>
      </c>
      <c r="Y6" s="35">
        <f>IF(Y7="",NA(),Y7)</f>
        <v>51.86</v>
      </c>
      <c r="Z6" s="35">
        <f t="shared" ref="Z6:AH6" si="4">IF(Z7="",NA(),Z7)</f>
        <v>55.63</v>
      </c>
      <c r="AA6" s="35">
        <f t="shared" si="4"/>
        <v>73.319999999999993</v>
      </c>
      <c r="AB6" s="35">
        <f t="shared" si="4"/>
        <v>76.180000000000007</v>
      </c>
      <c r="AC6" s="35">
        <f t="shared" si="4"/>
        <v>81.53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106.22</v>
      </c>
      <c r="BG6" s="35">
        <f t="shared" ref="BG6:BO6" si="7">IF(BG7="",NA(),BG7)</f>
        <v>99.66</v>
      </c>
      <c r="BH6" s="35">
        <f t="shared" si="7"/>
        <v>43.46</v>
      </c>
      <c r="BI6" s="34">
        <f t="shared" si="7"/>
        <v>0</v>
      </c>
      <c r="BJ6" s="34">
        <f t="shared" si="7"/>
        <v>0</v>
      </c>
      <c r="BK6" s="35">
        <f t="shared" si="7"/>
        <v>1029.24</v>
      </c>
      <c r="BL6" s="35">
        <f t="shared" si="7"/>
        <v>1063.93</v>
      </c>
      <c r="BM6" s="35">
        <f t="shared" si="7"/>
        <v>1060.8599999999999</v>
      </c>
      <c r="BN6" s="35">
        <f t="shared" si="7"/>
        <v>1006.65</v>
      </c>
      <c r="BO6" s="35">
        <f t="shared" si="7"/>
        <v>998.42</v>
      </c>
      <c r="BP6" s="34" t="str">
        <f>IF(BP7="","",IF(BP7="-","【-】","【"&amp;SUBSTITUTE(TEXT(BP7,"#,##0.00"),"-","△")&amp;"】"))</f>
        <v>【953.26】</v>
      </c>
      <c r="BQ6" s="35">
        <f>IF(BQ7="",NA(),BQ7)</f>
        <v>39.53</v>
      </c>
      <c r="BR6" s="35">
        <f t="shared" ref="BR6:BZ6" si="8">IF(BR7="",NA(),BR7)</f>
        <v>34.24</v>
      </c>
      <c r="BS6" s="35">
        <f t="shared" si="8"/>
        <v>38.14</v>
      </c>
      <c r="BT6" s="35">
        <f t="shared" si="8"/>
        <v>27.13</v>
      </c>
      <c r="BU6" s="35">
        <f t="shared" si="8"/>
        <v>100</v>
      </c>
      <c r="BV6" s="35">
        <f t="shared" si="8"/>
        <v>43.13</v>
      </c>
      <c r="BW6" s="35">
        <f t="shared" si="8"/>
        <v>46.26</v>
      </c>
      <c r="BX6" s="35">
        <f t="shared" si="8"/>
        <v>45.81</v>
      </c>
      <c r="BY6" s="35">
        <f t="shared" si="8"/>
        <v>43.43</v>
      </c>
      <c r="BZ6" s="35">
        <f t="shared" si="8"/>
        <v>41.41</v>
      </c>
      <c r="CA6" s="34" t="str">
        <f>IF(CA7="","",IF(CA7="-","【-】","【"&amp;SUBSTITUTE(TEXT(CA7,"#,##0.00"),"-","△")&amp;"】"))</f>
        <v>【45.31】</v>
      </c>
      <c r="CB6" s="35">
        <f>IF(CB7="",NA(),CB7)</f>
        <v>442.31</v>
      </c>
      <c r="CC6" s="35">
        <f t="shared" ref="CC6:CK6" si="9">IF(CC7="",NA(),CC7)</f>
        <v>505.73</v>
      </c>
      <c r="CD6" s="35">
        <f t="shared" si="9"/>
        <v>458.45</v>
      </c>
      <c r="CE6" s="35">
        <f t="shared" si="9"/>
        <v>650.59</v>
      </c>
      <c r="CF6" s="35">
        <f t="shared" si="9"/>
        <v>164.43</v>
      </c>
      <c r="CG6" s="35">
        <f t="shared" si="9"/>
        <v>392.03</v>
      </c>
      <c r="CH6" s="35">
        <f t="shared" si="9"/>
        <v>376.4</v>
      </c>
      <c r="CI6" s="35">
        <f t="shared" si="9"/>
        <v>383.92</v>
      </c>
      <c r="CJ6" s="35">
        <f t="shared" si="9"/>
        <v>400.44</v>
      </c>
      <c r="CK6" s="35">
        <f t="shared" si="9"/>
        <v>417.56</v>
      </c>
      <c r="CL6" s="34" t="str">
        <f>IF(CL7="","",IF(CL7="-","【-】","【"&amp;SUBSTITUTE(TEXT(CL7,"#,##0.00"),"-","△")&amp;"】"))</f>
        <v>【379.91】</v>
      </c>
      <c r="CM6" s="35">
        <f>IF(CM7="",NA(),CM7)</f>
        <v>24.38</v>
      </c>
      <c r="CN6" s="35">
        <f t="shared" ref="CN6:CV6" si="10">IF(CN7="",NA(),CN7)</f>
        <v>25.44</v>
      </c>
      <c r="CO6" s="35">
        <f t="shared" si="10"/>
        <v>25.44</v>
      </c>
      <c r="CP6" s="35">
        <f t="shared" si="10"/>
        <v>24.38</v>
      </c>
      <c r="CQ6" s="35">
        <f t="shared" si="10"/>
        <v>24.38</v>
      </c>
      <c r="CR6" s="35">
        <f t="shared" si="10"/>
        <v>35.64</v>
      </c>
      <c r="CS6" s="35">
        <f t="shared" si="10"/>
        <v>33.729999999999997</v>
      </c>
      <c r="CT6" s="35">
        <f t="shared" si="10"/>
        <v>33.21</v>
      </c>
      <c r="CU6" s="35">
        <f t="shared" si="10"/>
        <v>32.229999999999997</v>
      </c>
      <c r="CV6" s="35">
        <f t="shared" si="10"/>
        <v>32.479999999999997</v>
      </c>
      <c r="CW6" s="34" t="str">
        <f>IF(CW7="","",IF(CW7="-","【-】","【"&amp;SUBSTITUTE(TEXT(CW7,"#,##0.00"),"-","△")&amp;"】"))</f>
        <v>【33.67】</v>
      </c>
      <c r="CX6" s="35">
        <f>IF(CX7="",NA(),CX7)</f>
        <v>59.16</v>
      </c>
      <c r="CY6" s="35">
        <f t="shared" ref="CY6:DG6" si="11">IF(CY7="",NA(),CY7)</f>
        <v>60.51</v>
      </c>
      <c r="CZ6" s="35">
        <f t="shared" si="11"/>
        <v>63.95</v>
      </c>
      <c r="DA6" s="35">
        <f t="shared" si="11"/>
        <v>66.39</v>
      </c>
      <c r="DB6" s="35">
        <f t="shared" si="11"/>
        <v>68</v>
      </c>
      <c r="DC6" s="35">
        <f t="shared" si="11"/>
        <v>82.92</v>
      </c>
      <c r="DD6" s="35">
        <f t="shared" si="11"/>
        <v>79.989999999999995</v>
      </c>
      <c r="DE6" s="35">
        <f t="shared" si="11"/>
        <v>79.98</v>
      </c>
      <c r="DF6" s="35">
        <f t="shared" si="11"/>
        <v>80.8</v>
      </c>
      <c r="DG6" s="35">
        <f t="shared" si="11"/>
        <v>79.2</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0.01</v>
      </c>
      <c r="EL6" s="35">
        <f t="shared" si="14"/>
        <v>0.09</v>
      </c>
      <c r="EM6" s="35">
        <f t="shared" si="14"/>
        <v>0.02</v>
      </c>
      <c r="EN6" s="35">
        <f t="shared" si="14"/>
        <v>0.01</v>
      </c>
      <c r="EO6" s="34" t="str">
        <f>IF(EO7="","",IF(EO7="-","【-】","【"&amp;SUBSTITUTE(TEXT(EO7,"#,##0.00"),"-","△")&amp;"】"))</f>
        <v>【0.01】</v>
      </c>
    </row>
    <row r="7" spans="1:145" s="36" customFormat="1" x14ac:dyDescent="0.15">
      <c r="A7" s="28"/>
      <c r="B7" s="37">
        <v>2019</v>
      </c>
      <c r="C7" s="37">
        <v>174637</v>
      </c>
      <c r="D7" s="37">
        <v>47</v>
      </c>
      <c r="E7" s="37">
        <v>17</v>
      </c>
      <c r="F7" s="37">
        <v>6</v>
      </c>
      <c r="G7" s="37">
        <v>0</v>
      </c>
      <c r="H7" s="37" t="s">
        <v>98</v>
      </c>
      <c r="I7" s="37" t="s">
        <v>99</v>
      </c>
      <c r="J7" s="37" t="s">
        <v>100</v>
      </c>
      <c r="K7" s="37" t="s">
        <v>101</v>
      </c>
      <c r="L7" s="37" t="s">
        <v>102</v>
      </c>
      <c r="M7" s="37" t="s">
        <v>103</v>
      </c>
      <c r="N7" s="38" t="s">
        <v>104</v>
      </c>
      <c r="O7" s="38" t="s">
        <v>105</v>
      </c>
      <c r="P7" s="38">
        <v>2.09</v>
      </c>
      <c r="Q7" s="38">
        <v>102.32</v>
      </c>
      <c r="R7" s="38">
        <v>3300</v>
      </c>
      <c r="S7" s="38">
        <v>16972</v>
      </c>
      <c r="T7" s="38">
        <v>273.27</v>
      </c>
      <c r="U7" s="38">
        <v>62.11</v>
      </c>
      <c r="V7" s="38">
        <v>350</v>
      </c>
      <c r="W7" s="38">
        <v>0.45</v>
      </c>
      <c r="X7" s="38">
        <v>777.78</v>
      </c>
      <c r="Y7" s="38">
        <v>51.86</v>
      </c>
      <c r="Z7" s="38">
        <v>55.63</v>
      </c>
      <c r="AA7" s="38">
        <v>73.319999999999993</v>
      </c>
      <c r="AB7" s="38">
        <v>76.180000000000007</v>
      </c>
      <c r="AC7" s="38">
        <v>81.53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106.22</v>
      </c>
      <c r="BG7" s="38">
        <v>99.66</v>
      </c>
      <c r="BH7" s="38">
        <v>43.46</v>
      </c>
      <c r="BI7" s="38">
        <v>0</v>
      </c>
      <c r="BJ7" s="38">
        <v>0</v>
      </c>
      <c r="BK7" s="38">
        <v>1029.24</v>
      </c>
      <c r="BL7" s="38">
        <v>1063.93</v>
      </c>
      <c r="BM7" s="38">
        <v>1060.8599999999999</v>
      </c>
      <c r="BN7" s="38">
        <v>1006.65</v>
      </c>
      <c r="BO7" s="38">
        <v>998.42</v>
      </c>
      <c r="BP7" s="38">
        <v>953.26</v>
      </c>
      <c r="BQ7" s="38">
        <v>39.53</v>
      </c>
      <c r="BR7" s="38">
        <v>34.24</v>
      </c>
      <c r="BS7" s="38">
        <v>38.14</v>
      </c>
      <c r="BT7" s="38">
        <v>27.13</v>
      </c>
      <c r="BU7" s="38">
        <v>100</v>
      </c>
      <c r="BV7" s="38">
        <v>43.13</v>
      </c>
      <c r="BW7" s="38">
        <v>46.26</v>
      </c>
      <c r="BX7" s="38">
        <v>45.81</v>
      </c>
      <c r="BY7" s="38">
        <v>43.43</v>
      </c>
      <c r="BZ7" s="38">
        <v>41.41</v>
      </c>
      <c r="CA7" s="38">
        <v>45.31</v>
      </c>
      <c r="CB7" s="38">
        <v>442.31</v>
      </c>
      <c r="CC7" s="38">
        <v>505.73</v>
      </c>
      <c r="CD7" s="38">
        <v>458.45</v>
      </c>
      <c r="CE7" s="38">
        <v>650.59</v>
      </c>
      <c r="CF7" s="38">
        <v>164.43</v>
      </c>
      <c r="CG7" s="38">
        <v>392.03</v>
      </c>
      <c r="CH7" s="38">
        <v>376.4</v>
      </c>
      <c r="CI7" s="38">
        <v>383.92</v>
      </c>
      <c r="CJ7" s="38">
        <v>400.44</v>
      </c>
      <c r="CK7" s="38">
        <v>417.56</v>
      </c>
      <c r="CL7" s="38">
        <v>379.91</v>
      </c>
      <c r="CM7" s="38">
        <v>24.38</v>
      </c>
      <c r="CN7" s="38">
        <v>25.44</v>
      </c>
      <c r="CO7" s="38">
        <v>25.44</v>
      </c>
      <c r="CP7" s="38">
        <v>24.38</v>
      </c>
      <c r="CQ7" s="38">
        <v>24.38</v>
      </c>
      <c r="CR7" s="38">
        <v>35.64</v>
      </c>
      <c r="CS7" s="38">
        <v>33.729999999999997</v>
      </c>
      <c r="CT7" s="38">
        <v>33.21</v>
      </c>
      <c r="CU7" s="38">
        <v>32.229999999999997</v>
      </c>
      <c r="CV7" s="38">
        <v>32.479999999999997</v>
      </c>
      <c r="CW7" s="38">
        <v>33.67</v>
      </c>
      <c r="CX7" s="38">
        <v>59.16</v>
      </c>
      <c r="CY7" s="38">
        <v>60.51</v>
      </c>
      <c r="CZ7" s="38">
        <v>63.95</v>
      </c>
      <c r="DA7" s="38">
        <v>66.39</v>
      </c>
      <c r="DB7" s="38">
        <v>68</v>
      </c>
      <c r="DC7" s="38">
        <v>82.92</v>
      </c>
      <c r="DD7" s="38">
        <v>79.989999999999995</v>
      </c>
      <c r="DE7" s="38">
        <v>79.98</v>
      </c>
      <c r="DF7" s="38">
        <v>80.8</v>
      </c>
      <c r="DG7" s="38">
        <v>79.2</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0.01</v>
      </c>
      <c r="EL7" s="38">
        <v>0.09</v>
      </c>
      <c r="EM7" s="38">
        <v>0.02</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2020-12-04T03:11:21Z</dcterms:created>
  <dcterms:modified xsi:type="dcterms:W3CDTF">2021-02-09T04:22:08Z</dcterms:modified>
  <cp:category/>
</cp:coreProperties>
</file>