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3 下水道\19能登町\"/>
    </mc:Choice>
  </mc:AlternateContent>
  <workbookProtection workbookAlgorithmName="SHA-512" workbookHashValue="j/bW0vJ+X+XHWS70hAuSFpMkAJ4o8rDpVvEwTsy4vzz+VlgzAUOOsi0wRhYqfM76d540vKPxxy5lVPwRGM1YEQ==" workbookSaltValue="Vyw9ILo0oSfNJpsE4XZVZ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<sst xmlns="http://schemas.openxmlformats.org/spreadsheetml/2006/main" count="236" uniqueCount="120">
  <si>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</si>
  <si>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</si>
  <si>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</si>
  <si>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</si>
  <si>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</si>
  <si>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</si>
  <si>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</si>
  <si>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</si>
  <si>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</si>
  <si>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</si>
  <si>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</si>
  <si>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</si>
  <si>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</si>
  <si>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</si>
  <si>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</si>
  <si>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</si>
  <si>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</si>
  <si>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</si>
  <si>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</si>
  <si>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</si>
  <si>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</si>
  <si>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</si>
  <si>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</si>
  <si>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</si>
  <si>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</si>
  <si>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</si>
  <si>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</si>
  <si>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</si>
  <si>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</si>
  <si>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</si>
  <si>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</si>
  <si>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</si>
  <si>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</si>
  <si>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</si>
  <si>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</si>
  <si>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</si>
  <si>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</si>
  <si>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</si>
  <si>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</si>
  <si>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</si>
  <si>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</si>
  <si>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</si>
  <si>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</si>
  <si>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</si>
  <si>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</si>
  <si>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</si>
  <si>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</si>
  <si>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</si>
  <si>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</si>
  <si>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</si>
  <si>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</si>
  <si>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</si>
  <si>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</si>
  <si>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</si>
  <si>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</si>
  <si>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</si>
  <si>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</si>
  <si>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</si>
  <si>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</si>
  <si>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</si>
  <si>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</si>
  <si>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</si>
  <si>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</si>
  <si>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</si>
  <si>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</si>
  <si>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</si>
  <si>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</si>
  <si>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</si>
  <si>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</si>
  <si>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</si>
  <si>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</si>
  <si>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</si>
  <si>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</si>
  <si>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</si>
  <si>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</si>
  <si>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</si>
  <si>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</si>
  <si>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</si>
  <si>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</si>
  <si>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</si>
  <si>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</si>
  <si>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</si>
  <si>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</si>
  <si>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</si>
  <si>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</si>
  <si>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</si>
  <si>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</si>
  <si>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</si>
  <si>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</si>
  <si>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</si>
  <si>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</si>
  <si>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</si>
  <si>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</si>
  <si>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</si>
  <si>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</si>
  <si>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</si>
  <si>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</si>
  <si>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</si>
  <si>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</si>
  <si>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</si>
  <si>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</si>
  <si>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</si>
  <si>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</si>
  <si>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</si>
  <si>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</si>
  <si>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</si>
  <si>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</si>
  <si>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</si>
  <si>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</si>
  <si>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</si>
  <si>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</si>
  <si>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</si>
  <si>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</si>
  <si>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</si>
  <si>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</si>
  <si>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</si>
  <si>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</si>
  <si>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料金収入や一般会計からの繰入金等の総収益で総費用に地方債償還金を加えた費用をどの程度賄えているかを表す収益的収支比率については、経年比較では100％未満となっている。これは使用料収入等の増加に比べ維持管理経費や地方債償還金の増加の方が大きいことが要因となっている。
‘④料金収入に対する企業債残高の割合を示す企業債残高対事業規模比率については、経年比較では低下傾向にある。類似団体との比較でも低い水準である。
‘⑤使用料で回収すべき経費をどの程度使用料で賄っているかを表す。経費回収率については、類似団体との比較でも良い状況となっている。今後回収率100%に向けたさらなる適正な維持管理に努める必要がある。
‘⑥有収水量１㎥あたりの汚水処理費に要した費用であり、類似団体と比較しても低い水準となっている。
‘⑦施設・設備が１日に対応可能な処理能力に対する１日平均処理水量の割合を表す施設利用率については、経年比較では利用率がほぼ横ばいで推移している。類似団体との比較では低い状況となっている。これは節水器具の普及や人口減少等によると考えられる。 
‘⑧現在処理区域内人口のうち、実際に水洗便所等を設置して汚水処理している人口の割合を表す水洗化率については、経年比較では僅かではあるが上昇傾向にある。類似団体との比較では良い状況となっている。</t>
    <phoneticPr fontId="4"/>
  </si>
  <si>
    <t>‘③当該年度に更新した管渠延長の割合を表す管渠改善率については、農業集落排水事業の整備開始年度が昭和61年5月であり下水道管渠の標準耐用年数50年を経過した管渠がないこと、管渠修繕の必要もなかったことが要因で老朽化に伴う実績はない。今後は改築等の財源の確保や経営に与える影響等を踏まえた分析を行った上で、計画的かつ適正な維持管理を図る必要がある。</t>
    <phoneticPr fontId="4"/>
  </si>
  <si>
    <t>類似団体と比較すると経費回収率など「経営の健全性」に関する経営指標は若干であるが良い傾向となっている。これは水洗化率が92%と高い水準を維持している事が要因であるが、人口の減少が著しい事から、回収率においは、75%にとどまっており今後は浄化槽への転換も考慮し効率的な事業展開を、比較検討しながら進めていく。</t>
    <rPh sb="34" eb="36">
      <t>ジャッカン</t>
    </rPh>
    <rPh sb="40" eb="41">
      <t>ヨ</t>
    </rPh>
    <rPh sb="42" eb="44">
      <t>ケイコウ</t>
    </rPh>
    <rPh sb="54" eb="58">
      <t>スイセンカリツ</t>
    </rPh>
    <rPh sb="63" eb="64">
      <t>タカ</t>
    </rPh>
    <rPh sb="65" eb="67">
      <t>スイジュン</t>
    </rPh>
    <rPh sb="68" eb="70">
      <t>イジ</t>
    </rPh>
    <rPh sb="74" eb="75">
      <t>コト</t>
    </rPh>
    <rPh sb="76" eb="78">
      <t>ヨウイン</t>
    </rPh>
    <rPh sb="92" eb="93">
      <t>コト</t>
    </rPh>
    <rPh sb="115" eb="117">
      <t>コンゴ</t>
    </rPh>
    <rPh sb="118" eb="121">
      <t>ジョウカソウ</t>
    </rPh>
    <rPh sb="126" eb="128">
      <t>コウリョ</t>
    </rPh>
    <rPh sb="129" eb="132">
      <t>コウリツテキ</t>
    </rPh>
    <rPh sb="139" eb="143">
      <t>ヒカクケントウ</t>
    </rPh>
    <rPh sb="147" eb="14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</si>
</sst>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0.85</c:v>
                </c:pt>
                <c:pt idx="2" formatCode="#,##0.00;&quot;△&quot;#,##0.00">
                  <c:v>0</c:v>
                </c:pt>
                <c:pt idx="3" formatCode="#,##0.00;&quot;△&quot;#,##0.00">
                  <c:v>0</c:v>
                </c:pt>
                <c:pt idx="4">
                  <c:v>0.79</c:v>
                </c:pt>
              </c:numCache>
            </c:numRef>
          </c:val>
          <c:extLst>
            <c:ext xmlns:c16="http://schemas.microsoft.com/office/drawing/2014/chart" uri="{C3380CC4-5D6E-409C-BE32-E72D297353CC}">
              <c16:uniqueId val="{00000000-7D56-49A1-AE1A-95F02FEBA4E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7D56-49A1-AE1A-95F02FEBA4E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49.73</c:v>
                </c:pt>
                <c:pt idx="1">
                  <c:v>50.27</c:v>
                </c:pt>
                <c:pt idx="2">
                  <c:v>50.27</c:v>
                </c:pt>
                <c:pt idx="3" formatCode="#,##0.00;&quot;△&quot;#,##0.00">
                  <c:v>0</c:v>
                </c:pt>
                <c:pt idx="4" formatCode="#,##0.00;&quot;△&quot;#,##0.00">
                  <c:v>0</c:v>
                </c:pt>
              </c:numCache>
            </c:numRef>
          </c:val>
          <c:extLst>
            <c:ext xmlns:c16="http://schemas.microsoft.com/office/drawing/2014/chart" uri="{C3380CC4-5D6E-409C-BE32-E72D297353CC}">
              <c16:uniqueId val="{00000000-F795-44AB-A787-F026D3D0D35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54.06</c:v>
                </c:pt>
              </c:numCache>
            </c:numRef>
          </c:val>
          <c:smooth val="0"/>
          <c:extLst>
            <c:ext xmlns:c16="http://schemas.microsoft.com/office/drawing/2014/chart" uri="{C3380CC4-5D6E-409C-BE32-E72D297353CC}">
              <c16:uniqueId val="{00000001-F795-44AB-A787-F026D3D0D35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90.18</c:v>
                </c:pt>
                <c:pt idx="1">
                  <c:v>90.29</c:v>
                </c:pt>
                <c:pt idx="2">
                  <c:v>90.37</c:v>
                </c:pt>
                <c:pt idx="3">
                  <c:v>91.84</c:v>
                </c:pt>
                <c:pt idx="4">
                  <c:v>92.36</c:v>
                </c:pt>
              </c:numCache>
            </c:numRef>
          </c:val>
          <c:extLst>
            <c:ext xmlns:c16="http://schemas.microsoft.com/office/drawing/2014/chart" uri="{C3380CC4-5D6E-409C-BE32-E72D297353CC}">
              <c16:uniqueId val="{00000000-7487-4CF7-BD3D-05213F0AD42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90.11</c:v>
                </c:pt>
              </c:numCache>
            </c:numRef>
          </c:val>
          <c:smooth val="0"/>
          <c:extLst>
            <c:ext xmlns:c16="http://schemas.microsoft.com/office/drawing/2014/chart" uri="{C3380CC4-5D6E-409C-BE32-E72D297353CC}">
              <c16:uniqueId val="{00000001-7487-4CF7-BD3D-05213F0AD42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51.41</c:v>
                </c:pt>
                <c:pt idx="1">
                  <c:v>68.819999999999993</c:v>
                </c:pt>
                <c:pt idx="2">
                  <c:v>71.12</c:v>
                </c:pt>
                <c:pt idx="3">
                  <c:v>74.569999999999993</c:v>
                </c:pt>
                <c:pt idx="4">
                  <c:v>76.180000000000007</c:v>
                </c:pt>
              </c:numCache>
            </c:numRef>
          </c:val>
          <c:extLst>
            <c:ext xmlns:c16="http://schemas.microsoft.com/office/drawing/2014/chart" uri="{C3380CC4-5D6E-409C-BE32-E72D297353CC}">
              <c16:uniqueId val="{00000000-8FDF-4B3E-9C46-CC2ADE44B55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DF-4B3E-9C46-CC2ADE44B55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10-4840-9FB6-05137FA602C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10-4840-9FB6-05137FA602C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35-41BD-9193-FE1AC00BAF7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35-41BD-9193-FE1AC00BAF7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88-45EF-8BDD-341EF949D36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88-45EF-8BDD-341EF949D36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4E-4707-ABF4-D651066694F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4E-4707-ABF4-D651066694F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788.68</c:v>
                </c:pt>
                <c:pt idx="1">
                  <c:v>477.94</c:v>
                </c:pt>
                <c:pt idx="2">
                  <c:v>250.7</c:v>
                </c:pt>
                <c:pt idx="3">
                  <c:v>4.7699999999999996</c:v>
                </c:pt>
                <c:pt idx="4">
                  <c:v>5</c:v>
                </c:pt>
              </c:numCache>
            </c:numRef>
          </c:val>
          <c:extLst>
            <c:ext xmlns:c16="http://schemas.microsoft.com/office/drawing/2014/chart" uri="{C3380CC4-5D6E-409C-BE32-E72D297353CC}">
              <c16:uniqueId val="{00000000-24AF-4CBB-AD48-67CFB319A21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654.71</c:v>
                </c:pt>
              </c:numCache>
            </c:numRef>
          </c:val>
          <c:smooth val="0"/>
          <c:extLst>
            <c:ext xmlns:c16="http://schemas.microsoft.com/office/drawing/2014/chart" uri="{C3380CC4-5D6E-409C-BE32-E72D297353CC}">
              <c16:uniqueId val="{00000001-24AF-4CBB-AD48-67CFB319A21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48.34</c:v>
                </c:pt>
                <c:pt idx="1">
                  <c:v>93.14</c:v>
                </c:pt>
                <c:pt idx="2">
                  <c:v>82.91</c:v>
                </c:pt>
                <c:pt idx="3">
                  <c:v>63.37</c:v>
                </c:pt>
                <c:pt idx="4">
                  <c:v>75.3</c:v>
                </c:pt>
              </c:numCache>
            </c:numRef>
          </c:val>
          <c:extLst>
            <c:ext xmlns:c16="http://schemas.microsoft.com/office/drawing/2014/chart" uri="{C3380CC4-5D6E-409C-BE32-E72D297353CC}">
              <c16:uniqueId val="{00000000-9FC0-4EFE-B889-50AFFE91E89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65.37</c:v>
                </c:pt>
              </c:numCache>
            </c:numRef>
          </c:val>
          <c:smooth val="0"/>
          <c:extLst>
            <c:ext xmlns:c16="http://schemas.microsoft.com/office/drawing/2014/chart" uri="{C3380CC4-5D6E-409C-BE32-E72D297353CC}">
              <c16:uniqueId val="{00000001-9FC0-4EFE-B889-50AFFE91E89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360.28</c:v>
                </c:pt>
                <c:pt idx="1">
                  <c:v>188.23</c:v>
                </c:pt>
                <c:pt idx="2">
                  <c:v>209.29</c:v>
                </c:pt>
                <c:pt idx="3">
                  <c:v>276.52</c:v>
                </c:pt>
                <c:pt idx="4">
                  <c:v>216.25</c:v>
                </c:pt>
              </c:numCache>
            </c:numRef>
          </c:val>
          <c:extLst>
            <c:ext xmlns:c16="http://schemas.microsoft.com/office/drawing/2014/chart" uri="{C3380CC4-5D6E-409C-BE32-E72D297353CC}">
              <c16:uniqueId val="{00000000-B90A-4A49-BA31-2DD3398633F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228.99</c:v>
                </c:pt>
              </c:numCache>
            </c:numRef>
          </c:val>
          <c:smooth val="0"/>
          <c:extLst>
            <c:ext xmlns:c16="http://schemas.microsoft.com/office/drawing/2014/chart" uri="{C3380CC4-5D6E-409C-BE32-E72D297353CC}">
              <c16:uniqueId val="{00000001-B90A-4A49-BA31-2DD3398633F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石川県　能登町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F1</v>
      </c>
      <c r="X8" s="78"/>
      <c r="Y8" s="78"/>
      <c r="Z8" s="78"/>
      <c r="AA8" s="78"/>
      <c r="AB8" s="78"/>
      <c r="AC8" s="78"/>
      <c r="AD8" s="79" t="str">
        <f>データ!$M$6</f>
        <v>非設置</v>
      </c>
      <c r="AE8" s="79"/>
      <c r="AF8" s="79"/>
      <c r="AG8" s="79"/>
      <c r="AH8" s="79"/>
      <c r="AI8" s="79"/>
      <c r="AJ8" s="79"/>
      <c r="AK8" s="3"/>
      <c r="AL8" s="75">
        <f>データ!S6</f>
        <v>16972</v>
      </c>
      <c r="AM8" s="75"/>
      <c r="AN8" s="75"/>
      <c r="AO8" s="75"/>
      <c r="AP8" s="75"/>
      <c r="AQ8" s="75"/>
      <c r="AR8" s="75"/>
      <c r="AS8" s="75"/>
      <c r="AT8" s="74">
        <f>データ!T6</f>
        <v>273.27</v>
      </c>
      <c r="AU8" s="74"/>
      <c r="AV8" s="74"/>
      <c r="AW8" s="74"/>
      <c r="AX8" s="74"/>
      <c r="AY8" s="74"/>
      <c r="AZ8" s="74"/>
      <c r="BA8" s="74"/>
      <c r="BB8" s="74">
        <f>データ!U6</f>
        <v>62.11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18.73</v>
      </c>
      <c r="Q10" s="74"/>
      <c r="R10" s="74"/>
      <c r="S10" s="74"/>
      <c r="T10" s="74"/>
      <c r="U10" s="74"/>
      <c r="V10" s="74"/>
      <c r="W10" s="74">
        <f>データ!Q6</f>
        <v>62.72</v>
      </c>
      <c r="X10" s="74"/>
      <c r="Y10" s="74"/>
      <c r="Z10" s="74"/>
      <c r="AA10" s="74"/>
      <c r="AB10" s="74"/>
      <c r="AC10" s="74"/>
      <c r="AD10" s="75">
        <f>データ!R6</f>
        <v>3300</v>
      </c>
      <c r="AE10" s="75"/>
      <c r="AF10" s="75"/>
      <c r="AG10" s="75"/>
      <c r="AH10" s="75"/>
      <c r="AI10" s="75"/>
      <c r="AJ10" s="75"/>
      <c r="AK10" s="2"/>
      <c r="AL10" s="75">
        <f>データ!V6</f>
        <v>3140</v>
      </c>
      <c r="AM10" s="75"/>
      <c r="AN10" s="75"/>
      <c r="AO10" s="75"/>
      <c r="AP10" s="75"/>
      <c r="AQ10" s="75"/>
      <c r="AR10" s="75"/>
      <c r="AS10" s="75"/>
      <c r="AT10" s="74">
        <f>データ!W6</f>
        <v>3.93</v>
      </c>
      <c r="AU10" s="74"/>
      <c r="AV10" s="74"/>
      <c r="AW10" s="74"/>
      <c r="AX10" s="74"/>
      <c r="AY10" s="74"/>
      <c r="AZ10" s="74"/>
      <c r="BA10" s="74"/>
      <c r="BB10" s="74">
        <f>データ!X6</f>
        <v>798.98</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5ORhLCDUVCyvb6p7+m9yaaaCkPQmOUoA6OVE7MPbmLriVBZm3vL+8hM6L2DrlVWN9OA5Dumuq1NWIKqqZCysEg==" saltValue="IIzBQxDYRL5FarLIfxafc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174637</v>
      </c>
      <c r="D6" s="33">
        <f t="shared" si="3"/>
        <v>47</v>
      </c>
      <c r="E6" s="33">
        <f t="shared" si="3"/>
        <v>17</v>
      </c>
      <c r="F6" s="33">
        <f t="shared" si="3"/>
        <v>5</v>
      </c>
      <c r="G6" s="33">
        <f t="shared" si="3"/>
        <v>0</v>
      </c>
      <c r="H6" s="33" t="str">
        <f t="shared" si="3"/>
        <v>石川県　能登町</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18.73</v>
      </c>
      <c r="Q6" s="34">
        <f t="shared" si="3"/>
        <v>62.72</v>
      </c>
      <c r="R6" s="34">
        <f t="shared" si="3"/>
        <v>3300</v>
      </c>
      <c r="S6" s="34">
        <f t="shared" si="3"/>
        <v>16972</v>
      </c>
      <c r="T6" s="34">
        <f t="shared" si="3"/>
        <v>273.27</v>
      </c>
      <c r="U6" s="34">
        <f t="shared" si="3"/>
        <v>62.11</v>
      </c>
      <c r="V6" s="34">
        <f t="shared" si="3"/>
        <v>3140</v>
      </c>
      <c r="W6" s="34">
        <f t="shared" si="3"/>
        <v>3.93</v>
      </c>
      <c r="X6" s="34">
        <f t="shared" si="3"/>
        <v>798.98</v>
      </c>
      <c r="Y6" s="35">
        <f>IF(Y7="",NA(),Y7)</f>
        <v>51.41</v>
      </c>
      <c r="Z6" s="35">
        <f t="shared" ref="Z6:AH6" si="4">IF(Z7="",NA(),Z7)</f>
        <v>68.819999999999993</v>
      </c>
      <c r="AA6" s="35">
        <f t="shared" si="4"/>
        <v>71.12</v>
      </c>
      <c r="AB6" s="35">
        <f t="shared" si="4"/>
        <v>74.569999999999993</v>
      </c>
      <c r="AC6" s="35">
        <f t="shared" si="4"/>
        <v>76.180000000000007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788.68</v>
      </c>
      <c r="BG6" s="35">
        <f t="shared" ref="BG6:BO6" si="7">IF(BG7="",NA(),BG7)</f>
        <v>477.94</v>
      </c>
      <c r="BH6" s="35">
        <f t="shared" si="7"/>
        <v>250.7</v>
      </c>
      <c r="BI6" s="35">
        <f t="shared" si="7"/>
        <v>4.7699999999999996</v>
      </c>
      <c r="BJ6" s="35">
        <f t="shared" si="7"/>
        <v>5</v>
      </c>
      <c r="BK6" s="35">
        <f t="shared" si="7"/>
        <v>1081.8</v>
      </c>
      <c r="BL6" s="35">
        <f t="shared" si="7"/>
        <v>974.93</v>
      </c>
      <c r="BM6" s="35">
        <f t="shared" si="7"/>
        <v>855.8</v>
      </c>
      <c r="BN6" s="35">
        <f t="shared" si="7"/>
        <v>789.46</v>
      </c>
      <c r="BO6" s="35">
        <f t="shared" si="7"/>
        <v>654.71</v>
      </c>
      <c r="BP6" s="34" t="str">
        <f>IF(BP7="","",IF(BP7="-","【-】","【"&amp;SUBSTITUTE(TEXT(BP7,"#,##0.00"),"-","△")&amp;"】"))</f>
        <v>【765.47】</v>
      </c>
      <c r="BQ6" s="35">
        <f>IF(BQ7="",NA(),BQ7)</f>
        <v>48.34</v>
      </c>
      <c r="BR6" s="35">
        <f t="shared" ref="BR6:BZ6" si="8">IF(BR7="",NA(),BR7)</f>
        <v>93.14</v>
      </c>
      <c r="BS6" s="35">
        <f t="shared" si="8"/>
        <v>82.91</v>
      </c>
      <c r="BT6" s="35">
        <f t="shared" si="8"/>
        <v>63.37</v>
      </c>
      <c r="BU6" s="35">
        <f t="shared" si="8"/>
        <v>75.3</v>
      </c>
      <c r="BV6" s="35">
        <f t="shared" si="8"/>
        <v>52.19</v>
      </c>
      <c r="BW6" s="35">
        <f t="shared" si="8"/>
        <v>55.32</v>
      </c>
      <c r="BX6" s="35">
        <f t="shared" si="8"/>
        <v>59.8</v>
      </c>
      <c r="BY6" s="35">
        <f t="shared" si="8"/>
        <v>57.77</v>
      </c>
      <c r="BZ6" s="35">
        <f t="shared" si="8"/>
        <v>65.37</v>
      </c>
      <c r="CA6" s="34" t="str">
        <f>IF(CA7="","",IF(CA7="-","【-】","【"&amp;SUBSTITUTE(TEXT(CA7,"#,##0.00"),"-","△")&amp;"】"))</f>
        <v>【59.59】</v>
      </c>
      <c r="CB6" s="35">
        <f>IF(CB7="",NA(),CB7)</f>
        <v>360.28</v>
      </c>
      <c r="CC6" s="35">
        <f t="shared" ref="CC6:CK6" si="9">IF(CC7="",NA(),CC7)</f>
        <v>188.23</v>
      </c>
      <c r="CD6" s="35">
        <f t="shared" si="9"/>
        <v>209.29</v>
      </c>
      <c r="CE6" s="35">
        <f t="shared" si="9"/>
        <v>276.52</v>
      </c>
      <c r="CF6" s="35">
        <f t="shared" si="9"/>
        <v>216.25</v>
      </c>
      <c r="CG6" s="35">
        <f t="shared" si="9"/>
        <v>296.14</v>
      </c>
      <c r="CH6" s="35">
        <f t="shared" si="9"/>
        <v>283.17</v>
      </c>
      <c r="CI6" s="35">
        <f t="shared" si="9"/>
        <v>263.76</v>
      </c>
      <c r="CJ6" s="35">
        <f t="shared" si="9"/>
        <v>274.35000000000002</v>
      </c>
      <c r="CK6" s="35">
        <f t="shared" si="9"/>
        <v>228.99</v>
      </c>
      <c r="CL6" s="34" t="str">
        <f>IF(CL7="","",IF(CL7="-","【-】","【"&amp;SUBSTITUTE(TEXT(CL7,"#,##0.00"),"-","△")&amp;"】"))</f>
        <v>【257.86】</v>
      </c>
      <c r="CM6" s="35">
        <f>IF(CM7="",NA(),CM7)</f>
        <v>49.73</v>
      </c>
      <c r="CN6" s="35">
        <f t="shared" ref="CN6:CV6" si="10">IF(CN7="",NA(),CN7)</f>
        <v>50.27</v>
      </c>
      <c r="CO6" s="35">
        <f t="shared" si="10"/>
        <v>50.27</v>
      </c>
      <c r="CP6" s="34">
        <f t="shared" si="10"/>
        <v>0</v>
      </c>
      <c r="CQ6" s="34">
        <f t="shared" si="10"/>
        <v>0</v>
      </c>
      <c r="CR6" s="35">
        <f t="shared" si="10"/>
        <v>52.31</v>
      </c>
      <c r="CS6" s="35">
        <f t="shared" si="10"/>
        <v>60.65</v>
      </c>
      <c r="CT6" s="35">
        <f t="shared" si="10"/>
        <v>51.75</v>
      </c>
      <c r="CU6" s="35">
        <f t="shared" si="10"/>
        <v>50.68</v>
      </c>
      <c r="CV6" s="35">
        <f t="shared" si="10"/>
        <v>54.06</v>
      </c>
      <c r="CW6" s="34" t="str">
        <f>IF(CW7="","",IF(CW7="-","【-】","【"&amp;SUBSTITUTE(TEXT(CW7,"#,##0.00"),"-","△")&amp;"】"))</f>
        <v>【51.30】</v>
      </c>
      <c r="CX6" s="35">
        <f>IF(CX7="",NA(),CX7)</f>
        <v>90.18</v>
      </c>
      <c r="CY6" s="35">
        <f t="shared" ref="CY6:DG6" si="11">IF(CY7="",NA(),CY7)</f>
        <v>90.29</v>
      </c>
      <c r="CZ6" s="35">
        <f t="shared" si="11"/>
        <v>90.37</v>
      </c>
      <c r="DA6" s="35">
        <f t="shared" si="11"/>
        <v>91.84</v>
      </c>
      <c r="DB6" s="35">
        <f t="shared" si="11"/>
        <v>92.36</v>
      </c>
      <c r="DC6" s="35">
        <f t="shared" si="11"/>
        <v>84.32</v>
      </c>
      <c r="DD6" s="35">
        <f t="shared" si="11"/>
        <v>84.58</v>
      </c>
      <c r="DE6" s="35">
        <f t="shared" si="11"/>
        <v>84.84</v>
      </c>
      <c r="DF6" s="35">
        <f t="shared" si="11"/>
        <v>84.86</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0.85</v>
      </c>
      <c r="EG6" s="34">
        <f t="shared" si="14"/>
        <v>0</v>
      </c>
      <c r="EH6" s="34">
        <f t="shared" si="14"/>
        <v>0</v>
      </c>
      <c r="EI6" s="35">
        <f t="shared" si="14"/>
        <v>0.79</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174637</v>
      </c>
      <c r="D7" s="37">
        <v>47</v>
      </c>
      <c r="E7" s="37">
        <v>17</v>
      </c>
      <c r="F7" s="37">
        <v>5</v>
      </c>
      <c r="G7" s="37">
        <v>0</v>
      </c>
      <c r="H7" s="37" t="s">
        <v>97</v>
      </c>
      <c r="I7" s="37" t="s">
        <v>98</v>
      </c>
      <c r="J7" s="37" t="s">
        <v>99</v>
      </c>
      <c r="K7" s="37" t="s">
        <v>100</v>
      </c>
      <c r="L7" s="37" t="s">
        <v>101</v>
      </c>
      <c r="M7" s="37" t="s">
        <v>102</v>
      </c>
      <c r="N7" s="38" t="s">
        <v>103</v>
      </c>
      <c r="O7" s="38" t="s">
        <v>104</v>
      </c>
      <c r="P7" s="38">
        <v>18.73</v>
      </c>
      <c r="Q7" s="38">
        <v>62.72</v>
      </c>
      <c r="R7" s="38">
        <v>3300</v>
      </c>
      <c r="S7" s="38">
        <v>16972</v>
      </c>
      <c r="T7" s="38">
        <v>273.27</v>
      </c>
      <c r="U7" s="38">
        <v>62.11</v>
      </c>
      <c r="V7" s="38">
        <v>3140</v>
      </c>
      <c r="W7" s="38">
        <v>3.93</v>
      </c>
      <c r="X7" s="38">
        <v>798.98</v>
      </c>
      <c r="Y7" s="38">
        <v>51.41</v>
      </c>
      <c r="Z7" s="38">
        <v>68.819999999999993</v>
      </c>
      <c r="AA7" s="38">
        <v>71.12</v>
      </c>
      <c r="AB7" s="38">
        <v>74.569999999999993</v>
      </c>
      <c r="AC7" s="38">
        <v>76.180000000000007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788.68</v>
      </c>
      <c r="BG7" s="38">
        <v>477.94</v>
      </c>
      <c r="BH7" s="38">
        <v>250.7</v>
      </c>
      <c r="BI7" s="38">
        <v>4.7699999999999996</v>
      </c>
      <c r="BJ7" s="38">
        <v>5</v>
      </c>
      <c r="BK7" s="38">
        <v>1081.8</v>
      </c>
      <c r="BL7" s="38">
        <v>974.93</v>
      </c>
      <c r="BM7" s="38">
        <v>855.8</v>
      </c>
      <c r="BN7" s="38">
        <v>789.46</v>
      </c>
      <c r="BO7" s="38">
        <v>654.71</v>
      </c>
      <c r="BP7" s="38">
        <v>765.47</v>
      </c>
      <c r="BQ7" s="38">
        <v>48.34</v>
      </c>
      <c r="BR7" s="38">
        <v>93.14</v>
      </c>
      <c r="BS7" s="38">
        <v>82.91</v>
      </c>
      <c r="BT7" s="38">
        <v>63.37</v>
      </c>
      <c r="BU7" s="38">
        <v>75.3</v>
      </c>
      <c r="BV7" s="38">
        <v>52.19</v>
      </c>
      <c r="BW7" s="38">
        <v>55.32</v>
      </c>
      <c r="BX7" s="38">
        <v>59.8</v>
      </c>
      <c r="BY7" s="38">
        <v>57.77</v>
      </c>
      <c r="BZ7" s="38">
        <v>65.37</v>
      </c>
      <c r="CA7" s="38">
        <v>59.59</v>
      </c>
      <c r="CB7" s="38">
        <v>360.28</v>
      </c>
      <c r="CC7" s="38">
        <v>188.23</v>
      </c>
      <c r="CD7" s="38">
        <v>209.29</v>
      </c>
      <c r="CE7" s="38">
        <v>276.52</v>
      </c>
      <c r="CF7" s="38">
        <v>216.25</v>
      </c>
      <c r="CG7" s="38">
        <v>296.14</v>
      </c>
      <c r="CH7" s="38">
        <v>283.17</v>
      </c>
      <c r="CI7" s="38">
        <v>263.76</v>
      </c>
      <c r="CJ7" s="38">
        <v>274.35000000000002</v>
      </c>
      <c r="CK7" s="38">
        <v>228.99</v>
      </c>
      <c r="CL7" s="38">
        <v>257.86</v>
      </c>
      <c r="CM7" s="38">
        <v>49.73</v>
      </c>
      <c r="CN7" s="38">
        <v>50.27</v>
      </c>
      <c r="CO7" s="38">
        <v>50.27</v>
      </c>
      <c r="CP7" s="38">
        <v>0</v>
      </c>
      <c r="CQ7" s="38">
        <v>0</v>
      </c>
      <c r="CR7" s="38">
        <v>52.31</v>
      </c>
      <c r="CS7" s="38">
        <v>60.65</v>
      </c>
      <c r="CT7" s="38">
        <v>51.75</v>
      </c>
      <c r="CU7" s="38">
        <v>50.68</v>
      </c>
      <c r="CV7" s="38">
        <v>54.06</v>
      </c>
      <c r="CW7" s="38">
        <v>51.3</v>
      </c>
      <c r="CX7" s="38">
        <v>90.18</v>
      </c>
      <c r="CY7" s="38">
        <v>90.29</v>
      </c>
      <c r="CZ7" s="38">
        <v>90.37</v>
      </c>
      <c r="DA7" s="38">
        <v>91.84</v>
      </c>
      <c r="DB7" s="38">
        <v>92.36</v>
      </c>
      <c r="DC7" s="38">
        <v>84.32</v>
      </c>
      <c r="DD7" s="38">
        <v>84.58</v>
      </c>
      <c r="DE7" s="38">
        <v>84.84</v>
      </c>
      <c r="DF7" s="38">
        <v>84.86</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0.85</v>
      </c>
      <c r="EG7" s="38">
        <v>0</v>
      </c>
      <c r="EH7" s="38">
        <v>0</v>
      </c>
      <c r="EI7" s="38">
        <v>0.79</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2020-12-04T03:03:36Z</dcterms:created>
  <dcterms:modified xsi:type="dcterms:W3CDTF">2021-02-09T04:21:54Z</dcterms:modified>
  <cp:category/>
</cp:coreProperties>
</file>