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6宝達志水町\"/>
    </mc:Choice>
  </mc:AlternateContent>
  <workbookProtection workbookAlgorithmName="SHA-512" workbookHashValue="uvdLcBVQWRQ0YCdltIqv8UJTgk5VYAzlYJNGGeGACAxNO42Ncil0KDKy8GQQUQdDUgDHm6o5UHUZInEcJHzVRw==" workbookSaltValue="v03V3Fj164DBUyj/WDSGK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<sst xmlns="http://schemas.openxmlformats.org/spreadsheetml/2006/main" count="253" uniqueCount="115">
  <si>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</si>
  <si>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</si>
  <si>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</si>
  <si>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</si>
  <si>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</si>
  <si>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</si>
  <si>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</si>
  <si>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</si>
  <si>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</si>
  <si>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</si>
  <si>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</si>
  <si>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</si>
  <si>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</si>
  <si>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</si>
  <si>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</si>
  <si>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</si>
  <si>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</si>
  <si>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</si>
  <si>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</si>
  <si>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</si>
  <si>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</si>
  <si>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</si>
  <si>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</si>
  <si>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</si>
  <si>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</si>
  <si>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</si>
  <si>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</si>
  <si>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</si>
  <si>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</si>
  <si>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</si>
  <si>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</si>
  <si>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</si>
  <si>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</si>
  <si>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</si>
  <si>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</si>
  <si>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</si>
  <si>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</si>
  <si>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</si>
  <si>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</si>
  <si>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</si>
  <si>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</si>
  <si>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</si>
  <si>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</si>
  <si>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</si>
  <si>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</si>
  <si>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</si>
  <si>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</si>
  <si>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</si>
  <si>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</si>
  <si>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</si>
  <si>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</si>
  <si>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</si>
  <si>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</si>
  <si>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</si>
  <si>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</si>
  <si>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</si>
  <si>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</si>
  <si>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</si>
  <si>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</si>
  <si>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</si>
  <si>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</si>
  <si>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</si>
  <si>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</si>
  <si>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</si>
  <si>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</si>
  <si>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</si>
  <si>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</si>
  <si>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</si>
  <si>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</si>
  <si>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</si>
  <si>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</si>
  <si>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</si>
  <si>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</si>
  <si>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</si>
  <si>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</si>
  <si>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</si>
  <si>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</si>
  <si>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</si>
  <si>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</si>
  <si>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</si>
  <si>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</si>
  <si>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</si>
  <si>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</si>
  <si>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</si>
  <si>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</si>
  <si>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</si>
  <si>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</si>
  <si>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</si>
  <si>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</si>
  <si>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</si>
  <si>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</si>
  <si>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</si>
  <si>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</si>
  <si>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</si>
  <si>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</si>
  <si>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宝達志水町</t>
  </si>
  <si>
    <t>法適用</t>
  </si>
  <si>
    <t>下水道事業</t>
  </si>
  <si>
    <t>特定地域生活排水処理</t>
  </si>
  <si>
    <t>K3</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</si>
  <si>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</si>
  <si>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</si>
  <si>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</si>
  <si>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</si>
  <si>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</si>
  <si>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</si>
  <si>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</si>
  <si>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</si>
  <si>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</si>
  <si>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</si>
  <si>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</si>
  <si>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</si>
  <si>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①有形固定資産減価償却率については、増加傾向にあることから、計画的に施設の更新を図っていく必要がある。</t>
    <rPh sb="30" eb="32">
      <t>ケイカク</t>
    </rPh>
    <phoneticPr fontId="1"/>
  </si>
  <si>
    <t>今後の人口減少を踏まえ、施設の更新を計画的に行いつつ、効率的な経営を行っていく必要がある。</t>
  </si>
  <si>
    <t>①経常収支比率については、100%を超えているが、一般会計からの繰入金で収入を補っているからであり、今後の人口減少等で下水道使用料の減少が見込まれることから、下水道使用料単価の見直しと経費削減が必要である。
②累積欠損金比率については、0%となっており今後も発生する見込みはないと考えている。
③流動比率については、類似団体を下回っていることから効率的な経営を行って行く必要がある。
④企業債残高事業規模比率については、下水道使用料収入の減少により、比率は増加傾向となっている。下水道使用料単価の見直しが必要である。
⑤経費回収率については、類似団体を上回っている状況であるが、引き続き使用料収入の確保と汚水処理費の削減が必要である。
⑥汚水処理原価については、類似団体を下回っていることから効果的な経営を行う必要がある。
⑦施設利用率については、施設処理能力に見合う有収水量が無い為、類似団体を下回っている。人口減少等により、浄化槽の使用者が少ないことによる。
⑧水洗化率については、これまで使用していた浄化槽を休止したことに伴い100%ではなくなった。再使用の促進に努める。</t>
    <rPh sb="158" eb="160">
      <t>ルイジ</t>
    </rPh>
    <rPh sb="160" eb="162">
      <t>ダンタイ</t>
    </rPh>
    <rPh sb="163" eb="165">
      <t>シタマワ</t>
    </rPh>
    <rPh sb="173" eb="176">
      <t>コウリツテキ</t>
    </rPh>
    <rPh sb="177" eb="179">
      <t>ケイエイ</t>
    </rPh>
    <rPh sb="180" eb="181">
      <t>オコナ</t>
    </rPh>
    <rPh sb="183" eb="184">
      <t>イ</t>
    </rPh>
    <rPh sb="185" eb="187">
      <t>ヒツヨウ</t>
    </rPh>
    <rPh sb="289" eb="290">
      <t>ヒ</t>
    </rPh>
    <rPh sb="291" eb="292">
      <t>ツヅ</t>
    </rPh>
    <rPh sb="384" eb="385">
      <t>ユウ</t>
    </rPh>
    <rPh sb="385" eb="386">
      <t>シュウ</t>
    </rPh>
    <rPh sb="447" eb="449">
      <t>シヨウ</t>
    </rPh>
    <rPh sb="453" eb="456">
      <t>ジョウカソウ</t>
    </rPh>
    <rPh sb="457" eb="459">
      <t>キュウシ</t>
    </rPh>
    <rPh sb="464" eb="465">
      <t>トモナ</t>
    </rPh>
    <rPh sb="478" eb="481">
      <t>サイシヨウ</t>
    </rPh>
    <rPh sb="482" eb="484">
      <t>ソクシン</t>
    </rPh>
    <rPh sb="485" eb="486">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</si>
</sst>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D1-4F22-963B-2162803DDE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D1-4F22-963B-2162803DDE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35.19</c:v>
                </c:pt>
                <c:pt idx="1">
                  <c:v>33.33</c:v>
                </c:pt>
                <c:pt idx="2">
                  <c:v>31.48</c:v>
                </c:pt>
                <c:pt idx="3">
                  <c:v>29.63</c:v>
                </c:pt>
                <c:pt idx="4">
                  <c:v>29.63</c:v>
                </c:pt>
              </c:numCache>
            </c:numRef>
          </c:val>
          <c:extLst>
            <c:ext xmlns:c16="http://schemas.microsoft.com/office/drawing/2014/chart" uri="{C3380CC4-5D6E-409C-BE32-E72D297353CC}">
              <c16:uniqueId val="{00000000-FB52-4189-97D3-1897B80EAC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B52-4189-97D3-1897B80EAC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92.41</c:v>
                </c:pt>
              </c:numCache>
            </c:numRef>
          </c:val>
          <c:extLst>
            <c:ext xmlns:c16="http://schemas.microsoft.com/office/drawing/2014/chart" uri="{C3380CC4-5D6E-409C-BE32-E72D297353CC}">
              <c16:uniqueId val="{00000000-532B-4A42-8E08-E231C2C4DE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532B-4A42-8E08-E231C2C4DE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124.03</c:v>
                </c:pt>
                <c:pt idx="1">
                  <c:v>74.010000000000005</c:v>
                </c:pt>
                <c:pt idx="2">
                  <c:v>78.23</c:v>
                </c:pt>
                <c:pt idx="3">
                  <c:v>110.36</c:v>
                </c:pt>
                <c:pt idx="4">
                  <c:v>114.83</c:v>
                </c:pt>
              </c:numCache>
            </c:numRef>
          </c:val>
          <c:extLst>
            <c:ext xmlns:c16="http://schemas.microsoft.com/office/drawing/2014/chart" uri="{C3380CC4-5D6E-409C-BE32-E72D297353CC}">
              <c16:uniqueId val="{00000000-3013-4A5E-B3FB-0DE01039DD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c:ext xmlns:c16="http://schemas.microsoft.com/office/drawing/2014/chart" uri="{C3380CC4-5D6E-409C-BE32-E72D297353CC}">
              <c16:uniqueId val="{00000001-3013-4A5E-B3FB-0DE01039DD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27.93</c:v>
                </c:pt>
                <c:pt idx="1">
                  <c:v>30.3</c:v>
                </c:pt>
                <c:pt idx="2">
                  <c:v>32.75</c:v>
                </c:pt>
                <c:pt idx="3">
                  <c:v>35.15</c:v>
                </c:pt>
                <c:pt idx="4">
                  <c:v>37.56</c:v>
                </c:pt>
              </c:numCache>
            </c:numRef>
          </c:val>
          <c:extLst>
            <c:ext xmlns:c16="http://schemas.microsoft.com/office/drawing/2014/chart" uri="{C3380CC4-5D6E-409C-BE32-E72D297353CC}">
              <c16:uniqueId val="{00000000-008E-4945-BC1C-6E60747670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c:ext xmlns:c16="http://schemas.microsoft.com/office/drawing/2014/chart" uri="{C3380CC4-5D6E-409C-BE32-E72D297353CC}">
              <c16:uniqueId val="{00000001-008E-4945-BC1C-6E60747670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3B-4B85-9D3B-2093C84B21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3B-4B85-9D3B-2093C84B21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59.55</c:v>
                </c:pt>
                <c:pt idx="2">
                  <c:v>47.38</c:v>
                </c:pt>
                <c:pt idx="3" formatCode="#,##0.00;&quot;△&quot;#,##0.00">
                  <c:v>0</c:v>
                </c:pt>
                <c:pt idx="4" formatCode="#,##0.00;&quot;△&quot;#,##0.00">
                  <c:v>0</c:v>
                </c:pt>
              </c:numCache>
            </c:numRef>
          </c:val>
          <c:extLst>
            <c:ext xmlns:c16="http://schemas.microsoft.com/office/drawing/2014/chart" uri="{C3380CC4-5D6E-409C-BE32-E72D297353CC}">
              <c16:uniqueId val="{00000000-7043-403E-823F-892ED58EE0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c:ext xmlns:c16="http://schemas.microsoft.com/office/drawing/2014/chart" uri="{C3380CC4-5D6E-409C-BE32-E72D297353CC}">
              <c16:uniqueId val="{00000001-7043-403E-823F-892ED58EE0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399.22</c:v>
                </c:pt>
                <c:pt idx="1">
                  <c:v>285.02</c:v>
                </c:pt>
                <c:pt idx="2">
                  <c:v>227.49</c:v>
                </c:pt>
                <c:pt idx="3">
                  <c:v>24.7</c:v>
                </c:pt>
                <c:pt idx="4">
                  <c:v>78.19</c:v>
                </c:pt>
              </c:numCache>
            </c:numRef>
          </c:val>
          <c:extLst>
            <c:ext xmlns:c16="http://schemas.microsoft.com/office/drawing/2014/chart" uri="{C3380CC4-5D6E-409C-BE32-E72D297353CC}">
              <c16:uniqueId val="{00000000-B53B-43F6-A30C-DF0391A082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c:ext xmlns:c16="http://schemas.microsoft.com/office/drawing/2014/chart" uri="{C3380CC4-5D6E-409C-BE32-E72D297353CC}">
              <c16:uniqueId val="{00000001-B53B-43F6-A30C-DF0391A082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950.46</c:v>
                </c:pt>
                <c:pt idx="1">
                  <c:v>609.28</c:v>
                </c:pt>
                <c:pt idx="2">
                  <c:v>760.61</c:v>
                </c:pt>
                <c:pt idx="3">
                  <c:v>920.29</c:v>
                </c:pt>
                <c:pt idx="4">
                  <c:v>998.61</c:v>
                </c:pt>
              </c:numCache>
            </c:numRef>
          </c:val>
          <c:extLst>
            <c:ext xmlns:c16="http://schemas.microsoft.com/office/drawing/2014/chart" uri="{C3380CC4-5D6E-409C-BE32-E72D297353CC}">
              <c16:uniqueId val="{00000000-38E8-41EC-AB36-746010FD2B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8E8-41EC-AB36-746010FD2B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45.74</c:v>
                </c:pt>
                <c:pt idx="1">
                  <c:v>62.47</c:v>
                </c:pt>
                <c:pt idx="2">
                  <c:v>99.49</c:v>
                </c:pt>
                <c:pt idx="3">
                  <c:v>79.489999999999995</c:v>
                </c:pt>
                <c:pt idx="4">
                  <c:v>85.72</c:v>
                </c:pt>
              </c:numCache>
            </c:numRef>
          </c:val>
          <c:extLst>
            <c:ext xmlns:c16="http://schemas.microsoft.com/office/drawing/2014/chart" uri="{C3380CC4-5D6E-409C-BE32-E72D297353CC}">
              <c16:uniqueId val="{00000000-63E5-4018-AA9B-0EE42929D1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63E5-4018-AA9B-0EE42929D1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310.77</c:v>
                </c:pt>
                <c:pt idx="1">
                  <c:v>325.16000000000003</c:v>
                </c:pt>
                <c:pt idx="2">
                  <c:v>215.29</c:v>
                </c:pt>
                <c:pt idx="3">
                  <c:v>247.63</c:v>
                </c:pt>
                <c:pt idx="4">
                  <c:v>229.52</c:v>
                </c:pt>
              </c:numCache>
            </c:numRef>
          </c:val>
          <c:extLst>
            <c:ext xmlns:c16="http://schemas.microsoft.com/office/drawing/2014/chart" uri="{C3380CC4-5D6E-409C-BE32-E72D297353CC}">
              <c16:uniqueId val="{00000000-BEBE-46B6-9B13-D2B7ACD929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BEBE-46B6-9B13-D2B7ACD929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【144.21】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【103.18】</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【307.23】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【79.51】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【58.71】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【272.98】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【59.98】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【20.31】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宝達志水町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特定地域生活排水処理</v>
      </c>
      <c r="Q8" s="45"/>
      <c r="R8" s="45"/>
      <c r="S8" s="45"/>
      <c r="T8" s="45"/>
      <c r="U8" s="45"/>
      <c r="V8" s="45"/>
      <c r="W8" s="45" t="str">
        <f>データ!L6</f>
        <v>K3</v>
      </c>
      <c r="X8" s="45"/>
      <c r="Y8" s="45"/>
      <c r="Z8" s="45"/>
      <c r="AA8" s="45"/>
      <c r="AB8" s="45"/>
      <c r="AC8" s="45"/>
      <c r="AD8" s="46" t="str">
        <f>データ!$M$6</f>
        <v>非設置</v>
      </c>
      <c r="AE8" s="46"/>
      <c r="AF8" s="46"/>
      <c r="AG8" s="46"/>
      <c r="AH8" s="46"/>
      <c r="AI8" s="46"/>
      <c r="AJ8" s="46"/>
      <c r="AK8" s="3"/>
      <c r="AL8" s="47">
        <f>データ!S6</f>
        <v>13004</v>
      </c>
      <c r="AM8" s="47"/>
      <c r="AN8" s="47"/>
      <c r="AO8" s="47"/>
      <c r="AP8" s="47"/>
      <c r="AQ8" s="47"/>
      <c r="AR8" s="47"/>
      <c r="AS8" s="47"/>
      <c r="AT8" s="48">
        <f>データ!T6</f>
        <v>111.52</v>
      </c>
      <c r="AU8" s="48"/>
      <c r="AV8" s="48"/>
      <c r="AW8" s="48"/>
      <c r="AX8" s="48"/>
      <c r="AY8" s="48"/>
      <c r="AZ8" s="48"/>
      <c r="BA8" s="48"/>
      <c r="BB8" s="48">
        <f>データ!U6</f>
        <v>116.61</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0</v>
      </c>
      <c r="AE9" s="44"/>
      <c r="AF9" s="44"/>
      <c r="AG9" s="44"/>
      <c r="AH9" s="44"/>
      <c r="AI9" s="44"/>
      <c r="AJ9" s="44"/>
      <c r="AK9" s="3"/>
      <c r="AL9" s="44" t="s">
        <v>27</v>
      </c>
      <c r="AM9" s="44"/>
      <c r="AN9" s="44"/>
      <c r="AO9" s="44"/>
      <c r="AP9" s="44"/>
      <c r="AQ9" s="44"/>
      <c r="AR9" s="44"/>
      <c r="AS9" s="44"/>
      <c r="AT9" s="44" t="s">
        <v>28</v>
      </c>
      <c r="AU9" s="44"/>
      <c r="AV9" s="44"/>
      <c r="AW9" s="44"/>
      <c r="AX9" s="44"/>
      <c r="AY9" s="44"/>
      <c r="AZ9" s="44"/>
      <c r="BA9" s="44"/>
      <c r="BB9" s="44" t="s">
        <v>29</v>
      </c>
      <c r="BC9" s="44"/>
      <c r="BD9" s="44"/>
      <c r="BE9" s="44"/>
      <c r="BF9" s="44"/>
      <c r="BG9" s="44"/>
      <c r="BH9" s="44"/>
      <c r="BI9" s="44"/>
      <c r="BJ9" s="3"/>
      <c r="BK9" s="3"/>
      <c r="BL9" s="51" t="s">
        <v>32</v>
      </c>
      <c r="BM9" s="52"/>
      <c r="BN9" s="18" t="s">
        <v>33</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26.27</v>
      </c>
      <c r="J10" s="48"/>
      <c r="K10" s="48"/>
      <c r="L10" s="48"/>
      <c r="M10" s="48"/>
      <c r="N10" s="48"/>
      <c r="O10" s="48"/>
      <c r="P10" s="48">
        <f>データ!P6</f>
        <v>0.61</v>
      </c>
      <c r="Q10" s="48"/>
      <c r="R10" s="48"/>
      <c r="S10" s="48"/>
      <c r="T10" s="48"/>
      <c r="U10" s="48"/>
      <c r="V10" s="48"/>
      <c r="W10" s="48">
        <f>データ!Q6</f>
        <v>100</v>
      </c>
      <c r="X10" s="48"/>
      <c r="Y10" s="48"/>
      <c r="Z10" s="48"/>
      <c r="AA10" s="48"/>
      <c r="AB10" s="48"/>
      <c r="AC10" s="48"/>
      <c r="AD10" s="47">
        <f>データ!R6</f>
        <v>3850</v>
      </c>
      <c r="AE10" s="47"/>
      <c r="AF10" s="47"/>
      <c r="AG10" s="47"/>
      <c r="AH10" s="47"/>
      <c r="AI10" s="47"/>
      <c r="AJ10" s="47"/>
      <c r="AK10" s="2"/>
      <c r="AL10" s="47">
        <f>データ!V6</f>
        <v>79</v>
      </c>
      <c r="AM10" s="47"/>
      <c r="AN10" s="47"/>
      <c r="AO10" s="47"/>
      <c r="AP10" s="47"/>
      <c r="AQ10" s="47"/>
      <c r="AR10" s="47"/>
      <c r="AS10" s="47"/>
      <c r="AT10" s="48">
        <f>データ!W6</f>
        <v>0.23</v>
      </c>
      <c r="AU10" s="48"/>
      <c r="AV10" s="48"/>
      <c r="AW10" s="48"/>
      <c r="AX10" s="48"/>
      <c r="AY10" s="48"/>
      <c r="AZ10" s="48"/>
      <c r="BA10" s="48"/>
      <c r="BB10" s="48">
        <f>データ!X6</f>
        <v>343.48</v>
      </c>
      <c r="BC10" s="48"/>
      <c r="BD10" s="48"/>
      <c r="BE10" s="48"/>
      <c r="BF10" s="48"/>
      <c r="BG10" s="48"/>
      <c r="BH10" s="48"/>
      <c r="BI10" s="48"/>
      <c r="BJ10" s="2"/>
      <c r="BK10" s="2"/>
      <c r="BL10" s="53" t="s">
        <v>35</v>
      </c>
      <c r="BM10" s="54"/>
      <c r="BN10" s="19" t="s">
        <v>36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38</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39</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41</v>
      </c>
    </row>
    <row r="84" spans="1:78" hidden="1" x14ac:dyDescent="0.15">
      <c r="B84" s="6" t="s">
        <v>42</v>
      </c>
      <c r="C84" s="6"/>
      <c r="D84" s="6"/>
      <c r="E84" s="6" t="s">
        <v>43</v>
      </c>
      <c r="F84" s="6" t="s">
        <v>45</v>
      </c>
      <c r="G84" s="6" t="s">
        <v>46</v>
      </c>
      <c r="H84" s="6" t="s">
        <v>40</v>
      </c>
      <c r="I84" s="6" t="s">
        <v>13</v>
      </c>
      <c r="J84" s="6" t="s">
        <v>47</v>
      </c>
      <c r="K84" s="6" t="s">
        <v>48</v>
      </c>
      <c r="L84" s="6" t="s">
        <v>30</v>
      </c>
      <c r="M84" s="6" t="s">
        <v>34</v>
      </c>
      <c r="N84" s="6" t="s">
        <v>49</v>
      </c>
      <c r="O84" s="6" t="s">
        <v>51</v>
      </c>
    </row>
    <row r="85" spans="1:78" hidden="1" x14ac:dyDescent="0.15">
      <c r="B85" s="6"/>
      <c r="C85" s="6"/>
      <c r="D85" s="6"/>
      <c r="E85" s="6" t="str">
        <f>データ!AI6</f>
        <v>【95.06】</v>
      </c>
      <c r="F85" s="6" t="str">
        <f>データ!AT6</f>
        <v>【144.21】</v>
      </c>
      <c r="G85" s="6" t="str">
        <f>データ!BE6</f>
        <v>【103.18】</v>
      </c>
      <c r="H85" s="6" t="str">
        <f>データ!BP6</f>
        <v>【307.23】</v>
      </c>
      <c r="I85" s="6" t="str">
        <f>データ!CA6</f>
        <v>【59.98】</v>
      </c>
      <c r="J85" s="6" t="str">
        <f>データ!CL6</f>
        <v>【272.98】</v>
      </c>
      <c r="K85" s="6" t="str">
        <f>データ!CW6</f>
        <v>【58.71】</v>
      </c>
      <c r="L85" s="6" t="str">
        <f>データ!DH6</f>
        <v>【79.51】</v>
      </c>
      <c r="M85" s="6" t="str">
        <f>データ!DS6</f>
        <v>【20.31】</v>
      </c>
      <c r="N85" s="6" t="str">
        <f>データ!ED6</f>
        <v>【-】</v>
      </c>
      <c r="O85" s="6" t="str">
        <f>データ!EO6</f>
        <v>【-】</v>
      </c>
    </row>
  </sheetData>
  <sheetProtection algorithmName="SHA-512" hashValue="UpQI4BxiGZfWyhHP7EA2z72U63zBA+Mynx6MfbbOQDysTEnmX8x+oPiOlicmn7uGrVM3plmdP9YrBoaqDa2a+g==" saltValue="qfJKUoj+4ncid/Ge8tN7f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7</v>
      </c>
      <c r="F3" s="30" t="s">
        <v>6</v>
      </c>
      <c r="G3" s="30" t="s">
        <v>23</v>
      </c>
      <c r="H3" s="78" t="s">
        <v>58</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59</v>
      </c>
      <c r="B4" s="31"/>
      <c r="C4" s="31"/>
      <c r="D4" s="31"/>
      <c r="E4" s="31"/>
      <c r="F4" s="31"/>
      <c r="G4" s="31"/>
      <c r="H4" s="81"/>
      <c r="I4" s="82"/>
      <c r="J4" s="82"/>
      <c r="K4" s="82"/>
      <c r="L4" s="82"/>
      <c r="M4" s="82"/>
      <c r="N4" s="82"/>
      <c r="O4" s="82"/>
      <c r="P4" s="82"/>
      <c r="Q4" s="82"/>
      <c r="R4" s="82"/>
      <c r="S4" s="82"/>
      <c r="T4" s="82"/>
      <c r="U4" s="82"/>
      <c r="V4" s="82"/>
      <c r="W4" s="82"/>
      <c r="X4" s="83"/>
      <c r="Y4" s="77" t="s">
        <v>50</v>
      </c>
      <c r="Z4" s="77"/>
      <c r="AA4" s="77"/>
      <c r="AB4" s="77"/>
      <c r="AC4" s="77"/>
      <c r="AD4" s="77"/>
      <c r="AE4" s="77"/>
      <c r="AF4" s="77"/>
      <c r="AG4" s="77"/>
      <c r="AH4" s="77"/>
      <c r="AI4" s="77"/>
      <c r="AJ4" s="77" t="s">
        <v>44</v>
      </c>
      <c r="AK4" s="77"/>
      <c r="AL4" s="77"/>
      <c r="AM4" s="77"/>
      <c r="AN4" s="77"/>
      <c r="AO4" s="77"/>
      <c r="AP4" s="77"/>
      <c r="AQ4" s="77"/>
      <c r="AR4" s="77"/>
      <c r="AS4" s="77"/>
      <c r="AT4" s="77"/>
      <c r="AU4" s="77" t="s">
        <v>26</v>
      </c>
      <c r="AV4" s="77"/>
      <c r="AW4" s="77"/>
      <c r="AX4" s="77"/>
      <c r="AY4" s="77"/>
      <c r="AZ4" s="77"/>
      <c r="BA4" s="77"/>
      <c r="BB4" s="77"/>
      <c r="BC4" s="77"/>
      <c r="BD4" s="77"/>
      <c r="BE4" s="77"/>
      <c r="BF4" s="77" t="s">
        <v>60</v>
      </c>
      <c r="BG4" s="77"/>
      <c r="BH4" s="77"/>
      <c r="BI4" s="77"/>
      <c r="BJ4" s="77"/>
      <c r="BK4" s="77"/>
      <c r="BL4" s="77"/>
      <c r="BM4" s="77"/>
      <c r="BN4" s="77"/>
      <c r="BO4" s="77"/>
      <c r="BP4" s="77"/>
      <c r="BQ4" s="77" t="s">
        <v>3</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x14ac:dyDescent="0.15">
      <c r="A5" s="28" t="s">
        <v>68</v>
      </c>
      <c r="B5" s="32"/>
      <c r="C5" s="32"/>
      <c r="D5" s="32"/>
      <c r="E5" s="32"/>
      <c r="F5" s="32"/>
      <c r="G5" s="32"/>
      <c r="H5" s="37" t="s">
        <v>55</v>
      </c>
      <c r="I5" s="37" t="s">
        <v>69</v>
      </c>
      <c r="J5" s="37" t="s">
        <v>70</v>
      </c>
      <c r="K5" s="37" t="s">
        <v>71</v>
      </c>
      <c r="L5" s="37" t="s">
        <v>72</v>
      </c>
      <c r="M5" s="37" t="s">
        <v>8</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88</v>
      </c>
      <c r="AE5" s="37" t="s">
        <v>90</v>
      </c>
      <c r="AF5" s="37" t="s">
        <v>91</v>
      </c>
      <c r="AG5" s="37" t="s">
        <v>92</v>
      </c>
      <c r="AH5" s="37" t="s">
        <v>93</v>
      </c>
      <c r="AI5" s="37" t="s">
        <v>42</v>
      </c>
      <c r="AJ5" s="37" t="s">
        <v>83</v>
      </c>
      <c r="AK5" s="37" t="s">
        <v>84</v>
      </c>
      <c r="AL5" s="37" t="s">
        <v>85</v>
      </c>
      <c r="AM5" s="37" t="s">
        <v>86</v>
      </c>
      <c r="AN5" s="37" t="s">
        <v>87</v>
      </c>
      <c r="AO5" s="37" t="s">
        <v>88</v>
      </c>
      <c r="AP5" s="37" t="s">
        <v>90</v>
      </c>
      <c r="AQ5" s="37" t="s">
        <v>91</v>
      </c>
      <c r="AR5" s="37" t="s">
        <v>92</v>
      </c>
      <c r="AS5" s="37" t="s">
        <v>93</v>
      </c>
      <c r="AT5" s="37" t="s">
        <v>89</v>
      </c>
      <c r="AU5" s="37" t="s">
        <v>83</v>
      </c>
      <c r="AV5" s="37" t="s">
        <v>84</v>
      </c>
      <c r="AW5" s="37" t="s">
        <v>85</v>
      </c>
      <c r="AX5" s="37" t="s">
        <v>86</v>
      </c>
      <c r="AY5" s="37" t="s">
        <v>87</v>
      </c>
      <c r="AZ5" s="37" t="s">
        <v>88</v>
      </c>
      <c r="BA5" s="37" t="s">
        <v>90</v>
      </c>
      <c r="BB5" s="37" t="s">
        <v>91</v>
      </c>
      <c r="BC5" s="37" t="s">
        <v>92</v>
      </c>
      <c r="BD5" s="37" t="s">
        <v>93</v>
      </c>
      <c r="BE5" s="37" t="s">
        <v>89</v>
      </c>
      <c r="BF5" s="37" t="s">
        <v>83</v>
      </c>
      <c r="BG5" s="37" t="s">
        <v>84</v>
      </c>
      <c r="BH5" s="37" t="s">
        <v>85</v>
      </c>
      <c r="BI5" s="37" t="s">
        <v>86</v>
      </c>
      <c r="BJ5" s="37" t="s">
        <v>87</v>
      </c>
      <c r="BK5" s="37" t="s">
        <v>88</v>
      </c>
      <c r="BL5" s="37" t="s">
        <v>90</v>
      </c>
      <c r="BM5" s="37" t="s">
        <v>91</v>
      </c>
      <c r="BN5" s="37" t="s">
        <v>92</v>
      </c>
      <c r="BO5" s="37" t="s">
        <v>93</v>
      </c>
      <c r="BP5" s="37" t="s">
        <v>89</v>
      </c>
      <c r="BQ5" s="37" t="s">
        <v>83</v>
      </c>
      <c r="BR5" s="37" t="s">
        <v>84</v>
      </c>
      <c r="BS5" s="37" t="s">
        <v>85</v>
      </c>
      <c r="BT5" s="37" t="s">
        <v>86</v>
      </c>
      <c r="BU5" s="37" t="s">
        <v>87</v>
      </c>
      <c r="BV5" s="37" t="s">
        <v>88</v>
      </c>
      <c r="BW5" s="37" t="s">
        <v>90</v>
      </c>
      <c r="BX5" s="37" t="s">
        <v>91</v>
      </c>
      <c r="BY5" s="37" t="s">
        <v>92</v>
      </c>
      <c r="BZ5" s="37" t="s">
        <v>93</v>
      </c>
      <c r="CA5" s="37" t="s">
        <v>89</v>
      </c>
      <c r="CB5" s="37" t="s">
        <v>83</v>
      </c>
      <c r="CC5" s="37" t="s">
        <v>84</v>
      </c>
      <c r="CD5" s="37" t="s">
        <v>85</v>
      </c>
      <c r="CE5" s="37" t="s">
        <v>86</v>
      </c>
      <c r="CF5" s="37" t="s">
        <v>87</v>
      </c>
      <c r="CG5" s="37" t="s">
        <v>88</v>
      </c>
      <c r="CH5" s="37" t="s">
        <v>90</v>
      </c>
      <c r="CI5" s="37" t="s">
        <v>91</v>
      </c>
      <c r="CJ5" s="37" t="s">
        <v>92</v>
      </c>
      <c r="CK5" s="37" t="s">
        <v>93</v>
      </c>
      <c r="CL5" s="37" t="s">
        <v>89</v>
      </c>
      <c r="CM5" s="37" t="s">
        <v>83</v>
      </c>
      <c r="CN5" s="37" t="s">
        <v>84</v>
      </c>
      <c r="CO5" s="37" t="s">
        <v>85</v>
      </c>
      <c r="CP5" s="37" t="s">
        <v>86</v>
      </c>
      <c r="CQ5" s="37" t="s">
        <v>87</v>
      </c>
      <c r="CR5" s="37" t="s">
        <v>88</v>
      </c>
      <c r="CS5" s="37" t="s">
        <v>90</v>
      </c>
      <c r="CT5" s="37" t="s">
        <v>91</v>
      </c>
      <c r="CU5" s="37" t="s">
        <v>92</v>
      </c>
      <c r="CV5" s="37" t="s">
        <v>93</v>
      </c>
      <c r="CW5" s="37" t="s">
        <v>89</v>
      </c>
      <c r="CX5" s="37" t="s">
        <v>83</v>
      </c>
      <c r="CY5" s="37" t="s">
        <v>84</v>
      </c>
      <c r="CZ5" s="37" t="s">
        <v>85</v>
      </c>
      <c r="DA5" s="37" t="s">
        <v>86</v>
      </c>
      <c r="DB5" s="37" t="s">
        <v>87</v>
      </c>
      <c r="DC5" s="37" t="s">
        <v>88</v>
      </c>
      <c r="DD5" s="37" t="s">
        <v>90</v>
      </c>
      <c r="DE5" s="37" t="s">
        <v>91</v>
      </c>
      <c r="DF5" s="37" t="s">
        <v>92</v>
      </c>
      <c r="DG5" s="37" t="s">
        <v>93</v>
      </c>
      <c r="DH5" s="37" t="s">
        <v>89</v>
      </c>
      <c r="DI5" s="37" t="s">
        <v>83</v>
      </c>
      <c r="DJ5" s="37" t="s">
        <v>84</v>
      </c>
      <c r="DK5" s="37" t="s">
        <v>85</v>
      </c>
      <c r="DL5" s="37" t="s">
        <v>86</v>
      </c>
      <c r="DM5" s="37" t="s">
        <v>87</v>
      </c>
      <c r="DN5" s="37" t="s">
        <v>88</v>
      </c>
      <c r="DO5" s="37" t="s">
        <v>90</v>
      </c>
      <c r="DP5" s="37" t="s">
        <v>91</v>
      </c>
      <c r="DQ5" s="37" t="s">
        <v>92</v>
      </c>
      <c r="DR5" s="37" t="s">
        <v>93</v>
      </c>
      <c r="DS5" s="37" t="s">
        <v>89</v>
      </c>
      <c r="DT5" s="37" t="s">
        <v>83</v>
      </c>
      <c r="DU5" s="37" t="s">
        <v>84</v>
      </c>
      <c r="DV5" s="37" t="s">
        <v>85</v>
      </c>
      <c r="DW5" s="37" t="s">
        <v>86</v>
      </c>
      <c r="DX5" s="37" t="s">
        <v>87</v>
      </c>
      <c r="DY5" s="37" t="s">
        <v>88</v>
      </c>
      <c r="DZ5" s="37" t="s">
        <v>90</v>
      </c>
      <c r="EA5" s="37" t="s">
        <v>91</v>
      </c>
      <c r="EB5" s="37" t="s">
        <v>92</v>
      </c>
      <c r="EC5" s="37" t="s">
        <v>93</v>
      </c>
      <c r="ED5" s="37" t="s">
        <v>89</v>
      </c>
      <c r="EE5" s="37" t="s">
        <v>83</v>
      </c>
      <c r="EF5" s="37" t="s">
        <v>84</v>
      </c>
      <c r="EG5" s="37" t="s">
        <v>85</v>
      </c>
      <c r="EH5" s="37" t="s">
        <v>86</v>
      </c>
      <c r="EI5" s="37" t="s">
        <v>87</v>
      </c>
      <c r="EJ5" s="37" t="s">
        <v>88</v>
      </c>
      <c r="EK5" s="37" t="s">
        <v>90</v>
      </c>
      <c r="EL5" s="37" t="s">
        <v>91</v>
      </c>
      <c r="EM5" s="37" t="s">
        <v>92</v>
      </c>
      <c r="EN5" s="37" t="s">
        <v>93</v>
      </c>
      <c r="EO5" s="37" t="s">
        <v>89</v>
      </c>
    </row>
    <row r="6" spans="1:148" s="27" customFormat="1" x14ac:dyDescent="0.15">
      <c r="A6" s="28" t="s">
        <v>94</v>
      </c>
      <c r="B6" s="33">
        <f t="shared" ref="B6:X6" si="1">B7</f>
        <v>2019</v>
      </c>
      <c r="C6" s="33">
        <f t="shared" si="1"/>
        <v>173860</v>
      </c>
      <c r="D6" s="33">
        <f t="shared" si="1"/>
        <v>46</v>
      </c>
      <c r="E6" s="33">
        <f t="shared" si="1"/>
        <v>18</v>
      </c>
      <c r="F6" s="33">
        <f t="shared" si="1"/>
        <v>0</v>
      </c>
      <c r="G6" s="33">
        <f t="shared" si="1"/>
        <v>0</v>
      </c>
      <c r="H6" s="33" t="str">
        <f t="shared" si="1"/>
        <v>石川県　宝達志水町</v>
      </c>
      <c r="I6" s="33" t="str">
        <f t="shared" si="1"/>
        <v>法適用</v>
      </c>
      <c r="J6" s="33" t="str">
        <f t="shared" si="1"/>
        <v>下水道事業</v>
      </c>
      <c r="K6" s="33" t="str">
        <f t="shared" si="1"/>
        <v>特定地域生活排水処理</v>
      </c>
      <c r="L6" s="33" t="str">
        <f t="shared" si="1"/>
        <v>K3</v>
      </c>
      <c r="M6" s="33" t="str">
        <f t="shared" si="1"/>
        <v>非設置</v>
      </c>
      <c r="N6" s="38" t="str">
        <f t="shared" si="1"/>
        <v>-</v>
      </c>
      <c r="O6" s="38">
        <f t="shared" si="1"/>
        <v>26.27</v>
      </c>
      <c r="P6" s="38">
        <f t="shared" si="1"/>
        <v>0.61</v>
      </c>
      <c r="Q6" s="38">
        <f t="shared" si="1"/>
        <v>100</v>
      </c>
      <c r="R6" s="38">
        <f t="shared" si="1"/>
        <v>3850</v>
      </c>
      <c r="S6" s="38">
        <f t="shared" si="1"/>
        <v>13004</v>
      </c>
      <c r="T6" s="38">
        <f t="shared" si="1"/>
        <v>111.52</v>
      </c>
      <c r="U6" s="38">
        <f t="shared" si="1"/>
        <v>116.61</v>
      </c>
      <c r="V6" s="38">
        <f t="shared" si="1"/>
        <v>79</v>
      </c>
      <c r="W6" s="38">
        <f t="shared" si="1"/>
        <v>0.23</v>
      </c>
      <c r="X6" s="38">
        <f t="shared" si="1"/>
        <v>343.48</v>
      </c>
      <c r="Y6" s="42">
        <f t="shared" ref="Y6:AH6" si="2">IF(Y7="",NA(),Y7)</f>
        <v>124.03</v>
      </c>
      <c r="Z6" s="42">
        <f t="shared" si="2"/>
        <v>74.010000000000005</v>
      </c>
      <c r="AA6" s="42">
        <f t="shared" si="2"/>
        <v>78.23</v>
      </c>
      <c r="AB6" s="42">
        <f t="shared" si="2"/>
        <v>110.36</v>
      </c>
      <c r="AC6" s="42">
        <f t="shared" si="2"/>
        <v>114.83</v>
      </c>
      <c r="AD6" s="42">
        <f t="shared" si="2"/>
        <v>89.69</v>
      </c>
      <c r="AE6" s="42">
        <f t="shared" si="2"/>
        <v>85.72</v>
      </c>
      <c r="AF6" s="42">
        <f t="shared" si="2"/>
        <v>93.44</v>
      </c>
      <c r="AG6" s="42">
        <f t="shared" si="2"/>
        <v>90.02</v>
      </c>
      <c r="AH6" s="42">
        <f t="shared" si="2"/>
        <v>93.76</v>
      </c>
      <c r="AI6" s="38" t="str">
        <f>IF(AI7="","",IF(AI7="-","【-】","【"&amp;SUBSTITUTE(TEXT(AI7,"#,##0.00"),"-","△")&amp;"】"))</f>
        <v>【95.06】</v>
      </c>
      <c r="AJ6" s="38">
        <f t="shared" ref="AJ6:AS6" si="3">IF(AJ7="",NA(),AJ7)</f>
        <v>0</v>
      </c>
      <c r="AK6" s="42">
        <f t="shared" si="3"/>
        <v>59.55</v>
      </c>
      <c r="AL6" s="42">
        <f t="shared" si="3"/>
        <v>47.38</v>
      </c>
      <c r="AM6" s="38">
        <f t="shared" si="3"/>
        <v>0</v>
      </c>
      <c r="AN6" s="38">
        <f t="shared" si="3"/>
        <v>0</v>
      </c>
      <c r="AO6" s="42">
        <f t="shared" si="3"/>
        <v>124.89</v>
      </c>
      <c r="AP6" s="42">
        <f t="shared" si="3"/>
        <v>129.72999999999999</v>
      </c>
      <c r="AQ6" s="42">
        <f t="shared" si="3"/>
        <v>123.58</v>
      </c>
      <c r="AR6" s="42">
        <f t="shared" si="3"/>
        <v>221.28</v>
      </c>
      <c r="AS6" s="42">
        <f t="shared" si="3"/>
        <v>173.09</v>
      </c>
      <c r="AT6" s="38" t="str">
        <f>IF(AT7="","",IF(AT7="-","【-】","【"&amp;SUBSTITUTE(TEXT(AT7,"#,##0.00"),"-","△")&amp;"】"))</f>
        <v>【144.21】</v>
      </c>
      <c r="AU6" s="42">
        <f t="shared" ref="AU6:BD6" si="4">IF(AU7="",NA(),AU7)</f>
        <v>399.22</v>
      </c>
      <c r="AV6" s="42">
        <f t="shared" si="4"/>
        <v>285.02</v>
      </c>
      <c r="AW6" s="42">
        <f t="shared" si="4"/>
        <v>227.49</v>
      </c>
      <c r="AX6" s="42">
        <f t="shared" si="4"/>
        <v>24.7</v>
      </c>
      <c r="AY6" s="42">
        <f t="shared" si="4"/>
        <v>78.19</v>
      </c>
      <c r="AZ6" s="42">
        <f t="shared" si="4"/>
        <v>221.76</v>
      </c>
      <c r="BA6" s="42">
        <f t="shared" si="4"/>
        <v>180.07</v>
      </c>
      <c r="BB6" s="42">
        <f t="shared" si="4"/>
        <v>172.39</v>
      </c>
      <c r="BC6" s="42">
        <f t="shared" si="4"/>
        <v>113.42</v>
      </c>
      <c r="BD6" s="42">
        <f t="shared" si="4"/>
        <v>117.39</v>
      </c>
      <c r="BE6" s="38" t="str">
        <f>IF(BE7="","",IF(BE7="-","【-】","【"&amp;SUBSTITUTE(TEXT(BE7,"#,##0.00"),"-","△")&amp;"】"))</f>
        <v>【103.18】</v>
      </c>
      <c r="BF6" s="42">
        <f t="shared" ref="BF6:BO6" si="5">IF(BF7="",NA(),BF7)</f>
        <v>950.46</v>
      </c>
      <c r="BG6" s="42">
        <f t="shared" si="5"/>
        <v>609.28</v>
      </c>
      <c r="BH6" s="42">
        <f t="shared" si="5"/>
        <v>760.61</v>
      </c>
      <c r="BI6" s="42">
        <f t="shared" si="5"/>
        <v>920.29</v>
      </c>
      <c r="BJ6" s="42">
        <f t="shared" si="5"/>
        <v>998.61</v>
      </c>
      <c r="BK6" s="42">
        <f t="shared" si="5"/>
        <v>392.19</v>
      </c>
      <c r="BL6" s="42">
        <f t="shared" si="5"/>
        <v>413.5</v>
      </c>
      <c r="BM6" s="42">
        <f t="shared" si="5"/>
        <v>407.42</v>
      </c>
      <c r="BN6" s="42">
        <f t="shared" si="5"/>
        <v>386.46</v>
      </c>
      <c r="BO6" s="42">
        <f t="shared" si="5"/>
        <v>421.25</v>
      </c>
      <c r="BP6" s="38" t="str">
        <f>IF(BP7="","",IF(BP7="-","【-】","【"&amp;SUBSTITUTE(TEXT(BP7,"#,##0.00"),"-","△")&amp;"】"))</f>
        <v>【307.23】</v>
      </c>
      <c r="BQ6" s="42">
        <f t="shared" ref="BQ6:BZ6" si="6">IF(BQ7="",NA(),BQ7)</f>
        <v>45.74</v>
      </c>
      <c r="BR6" s="42">
        <f t="shared" si="6"/>
        <v>62.47</v>
      </c>
      <c r="BS6" s="42">
        <f t="shared" si="6"/>
        <v>99.49</v>
      </c>
      <c r="BT6" s="42">
        <f t="shared" si="6"/>
        <v>79.489999999999995</v>
      </c>
      <c r="BU6" s="42">
        <f t="shared" si="6"/>
        <v>85.72</v>
      </c>
      <c r="BV6" s="42">
        <f t="shared" si="6"/>
        <v>57.03</v>
      </c>
      <c r="BW6" s="42">
        <f t="shared" si="6"/>
        <v>55.84</v>
      </c>
      <c r="BX6" s="42">
        <f t="shared" si="6"/>
        <v>57.08</v>
      </c>
      <c r="BY6" s="42">
        <f t="shared" si="6"/>
        <v>55.85</v>
      </c>
      <c r="BZ6" s="42">
        <f t="shared" si="6"/>
        <v>53.23</v>
      </c>
      <c r="CA6" s="38" t="str">
        <f>IF(CA7="","",IF(CA7="-","【-】","【"&amp;SUBSTITUTE(TEXT(CA7,"#,##0.00"),"-","△")&amp;"】"))</f>
        <v>【59.98】</v>
      </c>
      <c r="CB6" s="42">
        <f t="shared" ref="CB6:CK6" si="7">IF(CB7="",NA(),CB7)</f>
        <v>310.77</v>
      </c>
      <c r="CC6" s="42">
        <f t="shared" si="7"/>
        <v>325.16000000000003</v>
      </c>
      <c r="CD6" s="42">
        <f t="shared" si="7"/>
        <v>215.29</v>
      </c>
      <c r="CE6" s="42">
        <f t="shared" si="7"/>
        <v>247.63</v>
      </c>
      <c r="CF6" s="42">
        <f t="shared" si="7"/>
        <v>229.52</v>
      </c>
      <c r="CG6" s="42">
        <f t="shared" si="7"/>
        <v>283.73</v>
      </c>
      <c r="CH6" s="42">
        <f t="shared" si="7"/>
        <v>287.57</v>
      </c>
      <c r="CI6" s="42">
        <f t="shared" si="7"/>
        <v>286.86</v>
      </c>
      <c r="CJ6" s="42">
        <f t="shared" si="7"/>
        <v>287.91000000000003</v>
      </c>
      <c r="CK6" s="42">
        <f t="shared" si="7"/>
        <v>283.3</v>
      </c>
      <c r="CL6" s="38" t="str">
        <f>IF(CL7="","",IF(CL7="-","【-】","【"&amp;SUBSTITUTE(TEXT(CL7,"#,##0.00"),"-","△")&amp;"】"))</f>
        <v>【272.98】</v>
      </c>
      <c r="CM6" s="42">
        <f t="shared" ref="CM6:CV6" si="8">IF(CM7="",NA(),CM7)</f>
        <v>35.19</v>
      </c>
      <c r="CN6" s="42">
        <f t="shared" si="8"/>
        <v>33.33</v>
      </c>
      <c r="CO6" s="42">
        <f t="shared" si="8"/>
        <v>31.48</v>
      </c>
      <c r="CP6" s="42">
        <f t="shared" si="8"/>
        <v>29.63</v>
      </c>
      <c r="CQ6" s="42">
        <f t="shared" si="8"/>
        <v>29.63</v>
      </c>
      <c r="CR6" s="42">
        <f t="shared" si="8"/>
        <v>58.25</v>
      </c>
      <c r="CS6" s="42">
        <f t="shared" si="8"/>
        <v>61.55</v>
      </c>
      <c r="CT6" s="42">
        <f t="shared" si="8"/>
        <v>57.22</v>
      </c>
      <c r="CU6" s="42">
        <f t="shared" si="8"/>
        <v>54.93</v>
      </c>
      <c r="CV6" s="42">
        <f t="shared" si="8"/>
        <v>55.96</v>
      </c>
      <c r="CW6" s="38" t="str">
        <f>IF(CW7="","",IF(CW7="-","【-】","【"&amp;SUBSTITUTE(TEXT(CW7,"#,##0.00"),"-","△")&amp;"】"))</f>
        <v>【58.71】</v>
      </c>
      <c r="CX6" s="42">
        <f t="shared" ref="CX6:DG6" si="9">IF(CX7="",NA(),CX7)</f>
        <v>100</v>
      </c>
      <c r="CY6" s="42">
        <f t="shared" si="9"/>
        <v>100</v>
      </c>
      <c r="CZ6" s="42">
        <f t="shared" si="9"/>
        <v>100</v>
      </c>
      <c r="DA6" s="42">
        <f t="shared" si="9"/>
        <v>100</v>
      </c>
      <c r="DB6" s="42">
        <f t="shared" si="9"/>
        <v>92.41</v>
      </c>
      <c r="DC6" s="42">
        <f t="shared" si="9"/>
        <v>68.150000000000006</v>
      </c>
      <c r="DD6" s="42">
        <f t="shared" si="9"/>
        <v>67.489999999999995</v>
      </c>
      <c r="DE6" s="42">
        <f t="shared" si="9"/>
        <v>67.290000000000006</v>
      </c>
      <c r="DF6" s="42">
        <f t="shared" si="9"/>
        <v>65.569999999999993</v>
      </c>
      <c r="DG6" s="42">
        <f t="shared" si="9"/>
        <v>60.12</v>
      </c>
      <c r="DH6" s="38" t="str">
        <f>IF(DH7="","",IF(DH7="-","【-】","【"&amp;SUBSTITUTE(TEXT(DH7,"#,##0.00"),"-","△")&amp;"】"))</f>
        <v>【79.51】</v>
      </c>
      <c r="DI6" s="42">
        <f t="shared" ref="DI6:DR6" si="10">IF(DI7="",NA(),DI7)</f>
        <v>27.93</v>
      </c>
      <c r="DJ6" s="42">
        <f t="shared" si="10"/>
        <v>30.3</v>
      </c>
      <c r="DK6" s="42">
        <f t="shared" si="10"/>
        <v>32.75</v>
      </c>
      <c r="DL6" s="42">
        <f t="shared" si="10"/>
        <v>35.15</v>
      </c>
      <c r="DM6" s="42">
        <f t="shared" si="10"/>
        <v>37.56</v>
      </c>
      <c r="DN6" s="42">
        <f t="shared" si="10"/>
        <v>14.97</v>
      </c>
      <c r="DO6" s="42">
        <f t="shared" si="10"/>
        <v>16.16</v>
      </c>
      <c r="DP6" s="42">
        <f t="shared" si="10"/>
        <v>16.420000000000002</v>
      </c>
      <c r="DQ6" s="42">
        <f t="shared" si="10"/>
        <v>16.41</v>
      </c>
      <c r="DR6" s="42">
        <f t="shared" si="10"/>
        <v>16.63</v>
      </c>
      <c r="DS6" s="38" t="str">
        <f>IF(DS7="","",IF(DS7="-","【-】","【"&amp;SUBSTITUTE(TEXT(DS7,"#,##0.00"),"-","△")&amp;"】"))</f>
        <v>【20.31】</v>
      </c>
      <c r="DT6" s="42" t="str">
        <f t="shared" ref="DT6:EC6" si="11">IF(DT7="",NA(),DT7)</f>
        <v>-</v>
      </c>
      <c r="DU6" s="42" t="str">
        <f t="shared" si="11"/>
        <v>-</v>
      </c>
      <c r="DV6" s="42" t="str">
        <f t="shared" si="11"/>
        <v>-</v>
      </c>
      <c r="DW6" s="42" t="str">
        <f t="shared" si="11"/>
        <v>-</v>
      </c>
      <c r="DX6" s="42" t="str">
        <f t="shared" si="11"/>
        <v>-</v>
      </c>
      <c r="DY6" s="42" t="str">
        <f t="shared" si="11"/>
        <v>-</v>
      </c>
      <c r="DZ6" s="42" t="str">
        <f t="shared" si="11"/>
        <v>-</v>
      </c>
      <c r="EA6" s="42" t="str">
        <f t="shared" si="11"/>
        <v>-</v>
      </c>
      <c r="EB6" s="42" t="str">
        <f t="shared" si="11"/>
        <v>-</v>
      </c>
      <c r="EC6" s="42" t="str">
        <f t="shared" si="11"/>
        <v>-</v>
      </c>
      <c r="ED6" s="38" t="str">
        <f>IF(ED7="","",IF(ED7="-","【-】","【"&amp;SUBSTITUTE(TEXT(ED7,"#,##0.00"),"-","△")&amp;"】"))</f>
        <v>【-】</v>
      </c>
      <c r="EE6" s="42" t="str">
        <f t="shared" ref="EE6:EN6" si="12">IF(EE7="",NA(),EE7)</f>
        <v>-</v>
      </c>
      <c r="EF6" s="42" t="str">
        <f t="shared" si="12"/>
        <v>-</v>
      </c>
      <c r="EG6" s="42" t="str">
        <f t="shared" si="12"/>
        <v>-</v>
      </c>
      <c r="EH6" s="42" t="str">
        <f t="shared" si="12"/>
        <v>-</v>
      </c>
      <c r="EI6" s="42" t="str">
        <f t="shared" si="12"/>
        <v>-</v>
      </c>
      <c r="EJ6" s="42" t="str">
        <f t="shared" si="12"/>
        <v>-</v>
      </c>
      <c r="EK6" s="42" t="str">
        <f t="shared" si="12"/>
        <v>-</v>
      </c>
      <c r="EL6" s="42" t="str">
        <f t="shared" si="12"/>
        <v>-</v>
      </c>
      <c r="EM6" s="42" t="str">
        <f t="shared" si="12"/>
        <v>-</v>
      </c>
      <c r="EN6" s="42" t="str">
        <f t="shared" si="12"/>
        <v>-</v>
      </c>
      <c r="EO6" s="38" t="str">
        <f>IF(EO7="","",IF(EO7="-","【-】","【"&amp;SUBSTITUTE(TEXT(EO7,"#,##0.00"),"-","△")&amp;"】"))</f>
        <v>【-】</v>
      </c>
    </row>
    <row r="7" spans="1:148" s="27" customFormat="1" x14ac:dyDescent="0.15">
      <c r="A7" s="28"/>
      <c r="B7" s="34">
        <v>2019</v>
      </c>
      <c r="C7" s="34">
        <v>173860</v>
      </c>
      <c r="D7" s="34">
        <v>46</v>
      </c>
      <c r="E7" s="34">
        <v>18</v>
      </c>
      <c r="F7" s="34">
        <v>0</v>
      </c>
      <c r="G7" s="34">
        <v>0</v>
      </c>
      <c r="H7" s="34" t="s">
        <v>95</v>
      </c>
      <c r="I7" s="34" t="s">
        <v>96</v>
      </c>
      <c r="J7" s="34" t="s">
        <v>97</v>
      </c>
      <c r="K7" s="34" t="s">
        <v>98</v>
      </c>
      <c r="L7" s="34" t="s">
        <v>99</v>
      </c>
      <c r="M7" s="34" t="s">
        <v>100</v>
      </c>
      <c r="N7" s="39" t="s">
        <v>101</v>
      </c>
      <c r="O7" s="39">
        <v>26.27</v>
      </c>
      <c r="P7" s="39">
        <v>0.61</v>
      </c>
      <c r="Q7" s="39">
        <v>100</v>
      </c>
      <c r="R7" s="39">
        <v>3850</v>
      </c>
      <c r="S7" s="39">
        <v>13004</v>
      </c>
      <c r="T7" s="39">
        <v>111.52</v>
      </c>
      <c r="U7" s="39">
        <v>116.61</v>
      </c>
      <c r="V7" s="39">
        <v>79</v>
      </c>
      <c r="W7" s="39">
        <v>0.23</v>
      </c>
      <c r="X7" s="39">
        <v>343.48</v>
      </c>
      <c r="Y7" s="39">
        <v>124.03</v>
      </c>
      <c r="Z7" s="39">
        <v>74.010000000000005</v>
      </c>
      <c r="AA7" s="39">
        <v>78.23</v>
      </c>
      <c r="AB7" s="39">
        <v>110.36</v>
      </c>
      <c r="AC7" s="39">
        <v>114.83</v>
      </c>
      <c r="AD7" s="39">
        <v>89.69</v>
      </c>
      <c r="AE7" s="39">
        <v>85.72</v>
      </c>
      <c r="AF7" s="39">
        <v>93.44</v>
      </c>
      <c r="AG7" s="39">
        <v>90.02</v>
      </c>
      <c r="AH7" s="39">
        <v>93.76</v>
      </c>
      <c r="AI7" s="39">
        <v>95.06</v>
      </c>
      <c r="AJ7" s="39">
        <v>0</v>
      </c>
      <c r="AK7" s="39">
        <v>59.55</v>
      </c>
      <c r="AL7" s="39">
        <v>47.38</v>
      </c>
      <c r="AM7" s="39">
        <v>0</v>
      </c>
      <c r="AN7" s="39">
        <v>0</v>
      </c>
      <c r="AO7" s="39">
        <v>124.89</v>
      </c>
      <c r="AP7" s="39">
        <v>129.72999999999999</v>
      </c>
      <c r="AQ7" s="39">
        <v>123.58</v>
      </c>
      <c r="AR7" s="39">
        <v>221.28</v>
      </c>
      <c r="AS7" s="39">
        <v>173.09</v>
      </c>
      <c r="AT7" s="39">
        <v>144.21</v>
      </c>
      <c r="AU7" s="39">
        <v>399.22</v>
      </c>
      <c r="AV7" s="39">
        <v>285.02</v>
      </c>
      <c r="AW7" s="39">
        <v>227.49</v>
      </c>
      <c r="AX7" s="39">
        <v>24.7</v>
      </c>
      <c r="AY7" s="39">
        <v>78.19</v>
      </c>
      <c r="AZ7" s="39">
        <v>221.76</v>
      </c>
      <c r="BA7" s="39">
        <v>180.07</v>
      </c>
      <c r="BB7" s="39">
        <v>172.39</v>
      </c>
      <c r="BC7" s="39">
        <v>113.42</v>
      </c>
      <c r="BD7" s="39">
        <v>117.39</v>
      </c>
      <c r="BE7" s="39">
        <v>103.18</v>
      </c>
      <c r="BF7" s="39">
        <v>950.46</v>
      </c>
      <c r="BG7" s="39">
        <v>609.28</v>
      </c>
      <c r="BH7" s="39">
        <v>760.61</v>
      </c>
      <c r="BI7" s="39">
        <v>920.29</v>
      </c>
      <c r="BJ7" s="39">
        <v>998.61</v>
      </c>
      <c r="BK7" s="39">
        <v>392.19</v>
      </c>
      <c r="BL7" s="39">
        <v>413.5</v>
      </c>
      <c r="BM7" s="39">
        <v>407.42</v>
      </c>
      <c r="BN7" s="39">
        <v>386.46</v>
      </c>
      <c r="BO7" s="39">
        <v>421.25</v>
      </c>
      <c r="BP7" s="39">
        <v>307.23</v>
      </c>
      <c r="BQ7" s="39">
        <v>45.74</v>
      </c>
      <c r="BR7" s="39">
        <v>62.47</v>
      </c>
      <c r="BS7" s="39">
        <v>99.49</v>
      </c>
      <c r="BT7" s="39">
        <v>79.489999999999995</v>
      </c>
      <c r="BU7" s="39">
        <v>85.72</v>
      </c>
      <c r="BV7" s="39">
        <v>57.03</v>
      </c>
      <c r="BW7" s="39">
        <v>55.84</v>
      </c>
      <c r="BX7" s="39">
        <v>57.08</v>
      </c>
      <c r="BY7" s="39">
        <v>55.85</v>
      </c>
      <c r="BZ7" s="39">
        <v>53.23</v>
      </c>
      <c r="CA7" s="39">
        <v>59.98</v>
      </c>
      <c r="CB7" s="39">
        <v>310.77</v>
      </c>
      <c r="CC7" s="39">
        <v>325.16000000000003</v>
      </c>
      <c r="CD7" s="39">
        <v>215.29</v>
      </c>
      <c r="CE7" s="39">
        <v>247.63</v>
      </c>
      <c r="CF7" s="39">
        <v>229.52</v>
      </c>
      <c r="CG7" s="39">
        <v>283.73</v>
      </c>
      <c r="CH7" s="39">
        <v>287.57</v>
      </c>
      <c r="CI7" s="39">
        <v>286.86</v>
      </c>
      <c r="CJ7" s="39">
        <v>287.91000000000003</v>
      </c>
      <c r="CK7" s="39">
        <v>283.3</v>
      </c>
      <c r="CL7" s="39">
        <v>272.98</v>
      </c>
      <c r="CM7" s="39">
        <v>35.19</v>
      </c>
      <c r="CN7" s="39">
        <v>33.33</v>
      </c>
      <c r="CO7" s="39">
        <v>31.48</v>
      </c>
      <c r="CP7" s="39">
        <v>29.63</v>
      </c>
      <c r="CQ7" s="39">
        <v>29.63</v>
      </c>
      <c r="CR7" s="39">
        <v>58.25</v>
      </c>
      <c r="CS7" s="39">
        <v>61.55</v>
      </c>
      <c r="CT7" s="39">
        <v>57.22</v>
      </c>
      <c r="CU7" s="39">
        <v>54.93</v>
      </c>
      <c r="CV7" s="39">
        <v>55.96</v>
      </c>
      <c r="CW7" s="39">
        <v>58.71</v>
      </c>
      <c r="CX7" s="39">
        <v>100</v>
      </c>
      <c r="CY7" s="39">
        <v>100</v>
      </c>
      <c r="CZ7" s="39">
        <v>100</v>
      </c>
      <c r="DA7" s="39">
        <v>100</v>
      </c>
      <c r="DB7" s="39">
        <v>92.41</v>
      </c>
      <c r="DC7" s="39">
        <v>68.150000000000006</v>
      </c>
      <c r="DD7" s="39">
        <v>67.489999999999995</v>
      </c>
      <c r="DE7" s="39">
        <v>67.290000000000006</v>
      </c>
      <c r="DF7" s="39">
        <v>65.569999999999993</v>
      </c>
      <c r="DG7" s="39">
        <v>60.12</v>
      </c>
      <c r="DH7" s="39">
        <v>79.510000000000005</v>
      </c>
      <c r="DI7" s="39">
        <v>27.93</v>
      </c>
      <c r="DJ7" s="39">
        <v>30.3</v>
      </c>
      <c r="DK7" s="39">
        <v>32.75</v>
      </c>
      <c r="DL7" s="39">
        <v>35.15</v>
      </c>
      <c r="DM7" s="39">
        <v>37.56</v>
      </c>
      <c r="DN7" s="39">
        <v>14.97</v>
      </c>
      <c r="DO7" s="39">
        <v>16.16</v>
      </c>
      <c r="DP7" s="39">
        <v>16.420000000000002</v>
      </c>
      <c r="DQ7" s="39">
        <v>16.41</v>
      </c>
      <c r="DR7" s="39">
        <v>16.63</v>
      </c>
      <c r="DS7" s="39">
        <v>20.309999999999999</v>
      </c>
      <c r="DT7" s="39" t="s">
        <v>101</v>
      </c>
      <c r="DU7" s="39" t="s">
        <v>101</v>
      </c>
      <c r="DV7" s="39" t="s">
        <v>101</v>
      </c>
      <c r="DW7" s="39" t="s">
        <v>101</v>
      </c>
      <c r="DX7" s="39" t="s">
        <v>101</v>
      </c>
      <c r="DY7" s="39" t="s">
        <v>101</v>
      </c>
      <c r="DZ7" s="39" t="s">
        <v>101</v>
      </c>
      <c r="EA7" s="39" t="s">
        <v>101</v>
      </c>
      <c r="EB7" s="39" t="s">
        <v>101</v>
      </c>
      <c r="EC7" s="39" t="s">
        <v>101</v>
      </c>
      <c r="ED7" s="39" t="s">
        <v>101</v>
      </c>
      <c r="EE7" s="39" t="s">
        <v>101</v>
      </c>
      <c r="EF7" s="39" t="s">
        <v>101</v>
      </c>
      <c r="EG7" s="39" t="s">
        <v>101</v>
      </c>
      <c r="EH7" s="39" t="s">
        <v>101</v>
      </c>
      <c r="EI7" s="39" t="s">
        <v>101</v>
      </c>
      <c r="EJ7" s="39" t="s">
        <v>101</v>
      </c>
      <c r="EK7" s="39" t="s">
        <v>101</v>
      </c>
      <c r="EL7" s="39" t="s">
        <v>101</v>
      </c>
      <c r="EM7" s="39" t="s">
        <v>101</v>
      </c>
      <c r="EN7" s="39" t="s">
        <v>101</v>
      </c>
      <c r="EO7" s="39" t="s">
        <v>101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2020-12-04T02:39:57Z</dcterms:created>
  <dcterms:modified xsi:type="dcterms:W3CDTF">2021-02-05T06:10:15Z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2021-01-22T04:31:45Z</vt:filetime>
  </property>
</Properties>
</file>