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11300-25646\e\R2財政共有\09 地方公営企業\96 経営比較分析関係\04    公表用ファイル\03 下水道\16宝達志水町\"/>
    </mc:Choice>
  </mc:AlternateContent>
  <workbookProtection workbookAlgorithmName="SHA-512" workbookHashValue="VldE5zbfaA6m3IFq06bhJqxqwXsO6WQeuUmozqdB6o329oXCI4rI77bh1nVZLb411Xw7pgM6XR6nd6/dTOWQag==" workbookSaltValue="rMSxfxpctuMMF62TA0RxK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H85" i="4"/>
  <c r="G85" i="4"/>
  <c r="F85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<sst xmlns="http://schemas.openxmlformats.org/spreadsheetml/2006/main" count="231" uniqueCount="115">
  <si>
    <t>⑤経費回収率(％)</t>
  </si>
  <si>
    <t>類似団体区分</t>
    <rPh sb="4" eb="6">
      <t>クブン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</si>
  <si>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</si>
  <si>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</si>
  <si>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経営比較分析表（令和元年度決算）</t>
    <rPh sb="8" eb="10">
      <t>レイワ</t>
    </rPh>
    <rPh sb="10" eb="12">
      <t>ガンネン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</si>
  <si>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</si>
  <si>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</si>
  <si>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</si>
  <si>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</si>
  <si>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</si>
  <si>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</si>
  <si>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</si>
  <si>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</si>
  <si>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</si>
  <si>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特定環境保全公共下水道</t>
  </si>
  <si>
    <t>■</t>
  </si>
  <si>
    <t>業種名</t>
    <rPh sb="2" eb="3">
      <t>メイ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</si>
  <si>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</si>
  <si>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</si>
  <si>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</si>
  <si>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</si>
  <si>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</si>
  <si>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</si>
  <si>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</si>
  <si>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</si>
  <si>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</si>
  <si>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</si>
  <si>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</si>
  <si>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</si>
  <si>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</si>
  <si>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</si>
  <si>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</si>
  <si>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</si>
  <si>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</si>
  <si>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</si>
  <si>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</si>
  <si>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</si>
  <si>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令和元年度全国平均</t>
    <rPh sb="0" eb="2">
      <t>レイワ</t>
    </rPh>
    <rPh sb="2" eb="4">
      <t>ガンネン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</si>
  <si>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</si>
  <si>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</si>
  <si>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</si>
  <si>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</si>
  <si>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</si>
  <si>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</si>
  <si>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</si>
  <si>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</si>
  <si>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</si>
  <si>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</si>
  <si>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</si>
  <si>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</si>
  <si>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</si>
  <si>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</si>
  <si>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</si>
  <si>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</si>
  <si>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</si>
  <si>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</si>
  <si>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</si>
  <si>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</si>
  <si>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</si>
  <si>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</si>
  <si>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</si>
  <si>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</si>
  <si>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</si>
  <si>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</si>
  <si>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</si>
  <si>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</si>
  <si>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</si>
  <si>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</si>
  <si>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</si>
  <si>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</si>
  <si>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</si>
  <si>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</si>
  <si>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</si>
  <si>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</si>
  <si>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</si>
  <si>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</si>
  <si>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</si>
  <si>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</si>
  <si>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</si>
  <si>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</si>
  <si>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</si>
  <si>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</si>
  <si>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</si>
  <si>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</si>
  <si>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</si>
  <si>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</si>
  <si>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</si>
  <si>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</si>
  <si>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</si>
  <si>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</si>
  <si>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</si>
  <si>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</si>
  <si>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</si>
  <si>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</si>
  <si>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</si>
  <si>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</si>
  <si>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宝達志水町</t>
  </si>
  <si>
    <t>法適用</t>
  </si>
  <si>
    <t>下水道事業</t>
  </si>
  <si>
    <t>D2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</si>
  <si>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</si>
  <si>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</si>
  <si>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</si>
  <si>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</si>
  <si>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</si>
  <si>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</si>
  <si>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</si>
  <si>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</si>
  <si>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</si>
  <si>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</si>
  <si>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</si>
  <si>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</si>
  <si>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①有形固定資産減価償却率については、増加傾向にあることから、計画的に施設の更新を図り、また施設の統廃合を進めていく。
②管路老朽化率については、耐用年数を超えた管路がないことから0％となっているが、定期的に点検・調査を実施していく。また長期的には管路の耐震化を行うことから、効率的な維持修繕や改築更新を行う。
③管渠改善率については、0％となっているが定期的に点検・調査を実施していく。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8" eb="20">
      <t>ゾウカ</t>
    </rPh>
    <rPh sb="20" eb="22">
      <t>ケイコウ</t>
    </rPh>
    <rPh sb="30" eb="33">
      <t>ケイカクテキ</t>
    </rPh>
    <rPh sb="34" eb="36">
      <t>シセツ</t>
    </rPh>
    <rPh sb="37" eb="39">
      <t>コウシン</t>
    </rPh>
    <rPh sb="40" eb="41">
      <t>ハカ</t>
    </rPh>
    <rPh sb="45" eb="47">
      <t>シセツ</t>
    </rPh>
    <rPh sb="48" eb="51">
      <t>トウハイゴウ</t>
    </rPh>
    <rPh sb="52" eb="53">
      <t>スス</t>
    </rPh>
    <rPh sb="60" eb="62">
      <t>カンロ</t>
    </rPh>
    <rPh sb="62" eb="65">
      <t>ロウキュウカ</t>
    </rPh>
    <rPh sb="65" eb="66">
      <t>リツ</t>
    </rPh>
    <rPh sb="72" eb="74">
      <t>タイヨウ</t>
    </rPh>
    <rPh sb="74" eb="76">
      <t>ネンスウ</t>
    </rPh>
    <rPh sb="77" eb="78">
      <t>コ</t>
    </rPh>
    <rPh sb="80" eb="82">
      <t>カンロ</t>
    </rPh>
    <rPh sb="99" eb="102">
      <t>テイキテキ</t>
    </rPh>
    <rPh sb="103" eb="105">
      <t>テンケン</t>
    </rPh>
    <rPh sb="106" eb="108">
      <t>チョウサ</t>
    </rPh>
    <rPh sb="109" eb="111">
      <t>ジッシ</t>
    </rPh>
    <rPh sb="118" eb="121">
      <t>チョウキテキ</t>
    </rPh>
    <rPh sb="123" eb="125">
      <t>カンロ</t>
    </rPh>
    <rPh sb="126" eb="129">
      <t>タイシンカ</t>
    </rPh>
    <rPh sb="130" eb="131">
      <t>オコナ</t>
    </rPh>
    <rPh sb="137" eb="140">
      <t>コウリツテキ</t>
    </rPh>
    <rPh sb="141" eb="143">
      <t>イジ</t>
    </rPh>
    <rPh sb="143" eb="145">
      <t>シュウゼン</t>
    </rPh>
    <rPh sb="146" eb="148">
      <t>カイチク</t>
    </rPh>
    <rPh sb="148" eb="150">
      <t>コウシン</t>
    </rPh>
    <rPh sb="151" eb="152">
      <t>オコナ</t>
    </rPh>
    <rPh sb="156" eb="158">
      <t>カンキョ</t>
    </rPh>
    <rPh sb="158" eb="161">
      <t>カイゼンリツ</t>
    </rPh>
    <rPh sb="176" eb="179">
      <t>テイキテキ</t>
    </rPh>
    <rPh sb="180" eb="182">
      <t>テンケン</t>
    </rPh>
    <rPh sb="183" eb="185">
      <t>チョウサ</t>
    </rPh>
    <rPh sb="186" eb="188">
      <t>ジッシ</t>
    </rPh>
    <phoneticPr fontId="1"/>
  </si>
  <si>
    <t>今後の人口減少により、使用料収入の減少が見込まれることから、適切な時期に計画的な施設の改築更新を行う。また、事業効率化を図るため施設の統廃合を進めていく必要がある。</t>
    <rPh sb="0" eb="2">
      <t>コンゴ</t>
    </rPh>
    <rPh sb="3" eb="5">
      <t>ジンコウ</t>
    </rPh>
    <rPh sb="5" eb="7">
      <t>ゲンショウ</t>
    </rPh>
    <rPh sb="11" eb="14">
      <t>シヨウリョウ</t>
    </rPh>
    <rPh sb="14" eb="16">
      <t>シュウニュウ</t>
    </rPh>
    <rPh sb="17" eb="19">
      <t>ゲンショウ</t>
    </rPh>
    <rPh sb="20" eb="22">
      <t>ミコ</t>
    </rPh>
    <rPh sb="30" eb="32">
      <t>テキセツ</t>
    </rPh>
    <rPh sb="33" eb="35">
      <t>ジキ</t>
    </rPh>
    <rPh sb="36" eb="39">
      <t>ケイカクテキ</t>
    </rPh>
    <rPh sb="40" eb="42">
      <t>シセツ</t>
    </rPh>
    <rPh sb="43" eb="45">
      <t>カイチク</t>
    </rPh>
    <rPh sb="45" eb="47">
      <t>コウシン</t>
    </rPh>
    <rPh sb="48" eb="49">
      <t>オコナ</t>
    </rPh>
    <rPh sb="54" eb="56">
      <t>ジギョウ</t>
    </rPh>
    <rPh sb="56" eb="59">
      <t>コウリツカ</t>
    </rPh>
    <rPh sb="60" eb="61">
      <t>ハカ</t>
    </rPh>
    <rPh sb="64" eb="66">
      <t>シセツ</t>
    </rPh>
    <rPh sb="67" eb="70">
      <t>トウハイゴウ</t>
    </rPh>
    <rPh sb="71" eb="72">
      <t>スス</t>
    </rPh>
    <rPh sb="76" eb="78">
      <t>ヒツヨウ</t>
    </rPh>
    <phoneticPr fontId="1"/>
  </si>
  <si>
    <t>①経常収支比率については、120％を超えているが、一般会計からの繰入金で収入を補っているためである。今後の人口減少により、下水道使用料の減少が見込まれることから、下水道使用料単価の見直し及び経費削減が必要である。
②累積欠損金比率については、0％となっているが、今後の使用料収入減少も見込まれるため、接続率の向上に努める。
③流動比率については、企業債償還金の増加に伴い減少傾向となっていることから、効率的な経営を行う必要がある。 
④企業債残高対事業規模費率については、類似団体を上回っており、適正な企業債発行と使用料単価の見直しを検討する。
⑤経費回収率は類似団体を上回っているが､今後の施設更新に伴う投資を見据え更なる費用削減が必要である。
⑥汚水処理原価については、類似団体を下回ったが、今後も引き続き効率的な汚水処理を実施する。
⑦施設利用率については、類似団体を大きく下回っている。接続率の向上はもちろん、施設の統廃合を進めていく。
⑧水洗化率については、類似団体を上回っているが、今後も引き続き接続率の向上に努める。</t>
    <rPh sb="1" eb="3">
      <t>ケイジョウ</t>
    </rPh>
    <rPh sb="3" eb="5">
      <t>シュウシ</t>
    </rPh>
    <rPh sb="5" eb="7">
      <t>ヒリツ</t>
    </rPh>
    <rPh sb="18" eb="19">
      <t>コ</t>
    </rPh>
    <rPh sb="25" eb="27">
      <t>イッパン</t>
    </rPh>
    <rPh sb="27" eb="29">
      <t>カイケイ</t>
    </rPh>
    <rPh sb="32" eb="35">
      <t>クリイレキン</t>
    </rPh>
    <rPh sb="36" eb="38">
      <t>シュウニュウ</t>
    </rPh>
    <rPh sb="39" eb="40">
      <t>オギナ</t>
    </rPh>
    <rPh sb="50" eb="52">
      <t>コンゴ</t>
    </rPh>
    <rPh sb="53" eb="55">
      <t>ジンコウ</t>
    </rPh>
    <rPh sb="55" eb="57">
      <t>ゲンショウ</t>
    </rPh>
    <rPh sb="61" eb="64">
      <t>ゲスイドウ</t>
    </rPh>
    <rPh sb="64" eb="67">
      <t>シヨウリョウ</t>
    </rPh>
    <rPh sb="68" eb="70">
      <t>ゲンショウ</t>
    </rPh>
    <rPh sb="71" eb="73">
      <t>ミコ</t>
    </rPh>
    <rPh sb="81" eb="84">
      <t>ゲスイドウ</t>
    </rPh>
    <rPh sb="84" eb="87">
      <t>シヨウリョウ</t>
    </rPh>
    <rPh sb="87" eb="89">
      <t>タンカ</t>
    </rPh>
    <rPh sb="90" eb="92">
      <t>ミナオ</t>
    </rPh>
    <rPh sb="93" eb="94">
      <t>オヨ</t>
    </rPh>
    <rPh sb="95" eb="97">
      <t>ケイヒ</t>
    </rPh>
    <rPh sb="97" eb="99">
      <t>サクゲン</t>
    </rPh>
    <rPh sb="100" eb="102">
      <t>ヒツヨウ</t>
    </rPh>
    <rPh sb="108" eb="110">
      <t>ルイセキ</t>
    </rPh>
    <rPh sb="110" eb="113">
      <t>ケッソンキン</t>
    </rPh>
    <rPh sb="113" eb="115">
      <t>ヒリツ</t>
    </rPh>
    <rPh sb="131" eb="133">
      <t>コンゴ</t>
    </rPh>
    <rPh sb="134" eb="137">
      <t>シヨウリョウ</t>
    </rPh>
    <rPh sb="137" eb="139">
      <t>シュウニュウ</t>
    </rPh>
    <rPh sb="139" eb="141">
      <t>ゲンショウ</t>
    </rPh>
    <rPh sb="142" eb="144">
      <t>ミコ</t>
    </rPh>
    <rPh sb="150" eb="152">
      <t>セツゾク</t>
    </rPh>
    <rPh sb="152" eb="153">
      <t>リツ</t>
    </rPh>
    <rPh sb="154" eb="156">
      <t>コウジョウ</t>
    </rPh>
    <rPh sb="157" eb="158">
      <t>ツト</t>
    </rPh>
    <rPh sb="163" eb="165">
      <t>リュウドウ</t>
    </rPh>
    <rPh sb="165" eb="167">
      <t>ヒリツ</t>
    </rPh>
    <rPh sb="173" eb="176">
      <t>キギョウサイ</t>
    </rPh>
    <rPh sb="176" eb="179">
      <t>ショウカンキン</t>
    </rPh>
    <rPh sb="180" eb="182">
      <t>ゾウカ</t>
    </rPh>
    <rPh sb="183" eb="184">
      <t>トモナ</t>
    </rPh>
    <rPh sb="185" eb="187">
      <t>ゲンショウ</t>
    </rPh>
    <rPh sb="187" eb="189">
      <t>ケイコウ</t>
    </rPh>
    <rPh sb="200" eb="203">
      <t>コウリツテキ</t>
    </rPh>
    <rPh sb="204" eb="206">
      <t>ケイエイ</t>
    </rPh>
    <rPh sb="207" eb="208">
      <t>オコナ</t>
    </rPh>
    <rPh sb="209" eb="211">
      <t>ヒツヨウ</t>
    </rPh>
    <rPh sb="218" eb="221">
      <t>キギョウサイ</t>
    </rPh>
    <rPh sb="221" eb="223">
      <t>ザンダカ</t>
    </rPh>
    <rPh sb="223" eb="224">
      <t>タイ</t>
    </rPh>
    <rPh sb="224" eb="226">
      <t>ジギョウ</t>
    </rPh>
    <rPh sb="226" eb="228">
      <t>キボ</t>
    </rPh>
    <rPh sb="228" eb="230">
      <t>ヒリツ</t>
    </rPh>
    <rPh sb="241" eb="243">
      <t>ウワマワ</t>
    </rPh>
    <rPh sb="248" eb="250">
      <t>テキセイ</t>
    </rPh>
    <rPh sb="251" eb="254">
      <t>キギョウサイ</t>
    </rPh>
    <rPh sb="254" eb="256">
      <t>ハッコウ</t>
    </rPh>
    <rPh sb="257" eb="260">
      <t>シヨウリョウ</t>
    </rPh>
    <rPh sb="260" eb="262">
      <t>タンカ</t>
    </rPh>
    <rPh sb="263" eb="265">
      <t>ミナオ</t>
    </rPh>
    <rPh sb="267" eb="269">
      <t>ケントウ</t>
    </rPh>
    <rPh sb="274" eb="276">
      <t>ケイヒ</t>
    </rPh>
    <rPh sb="276" eb="279">
      <t>カイシュウリツ</t>
    </rPh>
    <rPh sb="280" eb="282">
      <t>ルイジ</t>
    </rPh>
    <rPh sb="282" eb="284">
      <t>ダンタイ</t>
    </rPh>
    <rPh sb="285" eb="287">
      <t>ウワマワ</t>
    </rPh>
    <rPh sb="293" eb="295">
      <t>コンゴ</t>
    </rPh>
    <rPh sb="296" eb="298">
      <t>シセツ</t>
    </rPh>
    <rPh sb="298" eb="300">
      <t>コウシン</t>
    </rPh>
    <rPh sb="301" eb="302">
      <t>トモナ</t>
    </rPh>
    <rPh sb="303" eb="305">
      <t>トウシ</t>
    </rPh>
    <rPh sb="306" eb="308">
      <t>ミス</t>
    </rPh>
    <rPh sb="309" eb="310">
      <t>サラ</t>
    </rPh>
    <rPh sb="312" eb="314">
      <t>ヒヨウ</t>
    </rPh>
    <rPh sb="314" eb="316">
      <t>サクゲン</t>
    </rPh>
    <rPh sb="317" eb="319">
      <t>ヒツヨウ</t>
    </rPh>
    <rPh sb="325" eb="327">
      <t>オスイ</t>
    </rPh>
    <rPh sb="327" eb="329">
      <t>ショリ</t>
    </rPh>
    <rPh sb="329" eb="331">
      <t>ゲンカ</t>
    </rPh>
    <rPh sb="337" eb="339">
      <t>ルイジ</t>
    </rPh>
    <rPh sb="339" eb="341">
      <t>ダンタイ</t>
    </rPh>
    <rPh sb="342" eb="344">
      <t>シタマワ</t>
    </rPh>
    <rPh sb="348" eb="350">
      <t>コンゴ</t>
    </rPh>
    <rPh sb="351" eb="352">
      <t>ヒ</t>
    </rPh>
    <rPh sb="353" eb="354">
      <t>ツヅ</t>
    </rPh>
    <rPh sb="355" eb="358">
      <t>コウリツテキ</t>
    </rPh>
    <rPh sb="359" eb="361">
      <t>オスイ</t>
    </rPh>
    <rPh sb="361" eb="363">
      <t>ショリ</t>
    </rPh>
    <rPh sb="364" eb="366">
      <t>ジッシ</t>
    </rPh>
    <rPh sb="371" eb="373">
      <t>シセツ</t>
    </rPh>
    <rPh sb="373" eb="376">
      <t>リヨウリツ</t>
    </rPh>
    <rPh sb="382" eb="384">
      <t>ルイジ</t>
    </rPh>
    <rPh sb="384" eb="386">
      <t>ダンタイ</t>
    </rPh>
    <rPh sb="387" eb="388">
      <t>オオ</t>
    </rPh>
    <rPh sb="390" eb="392">
      <t>シタマワ</t>
    </rPh>
    <rPh sb="397" eb="399">
      <t>セツゾク</t>
    </rPh>
    <rPh sb="399" eb="400">
      <t>リツ</t>
    </rPh>
    <rPh sb="401" eb="403">
      <t>コウジョウ</t>
    </rPh>
    <rPh sb="409" eb="411">
      <t>シセツ</t>
    </rPh>
    <rPh sb="412" eb="415">
      <t>トウハイゴウ</t>
    </rPh>
    <rPh sb="416" eb="417">
      <t>スス</t>
    </rPh>
    <rPh sb="424" eb="427">
      <t>スイセンカ</t>
    </rPh>
    <rPh sb="427" eb="428">
      <t>リツ</t>
    </rPh>
    <rPh sb="439" eb="441">
      <t>ウワマワ</t>
    </rPh>
    <rPh sb="447" eb="449">
      <t>コンゴ</t>
    </rPh>
    <rPh sb="450" eb="451">
      <t>ヒ</t>
    </rPh>
    <rPh sb="452" eb="453">
      <t>ツヅ</t>
    </rPh>
    <rPh sb="454" eb="456">
      <t>セツゾク</t>
    </rPh>
    <rPh sb="456" eb="457">
      <t>リツ</t>
    </rPh>
    <rPh sb="458" eb="460">
      <t>コウジョウ</t>
    </rPh>
    <rPh sb="461" eb="462">
      <t>ツト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</si>
</sst>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H&quot;yy"/>
    <numFmt numFmtId="177" formatCode="&quot;R&quot;dd"/>
    <numFmt numFmtId="178" formatCode="#,##0.00;&quot;△&quot;#,##0.00"/>
    <numFmt numFmtId="179" formatCode="#,##0.00;&quot;△&quot;#,##0.00;&quot;-&quot;"/>
    <numFmt numFmtId="180" formatCode="#,##0;&quot;△&quot;#,##0"/>
    <numFmt numFmtId="181" formatCode="0.00_);[Red]\(0.00\)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8" fontId="0" fillId="5" borderId="2" xfId="1" applyNumberFormat="1" applyFont="1" applyFill="1" applyBorder="1" applyAlignment="1">
      <alignment vertical="center" shrinkToFit="1"/>
    </xf>
    <xf numFmtId="178" fontId="0" fillId="0" borderId="2" xfId="1" applyNumberFormat="1" applyFont="1" applyBorder="1" applyAlignment="1">
      <alignment vertical="center" shrinkToFit="1"/>
    </xf>
    <xf numFmtId="181" fontId="0" fillId="0" borderId="0" xfId="0" applyNumberFormat="1">
      <alignment vertical="center"/>
    </xf>
    <xf numFmtId="0" fontId="6" fillId="0" borderId="0" xfId="0" applyFont="1">
      <alignment vertical="center"/>
    </xf>
    <xf numFmtId="179" fontId="0" fillId="5" borderId="2" xfId="1" applyNumberFormat="1" applyFont="1" applyFill="1" applyBorder="1" applyAlignment="1">
      <alignment vertical="center" shrinkToFit="1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0" fontId="3" fillId="0" borderId="2" xfId="0" applyNumberFormat="1" applyFont="1" applyBorder="1" applyAlignment="1" applyProtection="1">
      <alignment horizontal="center" vertical="center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E-4C21-A418-9430D16ED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758208"/>
        <c:axId val="22376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E-4C21-A418-9430D16ED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758208"/>
        <c:axId val="223768576"/>
      </c:lineChart>
      <c:dateAx>
        <c:axId val="223758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23768576"/>
        <c:crosses val="autoZero"/>
        <c:auto val="1"/>
        <c:lblOffset val="100"/>
        <c:baseTimeUnit val="years"/>
      </c:dateAx>
      <c:valAx>
        <c:axId val="22376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2375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34.03</c:v>
                </c:pt>
                <c:pt idx="1">
                  <c:v>33.770000000000003</c:v>
                </c:pt>
                <c:pt idx="2">
                  <c:v>34.200000000000003</c:v>
                </c:pt>
                <c:pt idx="3">
                  <c:v>32.97</c:v>
                </c:pt>
                <c:pt idx="4">
                  <c:v>32.26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5-4733-9FB1-34A4D0AA3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094848"/>
        <c:axId val="22412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5-4733-9FB1-34A4D0AA3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94848"/>
        <c:axId val="224125696"/>
      </c:lineChart>
      <c:dateAx>
        <c:axId val="224094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24125696"/>
        <c:crosses val="autoZero"/>
        <c:auto val="1"/>
        <c:lblOffset val="100"/>
        <c:baseTimeUnit val="years"/>
      </c:dateAx>
      <c:valAx>
        <c:axId val="22412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2409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85.96</c:v>
                </c:pt>
                <c:pt idx="1">
                  <c:v>86.71</c:v>
                </c:pt>
                <c:pt idx="2">
                  <c:v>87.49</c:v>
                </c:pt>
                <c:pt idx="3">
                  <c:v>87.7</c:v>
                </c:pt>
                <c:pt idx="4">
                  <c:v>87.87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4-45A0-B5C2-64FEBBEF5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160000"/>
        <c:axId val="22416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4-45A0-B5C2-64FEBBEF5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60000"/>
        <c:axId val="224162176"/>
      </c:lineChart>
      <c:dateAx>
        <c:axId val="224160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24162176"/>
        <c:crosses val="autoZero"/>
        <c:auto val="1"/>
        <c:lblOffset val="100"/>
        <c:baseTimeUnit val="years"/>
      </c:dateAx>
      <c:valAx>
        <c:axId val="22416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2416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105.3</c:v>
                </c:pt>
                <c:pt idx="1">
                  <c:v>109.47</c:v>
                </c:pt>
                <c:pt idx="2">
                  <c:v>108.52</c:v>
                </c:pt>
                <c:pt idx="3">
                  <c:v>112.62</c:v>
                </c:pt>
                <c:pt idx="4">
                  <c:v>126.05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4-43F5-8B0F-BEABE3B76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802880"/>
        <c:axId val="22380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100.94</c:v>
                </c:pt>
                <c:pt idx="1">
                  <c:v>100.85</c:v>
                </c:pt>
                <c:pt idx="2">
                  <c:v>102.13</c:v>
                </c:pt>
                <c:pt idx="3">
                  <c:v>101.72</c:v>
                </c:pt>
                <c:pt idx="4">
                  <c:v>102.73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A4-43F5-8B0F-BEABE3B76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802880"/>
        <c:axId val="223804800"/>
      </c:lineChart>
      <c:dateAx>
        <c:axId val="223802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23804800"/>
        <c:crosses val="autoZero"/>
        <c:auto val="1"/>
        <c:lblOffset val="100"/>
        <c:baseTimeUnit val="years"/>
      </c:dateAx>
      <c:valAx>
        <c:axId val="22380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2380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36.64</c:v>
                </c:pt>
                <c:pt idx="1">
                  <c:v>38.18</c:v>
                </c:pt>
                <c:pt idx="2">
                  <c:v>40.01</c:v>
                </c:pt>
                <c:pt idx="3">
                  <c:v>41.92</c:v>
                </c:pt>
                <c:pt idx="4">
                  <c:v>43.82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3-4472-8DA4-2F7AA1541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638656"/>
        <c:axId val="22364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22.79</c:v>
                </c:pt>
                <c:pt idx="1">
                  <c:v>22.77</c:v>
                </c:pt>
                <c:pt idx="2">
                  <c:v>23.93</c:v>
                </c:pt>
                <c:pt idx="3">
                  <c:v>24.68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53-4472-8DA4-2F7AA1541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38656"/>
        <c:axId val="223640576"/>
      </c:lineChart>
      <c:dateAx>
        <c:axId val="2236386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23640576"/>
        <c:crosses val="autoZero"/>
        <c:auto val="1"/>
        <c:lblOffset val="100"/>
        <c:baseTimeUnit val="years"/>
      </c:dateAx>
      <c:valAx>
        <c:axId val="22364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2363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F-4BEA-9657-380EF51F0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826688"/>
        <c:axId val="22382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0.04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0.01</c:v>
                </c:pt>
                <c:pt idx="4" formatCode="#,##0.00;&quot;△&quot;#,##0.00;&quot;-&quot;">
                  <c:v>8.6199999999999992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5F-4BEA-9657-380EF51F0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826688"/>
        <c:axId val="223828608"/>
      </c:lineChart>
      <c:dateAx>
        <c:axId val="223826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23828608"/>
        <c:crosses val="autoZero"/>
        <c:auto val="1"/>
        <c:lblOffset val="100"/>
        <c:baseTimeUnit val="years"/>
      </c:dateAx>
      <c:valAx>
        <c:axId val="22382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2382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8-488F-8BF3-5E2AA3245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859456"/>
        <c:axId val="22386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101.85</c:v>
                </c:pt>
                <c:pt idx="1">
                  <c:v>110.77</c:v>
                </c:pt>
                <c:pt idx="2">
                  <c:v>109.51</c:v>
                </c:pt>
                <c:pt idx="3">
                  <c:v>112.88</c:v>
                </c:pt>
                <c:pt idx="4">
                  <c:v>94.97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38-488F-8BF3-5E2AA3245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859456"/>
        <c:axId val="223861376"/>
      </c:lineChart>
      <c:dateAx>
        <c:axId val="223859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23861376"/>
        <c:crosses val="autoZero"/>
        <c:auto val="1"/>
        <c:lblOffset val="100"/>
        <c:baseTimeUnit val="years"/>
      </c:dateAx>
      <c:valAx>
        <c:axId val="22386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2385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34.39</c:v>
                </c:pt>
                <c:pt idx="2">
                  <c:v>32.74</c:v>
                </c:pt>
                <c:pt idx="3">
                  <c:v>25.57</c:v>
                </c:pt>
                <c:pt idx="4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9-4D0F-A90B-5F8A5E8E1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904128"/>
        <c:axId val="22390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49.07</c:v>
                </c:pt>
                <c:pt idx="1">
                  <c:v>46.78</c:v>
                </c:pt>
                <c:pt idx="2">
                  <c:v>47.44</c:v>
                </c:pt>
                <c:pt idx="3">
                  <c:v>49.18</c:v>
                </c:pt>
                <c:pt idx="4">
                  <c:v>47.72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49-4D0F-A90B-5F8A5E8E1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04128"/>
        <c:axId val="223906048"/>
      </c:lineChart>
      <c:dateAx>
        <c:axId val="2239041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23906048"/>
        <c:crosses val="autoZero"/>
        <c:auto val="1"/>
        <c:lblOffset val="100"/>
        <c:baseTimeUnit val="years"/>
      </c:dateAx>
      <c:valAx>
        <c:axId val="22390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2390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2171.77</c:v>
                </c:pt>
                <c:pt idx="1">
                  <c:v>1443.62</c:v>
                </c:pt>
                <c:pt idx="2">
                  <c:v>1606.16</c:v>
                </c:pt>
                <c:pt idx="3">
                  <c:v>1845.91</c:v>
                </c:pt>
                <c:pt idx="4">
                  <c:v>1693.26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F-460E-B6B0-8718CCE26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936512"/>
        <c:axId val="22393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F-460E-B6B0-8718CCE26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36512"/>
        <c:axId val="223938432"/>
      </c:lineChart>
      <c:dateAx>
        <c:axId val="2239365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23938432"/>
        <c:crosses val="autoZero"/>
        <c:auto val="1"/>
        <c:lblOffset val="100"/>
        <c:baseTimeUnit val="years"/>
      </c:dateAx>
      <c:valAx>
        <c:axId val="22393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23936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72.66</c:v>
                </c:pt>
                <c:pt idx="1">
                  <c:v>110.32</c:v>
                </c:pt>
                <c:pt idx="2">
                  <c:v>99.53</c:v>
                </c:pt>
                <c:pt idx="3">
                  <c:v>99.4</c:v>
                </c:pt>
                <c:pt idx="4">
                  <c:v>99.81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3-450F-9C87-213C3EC5E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985024"/>
        <c:axId val="22399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23-450F-9C87-213C3EC5E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85024"/>
        <c:axId val="223991296"/>
      </c:lineChart>
      <c:dateAx>
        <c:axId val="2239850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23991296"/>
        <c:crosses val="autoZero"/>
        <c:auto val="1"/>
        <c:lblOffset val="100"/>
        <c:baseTimeUnit val="years"/>
      </c:dateAx>
      <c:valAx>
        <c:axId val="22399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2398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215.52</c:v>
                </c:pt>
                <c:pt idx="1">
                  <c:v>204.26</c:v>
                </c:pt>
                <c:pt idx="2">
                  <c:v>240.47</c:v>
                </c:pt>
                <c:pt idx="3">
                  <c:v>219.14</c:v>
                </c:pt>
                <c:pt idx="4">
                  <c:v>218.74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1-4A41-8ACD-49044F417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078848"/>
        <c:axId val="22408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1-4A41-8ACD-49044F417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78848"/>
        <c:axId val="224085120"/>
      </c:lineChart>
      <c:dateAx>
        <c:axId val="224078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24085120"/>
        <c:crosses val="autoZero"/>
        <c:auto val="1"/>
        <c:lblOffset val="100"/>
        <c:baseTimeUnit val="years"/>
      </c:dateAx>
      <c:valAx>
        <c:axId val="22408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2407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【102.87】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【76.63】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【49.61】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【1,218.70】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【84.20】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【42.86】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【218.56】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【74.17】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【25.37】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workbookViewId="0"/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石川県　宝達志水町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0" t="s">
        <v>9</v>
      </c>
      <c r="C7" s="70"/>
      <c r="D7" s="70"/>
      <c r="E7" s="70"/>
      <c r="F7" s="70"/>
      <c r="G7" s="70"/>
      <c r="H7" s="70"/>
      <c r="I7" s="70" t="s">
        <v>16</v>
      </c>
      <c r="J7" s="70"/>
      <c r="K7" s="70"/>
      <c r="L7" s="70"/>
      <c r="M7" s="70"/>
      <c r="N7" s="70"/>
      <c r="O7" s="70"/>
      <c r="P7" s="70" t="s">
        <v>8</v>
      </c>
      <c r="Q7" s="70"/>
      <c r="R7" s="70"/>
      <c r="S7" s="70"/>
      <c r="T7" s="70"/>
      <c r="U7" s="70"/>
      <c r="V7" s="70"/>
      <c r="W7" s="70" t="s">
        <v>1</v>
      </c>
      <c r="X7" s="70"/>
      <c r="Y7" s="70"/>
      <c r="Z7" s="70"/>
      <c r="AA7" s="70"/>
      <c r="AB7" s="70"/>
      <c r="AC7" s="70"/>
      <c r="AD7" s="70" t="s">
        <v>7</v>
      </c>
      <c r="AE7" s="70"/>
      <c r="AF7" s="70"/>
      <c r="AG7" s="70"/>
      <c r="AH7" s="70"/>
      <c r="AI7" s="70"/>
      <c r="AJ7" s="70"/>
      <c r="AK7" s="3"/>
      <c r="AL7" s="70" t="s">
        <v>17</v>
      </c>
      <c r="AM7" s="70"/>
      <c r="AN7" s="70"/>
      <c r="AO7" s="70"/>
      <c r="AP7" s="70"/>
      <c r="AQ7" s="70"/>
      <c r="AR7" s="70"/>
      <c r="AS7" s="70"/>
      <c r="AT7" s="70" t="s">
        <v>13</v>
      </c>
      <c r="AU7" s="70"/>
      <c r="AV7" s="70"/>
      <c r="AW7" s="70"/>
      <c r="AX7" s="70"/>
      <c r="AY7" s="70"/>
      <c r="AZ7" s="70"/>
      <c r="BA7" s="70"/>
      <c r="BB7" s="70" t="s">
        <v>18</v>
      </c>
      <c r="BC7" s="70"/>
      <c r="BD7" s="70"/>
      <c r="BE7" s="70"/>
      <c r="BF7" s="70"/>
      <c r="BG7" s="70"/>
      <c r="BH7" s="70"/>
      <c r="BI7" s="70"/>
      <c r="BJ7" s="3"/>
      <c r="BK7" s="3"/>
      <c r="BL7" s="15" t="s">
        <v>19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73" t="str">
        <f>データ!I6</f>
        <v>法適用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特定環境保全公共下水道</v>
      </c>
      <c r="Q8" s="73"/>
      <c r="R8" s="73"/>
      <c r="S8" s="73"/>
      <c r="T8" s="73"/>
      <c r="U8" s="73"/>
      <c r="V8" s="73"/>
      <c r="W8" s="73" t="str">
        <f>データ!L6</f>
        <v>D2</v>
      </c>
      <c r="X8" s="73"/>
      <c r="Y8" s="73"/>
      <c r="Z8" s="73"/>
      <c r="AA8" s="73"/>
      <c r="AB8" s="73"/>
      <c r="AC8" s="73"/>
      <c r="AD8" s="74" t="str">
        <f>データ!$M$6</f>
        <v>非設置</v>
      </c>
      <c r="AE8" s="74"/>
      <c r="AF8" s="74"/>
      <c r="AG8" s="74"/>
      <c r="AH8" s="74"/>
      <c r="AI8" s="74"/>
      <c r="AJ8" s="74"/>
      <c r="AK8" s="3"/>
      <c r="AL8" s="63">
        <f>データ!S6</f>
        <v>13004</v>
      </c>
      <c r="AM8" s="63"/>
      <c r="AN8" s="63"/>
      <c r="AO8" s="63"/>
      <c r="AP8" s="63"/>
      <c r="AQ8" s="63"/>
      <c r="AR8" s="63"/>
      <c r="AS8" s="63"/>
      <c r="AT8" s="64">
        <f>データ!T6</f>
        <v>111.52</v>
      </c>
      <c r="AU8" s="64"/>
      <c r="AV8" s="64"/>
      <c r="AW8" s="64"/>
      <c r="AX8" s="64"/>
      <c r="AY8" s="64"/>
      <c r="AZ8" s="64"/>
      <c r="BA8" s="64"/>
      <c r="BB8" s="64">
        <f>データ!U6</f>
        <v>116.61</v>
      </c>
      <c r="BC8" s="64"/>
      <c r="BD8" s="64"/>
      <c r="BE8" s="64"/>
      <c r="BF8" s="64"/>
      <c r="BG8" s="64"/>
      <c r="BH8" s="64"/>
      <c r="BI8" s="64"/>
      <c r="BJ8" s="3"/>
      <c r="BK8" s="3"/>
      <c r="BL8" s="68" t="s">
        <v>15</v>
      </c>
      <c r="BM8" s="69"/>
      <c r="BN8" s="17" t="s">
        <v>21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70" t="s">
        <v>3</v>
      </c>
      <c r="C9" s="70"/>
      <c r="D9" s="70"/>
      <c r="E9" s="70"/>
      <c r="F9" s="70"/>
      <c r="G9" s="70"/>
      <c r="H9" s="70"/>
      <c r="I9" s="70" t="s">
        <v>22</v>
      </c>
      <c r="J9" s="70"/>
      <c r="K9" s="70"/>
      <c r="L9" s="70"/>
      <c r="M9" s="70"/>
      <c r="N9" s="70"/>
      <c r="O9" s="70"/>
      <c r="P9" s="70" t="s">
        <v>24</v>
      </c>
      <c r="Q9" s="70"/>
      <c r="R9" s="70"/>
      <c r="S9" s="70"/>
      <c r="T9" s="70"/>
      <c r="U9" s="70"/>
      <c r="V9" s="70"/>
      <c r="W9" s="70" t="s">
        <v>25</v>
      </c>
      <c r="X9" s="70"/>
      <c r="Y9" s="70"/>
      <c r="Z9" s="70"/>
      <c r="AA9" s="70"/>
      <c r="AB9" s="70"/>
      <c r="AC9" s="70"/>
      <c r="AD9" s="70" t="s">
        <v>2</v>
      </c>
      <c r="AE9" s="70"/>
      <c r="AF9" s="70"/>
      <c r="AG9" s="70"/>
      <c r="AH9" s="70"/>
      <c r="AI9" s="70"/>
      <c r="AJ9" s="70"/>
      <c r="AK9" s="3"/>
      <c r="AL9" s="70" t="s">
        <v>28</v>
      </c>
      <c r="AM9" s="70"/>
      <c r="AN9" s="70"/>
      <c r="AO9" s="70"/>
      <c r="AP9" s="70"/>
      <c r="AQ9" s="70"/>
      <c r="AR9" s="70"/>
      <c r="AS9" s="70"/>
      <c r="AT9" s="70" t="s">
        <v>29</v>
      </c>
      <c r="AU9" s="70"/>
      <c r="AV9" s="70"/>
      <c r="AW9" s="70"/>
      <c r="AX9" s="70"/>
      <c r="AY9" s="70"/>
      <c r="AZ9" s="70"/>
      <c r="BA9" s="70"/>
      <c r="BB9" s="70" t="s">
        <v>32</v>
      </c>
      <c r="BC9" s="70"/>
      <c r="BD9" s="70"/>
      <c r="BE9" s="70"/>
      <c r="BF9" s="70"/>
      <c r="BG9" s="70"/>
      <c r="BH9" s="70"/>
      <c r="BI9" s="70"/>
      <c r="BJ9" s="3"/>
      <c r="BK9" s="3"/>
      <c r="BL9" s="71" t="s">
        <v>33</v>
      </c>
      <c r="BM9" s="72"/>
      <c r="BN9" s="18" t="s">
        <v>35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64" t="str">
        <f>データ!N6</f>
        <v>-</v>
      </c>
      <c r="C10" s="64"/>
      <c r="D10" s="64"/>
      <c r="E10" s="64"/>
      <c r="F10" s="64"/>
      <c r="G10" s="64"/>
      <c r="H10" s="64"/>
      <c r="I10" s="64">
        <f>データ!O6</f>
        <v>48.22</v>
      </c>
      <c r="J10" s="64"/>
      <c r="K10" s="64"/>
      <c r="L10" s="64"/>
      <c r="M10" s="64"/>
      <c r="N10" s="64"/>
      <c r="O10" s="64"/>
      <c r="P10" s="64">
        <f>データ!P6</f>
        <v>69.62</v>
      </c>
      <c r="Q10" s="64"/>
      <c r="R10" s="64"/>
      <c r="S10" s="64"/>
      <c r="T10" s="64"/>
      <c r="U10" s="64"/>
      <c r="V10" s="64"/>
      <c r="W10" s="64">
        <f>データ!Q6</f>
        <v>91.49</v>
      </c>
      <c r="X10" s="64"/>
      <c r="Y10" s="64"/>
      <c r="Z10" s="64"/>
      <c r="AA10" s="64"/>
      <c r="AB10" s="64"/>
      <c r="AC10" s="64"/>
      <c r="AD10" s="63">
        <f>データ!R6</f>
        <v>4510</v>
      </c>
      <c r="AE10" s="63"/>
      <c r="AF10" s="63"/>
      <c r="AG10" s="63"/>
      <c r="AH10" s="63"/>
      <c r="AI10" s="63"/>
      <c r="AJ10" s="63"/>
      <c r="AK10" s="2"/>
      <c r="AL10" s="63">
        <f>データ!V6</f>
        <v>8996</v>
      </c>
      <c r="AM10" s="63"/>
      <c r="AN10" s="63"/>
      <c r="AO10" s="63"/>
      <c r="AP10" s="63"/>
      <c r="AQ10" s="63"/>
      <c r="AR10" s="63"/>
      <c r="AS10" s="63"/>
      <c r="AT10" s="64">
        <f>データ!W6</f>
        <v>3.8</v>
      </c>
      <c r="AU10" s="64"/>
      <c r="AV10" s="64"/>
      <c r="AW10" s="64"/>
      <c r="AX10" s="64"/>
      <c r="AY10" s="64"/>
      <c r="AZ10" s="64"/>
      <c r="BA10" s="64"/>
      <c r="BB10" s="64">
        <f>データ!X6</f>
        <v>2367.37</v>
      </c>
      <c r="BC10" s="64"/>
      <c r="BD10" s="64"/>
      <c r="BE10" s="64"/>
      <c r="BF10" s="64"/>
      <c r="BG10" s="64"/>
      <c r="BH10" s="64"/>
      <c r="BI10" s="64"/>
      <c r="BJ10" s="2"/>
      <c r="BK10" s="2"/>
      <c r="BL10" s="65" t="s">
        <v>36</v>
      </c>
      <c r="BM10" s="66"/>
      <c r="BN10" s="19" t="s">
        <v>37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38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43" t="s">
        <v>39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49" t="s">
        <v>114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43" t="s">
        <v>41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49" t="s">
        <v>112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60" t="s">
        <v>12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43" t="s">
        <v>11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49" t="s">
        <v>113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" t="s">
        <v>42</v>
      </c>
    </row>
    <row r="84" spans="1:78" hidden="1" x14ac:dyDescent="0.15">
      <c r="B84" s="6" t="s">
        <v>43</v>
      </c>
      <c r="C84" s="6"/>
      <c r="D84" s="6"/>
      <c r="E84" s="6" t="s">
        <v>45</v>
      </c>
      <c r="F84" s="6" t="s">
        <v>46</v>
      </c>
      <c r="G84" s="6" t="s">
        <v>47</v>
      </c>
      <c r="H84" s="6" t="s">
        <v>40</v>
      </c>
      <c r="I84" s="6" t="s">
        <v>10</v>
      </c>
      <c r="J84" s="6" t="s">
        <v>48</v>
      </c>
      <c r="K84" s="6" t="s">
        <v>49</v>
      </c>
      <c r="L84" s="6" t="s">
        <v>31</v>
      </c>
      <c r="M84" s="6" t="s">
        <v>34</v>
      </c>
      <c r="N84" s="6" t="s">
        <v>51</v>
      </c>
      <c r="O84" s="6" t="s">
        <v>53</v>
      </c>
    </row>
    <row r="85" spans="1:78" hidden="1" x14ac:dyDescent="0.15">
      <c r="B85" s="6"/>
      <c r="C85" s="6"/>
      <c r="D85" s="6"/>
      <c r="E85" s="6" t="str">
        <f>データ!AI6</f>
        <v>【102.87】</v>
      </c>
      <c r="F85" s="6" t="str">
        <f>データ!AT6</f>
        <v>【76.63】</v>
      </c>
      <c r="G85" s="6" t="str">
        <f>データ!BE6</f>
        <v>【49.61】</v>
      </c>
      <c r="H85" s="6" t="str">
        <f>データ!BP6</f>
        <v>【1,218.70】</v>
      </c>
      <c r="I85" s="6" t="str">
        <f>データ!CA6</f>
        <v>【74.17】</v>
      </c>
      <c r="J85" s="6" t="str">
        <f>データ!CL6</f>
        <v>【218.56】</v>
      </c>
      <c r="K85" s="6" t="str">
        <f>データ!CW6</f>
        <v>【42.86】</v>
      </c>
      <c r="L85" s="6" t="str">
        <f>データ!DH6</f>
        <v>【84.20】</v>
      </c>
      <c r="M85" s="6" t="str">
        <f>データ!DS6</f>
        <v>【25.37】</v>
      </c>
      <c r="N85" s="6" t="str">
        <f>データ!ED6</f>
        <v>【6.20】</v>
      </c>
      <c r="O85" s="6" t="str">
        <f>データ!EO6</f>
        <v>【0.28】</v>
      </c>
    </row>
  </sheetData>
  <sheetProtection algorithmName="SHA-512" hashValue="1bfkXrcp0fZ9YKBkZGByZmBXQtEvheCyvIip89xggvq5n7zhd/JjDpwGFqzVFT0E3YkPiUOxzdE/gIcvlK0lPw==" saltValue="92e40rjigSYgiIoCh48x0A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L64:BZ65"/>
    <mergeCell ref="BL16:BZ44"/>
    <mergeCell ref="BL47:BZ63"/>
    <mergeCell ref="BL66:BZ82"/>
    <mergeCell ref="BL11:BZ13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54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8" x14ac:dyDescent="0.15">
      <c r="A2" s="28" t="s">
        <v>55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8" x14ac:dyDescent="0.15">
      <c r="A3" s="28" t="s">
        <v>20</v>
      </c>
      <c r="B3" s="30" t="s">
        <v>30</v>
      </c>
      <c r="C3" s="30" t="s">
        <v>57</v>
      </c>
      <c r="D3" s="30" t="s">
        <v>58</v>
      </c>
      <c r="E3" s="30" t="s">
        <v>6</v>
      </c>
      <c r="F3" s="30" t="s">
        <v>5</v>
      </c>
      <c r="G3" s="30" t="s">
        <v>23</v>
      </c>
      <c r="H3" s="76" t="s">
        <v>59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52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12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8" x14ac:dyDescent="0.15">
      <c r="A4" s="28" t="s">
        <v>60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83" t="s">
        <v>50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44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26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62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0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61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64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65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66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67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68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8" x14ac:dyDescent="0.15">
      <c r="A5" s="28" t="s">
        <v>69</v>
      </c>
      <c r="B5" s="32"/>
      <c r="C5" s="32"/>
      <c r="D5" s="32"/>
      <c r="E5" s="32"/>
      <c r="F5" s="32"/>
      <c r="G5" s="32"/>
      <c r="H5" s="37" t="s">
        <v>56</v>
      </c>
      <c r="I5" s="37" t="s">
        <v>70</v>
      </c>
      <c r="J5" s="37" t="s">
        <v>71</v>
      </c>
      <c r="K5" s="37" t="s">
        <v>72</v>
      </c>
      <c r="L5" s="37" t="s">
        <v>73</v>
      </c>
      <c r="M5" s="37" t="s">
        <v>7</v>
      </c>
      <c r="N5" s="37" t="s">
        <v>74</v>
      </c>
      <c r="O5" s="37" t="s">
        <v>75</v>
      </c>
      <c r="P5" s="37" t="s">
        <v>76</v>
      </c>
      <c r="Q5" s="37" t="s">
        <v>77</v>
      </c>
      <c r="R5" s="37" t="s">
        <v>78</v>
      </c>
      <c r="S5" s="37" t="s">
        <v>79</v>
      </c>
      <c r="T5" s="37" t="s">
        <v>80</v>
      </c>
      <c r="U5" s="37" t="s">
        <v>63</v>
      </c>
      <c r="V5" s="37" t="s">
        <v>81</v>
      </c>
      <c r="W5" s="37" t="s">
        <v>82</v>
      </c>
      <c r="X5" s="37" t="s">
        <v>83</v>
      </c>
      <c r="Y5" s="37" t="s">
        <v>84</v>
      </c>
      <c r="Z5" s="37" t="s">
        <v>85</v>
      </c>
      <c r="AA5" s="37" t="s">
        <v>86</v>
      </c>
      <c r="AB5" s="37" t="s">
        <v>87</v>
      </c>
      <c r="AC5" s="37" t="s">
        <v>88</v>
      </c>
      <c r="AD5" s="37" t="s">
        <v>90</v>
      </c>
      <c r="AE5" s="37" t="s">
        <v>91</v>
      </c>
      <c r="AF5" s="37" t="s">
        <v>92</v>
      </c>
      <c r="AG5" s="37" t="s">
        <v>93</v>
      </c>
      <c r="AH5" s="37" t="s">
        <v>94</v>
      </c>
      <c r="AI5" s="37" t="s">
        <v>43</v>
      </c>
      <c r="AJ5" s="37" t="s">
        <v>84</v>
      </c>
      <c r="AK5" s="37" t="s">
        <v>85</v>
      </c>
      <c r="AL5" s="37" t="s">
        <v>86</v>
      </c>
      <c r="AM5" s="37" t="s">
        <v>87</v>
      </c>
      <c r="AN5" s="37" t="s">
        <v>88</v>
      </c>
      <c r="AO5" s="37" t="s">
        <v>90</v>
      </c>
      <c r="AP5" s="37" t="s">
        <v>91</v>
      </c>
      <c r="AQ5" s="37" t="s">
        <v>92</v>
      </c>
      <c r="AR5" s="37" t="s">
        <v>93</v>
      </c>
      <c r="AS5" s="37" t="s">
        <v>94</v>
      </c>
      <c r="AT5" s="37" t="s">
        <v>89</v>
      </c>
      <c r="AU5" s="37" t="s">
        <v>84</v>
      </c>
      <c r="AV5" s="37" t="s">
        <v>85</v>
      </c>
      <c r="AW5" s="37" t="s">
        <v>86</v>
      </c>
      <c r="AX5" s="37" t="s">
        <v>87</v>
      </c>
      <c r="AY5" s="37" t="s">
        <v>88</v>
      </c>
      <c r="AZ5" s="37" t="s">
        <v>90</v>
      </c>
      <c r="BA5" s="37" t="s">
        <v>91</v>
      </c>
      <c r="BB5" s="37" t="s">
        <v>92</v>
      </c>
      <c r="BC5" s="37" t="s">
        <v>93</v>
      </c>
      <c r="BD5" s="37" t="s">
        <v>94</v>
      </c>
      <c r="BE5" s="37" t="s">
        <v>89</v>
      </c>
      <c r="BF5" s="37" t="s">
        <v>84</v>
      </c>
      <c r="BG5" s="37" t="s">
        <v>85</v>
      </c>
      <c r="BH5" s="37" t="s">
        <v>86</v>
      </c>
      <c r="BI5" s="37" t="s">
        <v>87</v>
      </c>
      <c r="BJ5" s="37" t="s">
        <v>88</v>
      </c>
      <c r="BK5" s="37" t="s">
        <v>90</v>
      </c>
      <c r="BL5" s="37" t="s">
        <v>91</v>
      </c>
      <c r="BM5" s="37" t="s">
        <v>92</v>
      </c>
      <c r="BN5" s="37" t="s">
        <v>93</v>
      </c>
      <c r="BO5" s="37" t="s">
        <v>94</v>
      </c>
      <c r="BP5" s="37" t="s">
        <v>89</v>
      </c>
      <c r="BQ5" s="37" t="s">
        <v>84</v>
      </c>
      <c r="BR5" s="37" t="s">
        <v>85</v>
      </c>
      <c r="BS5" s="37" t="s">
        <v>86</v>
      </c>
      <c r="BT5" s="37" t="s">
        <v>87</v>
      </c>
      <c r="BU5" s="37" t="s">
        <v>88</v>
      </c>
      <c r="BV5" s="37" t="s">
        <v>90</v>
      </c>
      <c r="BW5" s="37" t="s">
        <v>91</v>
      </c>
      <c r="BX5" s="37" t="s">
        <v>92</v>
      </c>
      <c r="BY5" s="37" t="s">
        <v>93</v>
      </c>
      <c r="BZ5" s="37" t="s">
        <v>94</v>
      </c>
      <c r="CA5" s="37" t="s">
        <v>89</v>
      </c>
      <c r="CB5" s="37" t="s">
        <v>84</v>
      </c>
      <c r="CC5" s="37" t="s">
        <v>85</v>
      </c>
      <c r="CD5" s="37" t="s">
        <v>86</v>
      </c>
      <c r="CE5" s="37" t="s">
        <v>87</v>
      </c>
      <c r="CF5" s="37" t="s">
        <v>88</v>
      </c>
      <c r="CG5" s="37" t="s">
        <v>90</v>
      </c>
      <c r="CH5" s="37" t="s">
        <v>91</v>
      </c>
      <c r="CI5" s="37" t="s">
        <v>92</v>
      </c>
      <c r="CJ5" s="37" t="s">
        <v>93</v>
      </c>
      <c r="CK5" s="37" t="s">
        <v>94</v>
      </c>
      <c r="CL5" s="37" t="s">
        <v>89</v>
      </c>
      <c r="CM5" s="37" t="s">
        <v>84</v>
      </c>
      <c r="CN5" s="37" t="s">
        <v>85</v>
      </c>
      <c r="CO5" s="37" t="s">
        <v>86</v>
      </c>
      <c r="CP5" s="37" t="s">
        <v>87</v>
      </c>
      <c r="CQ5" s="37" t="s">
        <v>88</v>
      </c>
      <c r="CR5" s="37" t="s">
        <v>90</v>
      </c>
      <c r="CS5" s="37" t="s">
        <v>91</v>
      </c>
      <c r="CT5" s="37" t="s">
        <v>92</v>
      </c>
      <c r="CU5" s="37" t="s">
        <v>93</v>
      </c>
      <c r="CV5" s="37" t="s">
        <v>94</v>
      </c>
      <c r="CW5" s="37" t="s">
        <v>89</v>
      </c>
      <c r="CX5" s="37" t="s">
        <v>84</v>
      </c>
      <c r="CY5" s="37" t="s">
        <v>85</v>
      </c>
      <c r="CZ5" s="37" t="s">
        <v>86</v>
      </c>
      <c r="DA5" s="37" t="s">
        <v>87</v>
      </c>
      <c r="DB5" s="37" t="s">
        <v>88</v>
      </c>
      <c r="DC5" s="37" t="s">
        <v>90</v>
      </c>
      <c r="DD5" s="37" t="s">
        <v>91</v>
      </c>
      <c r="DE5" s="37" t="s">
        <v>92</v>
      </c>
      <c r="DF5" s="37" t="s">
        <v>93</v>
      </c>
      <c r="DG5" s="37" t="s">
        <v>94</v>
      </c>
      <c r="DH5" s="37" t="s">
        <v>89</v>
      </c>
      <c r="DI5" s="37" t="s">
        <v>84</v>
      </c>
      <c r="DJ5" s="37" t="s">
        <v>85</v>
      </c>
      <c r="DK5" s="37" t="s">
        <v>86</v>
      </c>
      <c r="DL5" s="37" t="s">
        <v>87</v>
      </c>
      <c r="DM5" s="37" t="s">
        <v>88</v>
      </c>
      <c r="DN5" s="37" t="s">
        <v>90</v>
      </c>
      <c r="DO5" s="37" t="s">
        <v>91</v>
      </c>
      <c r="DP5" s="37" t="s">
        <v>92</v>
      </c>
      <c r="DQ5" s="37" t="s">
        <v>93</v>
      </c>
      <c r="DR5" s="37" t="s">
        <v>94</v>
      </c>
      <c r="DS5" s="37" t="s">
        <v>89</v>
      </c>
      <c r="DT5" s="37" t="s">
        <v>84</v>
      </c>
      <c r="DU5" s="37" t="s">
        <v>85</v>
      </c>
      <c r="DV5" s="37" t="s">
        <v>86</v>
      </c>
      <c r="DW5" s="37" t="s">
        <v>87</v>
      </c>
      <c r="DX5" s="37" t="s">
        <v>88</v>
      </c>
      <c r="DY5" s="37" t="s">
        <v>90</v>
      </c>
      <c r="DZ5" s="37" t="s">
        <v>91</v>
      </c>
      <c r="EA5" s="37" t="s">
        <v>92</v>
      </c>
      <c r="EB5" s="37" t="s">
        <v>93</v>
      </c>
      <c r="EC5" s="37" t="s">
        <v>94</v>
      </c>
      <c r="ED5" s="37" t="s">
        <v>89</v>
      </c>
      <c r="EE5" s="37" t="s">
        <v>84</v>
      </c>
      <c r="EF5" s="37" t="s">
        <v>85</v>
      </c>
      <c r="EG5" s="37" t="s">
        <v>86</v>
      </c>
      <c r="EH5" s="37" t="s">
        <v>87</v>
      </c>
      <c r="EI5" s="37" t="s">
        <v>88</v>
      </c>
      <c r="EJ5" s="37" t="s">
        <v>90</v>
      </c>
      <c r="EK5" s="37" t="s">
        <v>91</v>
      </c>
      <c r="EL5" s="37" t="s">
        <v>92</v>
      </c>
      <c r="EM5" s="37" t="s">
        <v>93</v>
      </c>
      <c r="EN5" s="37" t="s">
        <v>94</v>
      </c>
      <c r="EO5" s="37" t="s">
        <v>89</v>
      </c>
    </row>
    <row r="6" spans="1:148" s="27" customFormat="1" x14ac:dyDescent="0.15">
      <c r="A6" s="28" t="s">
        <v>95</v>
      </c>
      <c r="B6" s="33">
        <f t="shared" ref="B6:X6" si="1">B7</f>
        <v>2019</v>
      </c>
      <c r="C6" s="33">
        <f t="shared" si="1"/>
        <v>173860</v>
      </c>
      <c r="D6" s="33">
        <f t="shared" si="1"/>
        <v>46</v>
      </c>
      <c r="E6" s="33">
        <f t="shared" si="1"/>
        <v>17</v>
      </c>
      <c r="F6" s="33">
        <f t="shared" si="1"/>
        <v>4</v>
      </c>
      <c r="G6" s="33">
        <f t="shared" si="1"/>
        <v>0</v>
      </c>
      <c r="H6" s="33" t="str">
        <f t="shared" si="1"/>
        <v>石川県　宝達志水町</v>
      </c>
      <c r="I6" s="33" t="str">
        <f t="shared" si="1"/>
        <v>法適用</v>
      </c>
      <c r="J6" s="33" t="str">
        <f t="shared" si="1"/>
        <v>下水道事業</v>
      </c>
      <c r="K6" s="33" t="str">
        <f t="shared" si="1"/>
        <v>特定環境保全公共下水道</v>
      </c>
      <c r="L6" s="33" t="str">
        <f t="shared" si="1"/>
        <v>D2</v>
      </c>
      <c r="M6" s="33" t="str">
        <f t="shared" si="1"/>
        <v>非設置</v>
      </c>
      <c r="N6" s="38" t="str">
        <f t="shared" si="1"/>
        <v>-</v>
      </c>
      <c r="O6" s="38">
        <f t="shared" si="1"/>
        <v>48.22</v>
      </c>
      <c r="P6" s="38">
        <f t="shared" si="1"/>
        <v>69.62</v>
      </c>
      <c r="Q6" s="38">
        <f t="shared" si="1"/>
        <v>91.49</v>
      </c>
      <c r="R6" s="38">
        <f t="shared" si="1"/>
        <v>4510</v>
      </c>
      <c r="S6" s="38">
        <f t="shared" si="1"/>
        <v>13004</v>
      </c>
      <c r="T6" s="38">
        <f t="shared" si="1"/>
        <v>111.52</v>
      </c>
      <c r="U6" s="38">
        <f t="shared" si="1"/>
        <v>116.61</v>
      </c>
      <c r="V6" s="38">
        <f t="shared" si="1"/>
        <v>8996</v>
      </c>
      <c r="W6" s="38">
        <f t="shared" si="1"/>
        <v>3.8</v>
      </c>
      <c r="X6" s="38">
        <f t="shared" si="1"/>
        <v>2367.37</v>
      </c>
      <c r="Y6" s="42">
        <f t="shared" ref="Y6:AH6" si="2">IF(Y7="",NA(),Y7)</f>
        <v>105.3</v>
      </c>
      <c r="Z6" s="42">
        <f t="shared" si="2"/>
        <v>109.47</v>
      </c>
      <c r="AA6" s="42">
        <f t="shared" si="2"/>
        <v>108.52</v>
      </c>
      <c r="AB6" s="42">
        <f t="shared" si="2"/>
        <v>112.62</v>
      </c>
      <c r="AC6" s="42">
        <f t="shared" si="2"/>
        <v>126.05</v>
      </c>
      <c r="AD6" s="42">
        <f t="shared" si="2"/>
        <v>100.94</v>
      </c>
      <c r="AE6" s="42">
        <f t="shared" si="2"/>
        <v>100.85</v>
      </c>
      <c r="AF6" s="42">
        <f t="shared" si="2"/>
        <v>102.13</v>
      </c>
      <c r="AG6" s="42">
        <f t="shared" si="2"/>
        <v>101.72</v>
      </c>
      <c r="AH6" s="42">
        <f t="shared" si="2"/>
        <v>102.73</v>
      </c>
      <c r="AI6" s="38" t="str">
        <f>IF(AI7="","",IF(AI7="-","【-】","【"&amp;SUBSTITUTE(TEXT(AI7,"#,##0.00"),"-","△")&amp;"】"))</f>
        <v>【102.87】</v>
      </c>
      <c r="AJ6" s="38">
        <f t="shared" ref="AJ6:AS6" si="3">IF(AJ7="",NA(),AJ7)</f>
        <v>0</v>
      </c>
      <c r="AK6" s="38">
        <f t="shared" si="3"/>
        <v>0</v>
      </c>
      <c r="AL6" s="38">
        <f t="shared" si="3"/>
        <v>0</v>
      </c>
      <c r="AM6" s="38">
        <f t="shared" si="3"/>
        <v>0</v>
      </c>
      <c r="AN6" s="38">
        <f t="shared" si="3"/>
        <v>0</v>
      </c>
      <c r="AO6" s="42">
        <f t="shared" si="3"/>
        <v>101.85</v>
      </c>
      <c r="AP6" s="42">
        <f t="shared" si="3"/>
        <v>110.77</v>
      </c>
      <c r="AQ6" s="42">
        <f t="shared" si="3"/>
        <v>109.51</v>
      </c>
      <c r="AR6" s="42">
        <f t="shared" si="3"/>
        <v>112.88</v>
      </c>
      <c r="AS6" s="42">
        <f t="shared" si="3"/>
        <v>94.97</v>
      </c>
      <c r="AT6" s="38" t="str">
        <f>IF(AT7="","",IF(AT7="-","【-】","【"&amp;SUBSTITUTE(TEXT(AT7,"#,##0.00"),"-","△")&amp;"】"))</f>
        <v>【76.63】</v>
      </c>
      <c r="AU6" s="42">
        <f t="shared" ref="AU6:BD6" si="4">IF(AU7="",NA(),AU7)</f>
        <v>42.48</v>
      </c>
      <c r="AV6" s="42">
        <f t="shared" si="4"/>
        <v>34.39</v>
      </c>
      <c r="AW6" s="42">
        <f t="shared" si="4"/>
        <v>32.74</v>
      </c>
      <c r="AX6" s="42">
        <f t="shared" si="4"/>
        <v>25.57</v>
      </c>
      <c r="AY6" s="42">
        <f t="shared" si="4"/>
        <v>22.9</v>
      </c>
      <c r="AZ6" s="42">
        <f t="shared" si="4"/>
        <v>49.07</v>
      </c>
      <c r="BA6" s="42">
        <f t="shared" si="4"/>
        <v>46.78</v>
      </c>
      <c r="BB6" s="42">
        <f t="shared" si="4"/>
        <v>47.44</v>
      </c>
      <c r="BC6" s="42">
        <f t="shared" si="4"/>
        <v>49.18</v>
      </c>
      <c r="BD6" s="42">
        <f t="shared" si="4"/>
        <v>47.72</v>
      </c>
      <c r="BE6" s="38" t="str">
        <f>IF(BE7="","",IF(BE7="-","【-】","【"&amp;SUBSTITUTE(TEXT(BE7,"#,##0.00"),"-","△")&amp;"】"))</f>
        <v>【49.61】</v>
      </c>
      <c r="BF6" s="42">
        <f t="shared" ref="BF6:BO6" si="5">IF(BF7="",NA(),BF7)</f>
        <v>2171.77</v>
      </c>
      <c r="BG6" s="42">
        <f t="shared" si="5"/>
        <v>1443.62</v>
      </c>
      <c r="BH6" s="42">
        <f t="shared" si="5"/>
        <v>1606.16</v>
      </c>
      <c r="BI6" s="42">
        <f t="shared" si="5"/>
        <v>1845.91</v>
      </c>
      <c r="BJ6" s="42">
        <f t="shared" si="5"/>
        <v>1693.26</v>
      </c>
      <c r="BK6" s="42">
        <f t="shared" si="5"/>
        <v>1434.89</v>
      </c>
      <c r="BL6" s="42">
        <f t="shared" si="5"/>
        <v>1298.9100000000001</v>
      </c>
      <c r="BM6" s="42">
        <f t="shared" si="5"/>
        <v>1243.71</v>
      </c>
      <c r="BN6" s="42">
        <f t="shared" si="5"/>
        <v>1194.1500000000001</v>
      </c>
      <c r="BO6" s="42">
        <f t="shared" si="5"/>
        <v>1206.79</v>
      </c>
      <c r="BP6" s="38" t="str">
        <f>IF(BP7="","",IF(BP7="-","【-】","【"&amp;SUBSTITUTE(TEXT(BP7,"#,##0.00"),"-","△")&amp;"】"))</f>
        <v>【1,218.70】</v>
      </c>
      <c r="BQ6" s="42">
        <f t="shared" ref="BQ6:BZ6" si="6">IF(BQ7="",NA(),BQ7)</f>
        <v>72.66</v>
      </c>
      <c r="BR6" s="42">
        <f t="shared" si="6"/>
        <v>110.32</v>
      </c>
      <c r="BS6" s="42">
        <f t="shared" si="6"/>
        <v>99.53</v>
      </c>
      <c r="BT6" s="42">
        <f t="shared" si="6"/>
        <v>99.4</v>
      </c>
      <c r="BU6" s="42">
        <f t="shared" si="6"/>
        <v>99.81</v>
      </c>
      <c r="BV6" s="42">
        <f t="shared" si="6"/>
        <v>66.22</v>
      </c>
      <c r="BW6" s="42">
        <f t="shared" si="6"/>
        <v>69.87</v>
      </c>
      <c r="BX6" s="42">
        <f t="shared" si="6"/>
        <v>74.3</v>
      </c>
      <c r="BY6" s="42">
        <f t="shared" si="6"/>
        <v>72.260000000000005</v>
      </c>
      <c r="BZ6" s="42">
        <f t="shared" si="6"/>
        <v>71.84</v>
      </c>
      <c r="CA6" s="38" t="str">
        <f>IF(CA7="","",IF(CA7="-","【-】","【"&amp;SUBSTITUTE(TEXT(CA7,"#,##0.00"),"-","△")&amp;"】"))</f>
        <v>【74.17】</v>
      </c>
      <c r="CB6" s="42">
        <f t="shared" ref="CB6:CK6" si="7">IF(CB7="",NA(),CB7)</f>
        <v>215.52</v>
      </c>
      <c r="CC6" s="42">
        <f t="shared" si="7"/>
        <v>204.26</v>
      </c>
      <c r="CD6" s="42">
        <f t="shared" si="7"/>
        <v>240.47</v>
      </c>
      <c r="CE6" s="42">
        <f t="shared" si="7"/>
        <v>219.14</v>
      </c>
      <c r="CF6" s="42">
        <f t="shared" si="7"/>
        <v>218.74</v>
      </c>
      <c r="CG6" s="42">
        <f t="shared" si="7"/>
        <v>246.72</v>
      </c>
      <c r="CH6" s="42">
        <f t="shared" si="7"/>
        <v>234.96</v>
      </c>
      <c r="CI6" s="42">
        <f t="shared" si="7"/>
        <v>221.81</v>
      </c>
      <c r="CJ6" s="42">
        <f t="shared" si="7"/>
        <v>230.02</v>
      </c>
      <c r="CK6" s="42">
        <f t="shared" si="7"/>
        <v>228.47</v>
      </c>
      <c r="CL6" s="38" t="str">
        <f>IF(CL7="","",IF(CL7="-","【-】","【"&amp;SUBSTITUTE(TEXT(CL7,"#,##0.00"),"-","△")&amp;"】"))</f>
        <v>【218.56】</v>
      </c>
      <c r="CM6" s="42">
        <f t="shared" ref="CM6:CV6" si="8">IF(CM7="",NA(),CM7)</f>
        <v>34.03</v>
      </c>
      <c r="CN6" s="42">
        <f t="shared" si="8"/>
        <v>33.770000000000003</v>
      </c>
      <c r="CO6" s="42">
        <f t="shared" si="8"/>
        <v>34.200000000000003</v>
      </c>
      <c r="CP6" s="42">
        <f t="shared" si="8"/>
        <v>32.97</v>
      </c>
      <c r="CQ6" s="42">
        <f t="shared" si="8"/>
        <v>32.26</v>
      </c>
      <c r="CR6" s="42">
        <f t="shared" si="8"/>
        <v>41.35</v>
      </c>
      <c r="CS6" s="42">
        <f t="shared" si="8"/>
        <v>42.9</v>
      </c>
      <c r="CT6" s="42">
        <f t="shared" si="8"/>
        <v>43.36</v>
      </c>
      <c r="CU6" s="42">
        <f t="shared" si="8"/>
        <v>42.56</v>
      </c>
      <c r="CV6" s="42">
        <f t="shared" si="8"/>
        <v>42.47</v>
      </c>
      <c r="CW6" s="38" t="str">
        <f>IF(CW7="","",IF(CW7="-","【-】","【"&amp;SUBSTITUTE(TEXT(CW7,"#,##0.00"),"-","△")&amp;"】"))</f>
        <v>【42.86】</v>
      </c>
      <c r="CX6" s="42">
        <f t="shared" ref="CX6:DG6" si="9">IF(CX7="",NA(),CX7)</f>
        <v>85.96</v>
      </c>
      <c r="CY6" s="42">
        <f t="shared" si="9"/>
        <v>86.71</v>
      </c>
      <c r="CZ6" s="42">
        <f t="shared" si="9"/>
        <v>87.49</v>
      </c>
      <c r="DA6" s="42">
        <f t="shared" si="9"/>
        <v>87.7</v>
      </c>
      <c r="DB6" s="42">
        <f t="shared" si="9"/>
        <v>87.87</v>
      </c>
      <c r="DC6" s="42">
        <f t="shared" si="9"/>
        <v>82.9</v>
      </c>
      <c r="DD6" s="42">
        <f t="shared" si="9"/>
        <v>83.5</v>
      </c>
      <c r="DE6" s="42">
        <f t="shared" si="9"/>
        <v>83.06</v>
      </c>
      <c r="DF6" s="42">
        <f t="shared" si="9"/>
        <v>83.32</v>
      </c>
      <c r="DG6" s="42">
        <f t="shared" si="9"/>
        <v>83.75</v>
      </c>
      <c r="DH6" s="38" t="str">
        <f>IF(DH7="","",IF(DH7="-","【-】","【"&amp;SUBSTITUTE(TEXT(DH7,"#,##0.00"),"-","△")&amp;"】"))</f>
        <v>【84.20】</v>
      </c>
      <c r="DI6" s="42">
        <f t="shared" ref="DI6:DR6" si="10">IF(DI7="",NA(),DI7)</f>
        <v>36.64</v>
      </c>
      <c r="DJ6" s="42">
        <f t="shared" si="10"/>
        <v>38.18</v>
      </c>
      <c r="DK6" s="42">
        <f t="shared" si="10"/>
        <v>40.01</v>
      </c>
      <c r="DL6" s="42">
        <f t="shared" si="10"/>
        <v>41.92</v>
      </c>
      <c r="DM6" s="42">
        <f t="shared" si="10"/>
        <v>43.82</v>
      </c>
      <c r="DN6" s="42">
        <f t="shared" si="10"/>
        <v>22.79</v>
      </c>
      <c r="DO6" s="42">
        <f t="shared" si="10"/>
        <v>22.77</v>
      </c>
      <c r="DP6" s="42">
        <f t="shared" si="10"/>
        <v>23.93</v>
      </c>
      <c r="DQ6" s="42">
        <f t="shared" si="10"/>
        <v>24.68</v>
      </c>
      <c r="DR6" s="42">
        <f t="shared" si="10"/>
        <v>24.68</v>
      </c>
      <c r="DS6" s="38" t="str">
        <f>IF(DS7="","",IF(DS7="-","【-】","【"&amp;SUBSTITUTE(TEXT(DS7,"#,##0.00"),"-","△")&amp;"】"))</f>
        <v>【25.37】</v>
      </c>
      <c r="DT6" s="38">
        <f t="shared" ref="DT6:EC6" si="11">IF(DT7="",NA(),DT7)</f>
        <v>0</v>
      </c>
      <c r="DU6" s="38">
        <f t="shared" si="11"/>
        <v>0</v>
      </c>
      <c r="DV6" s="38">
        <f t="shared" si="11"/>
        <v>0</v>
      </c>
      <c r="DW6" s="38">
        <f t="shared" si="11"/>
        <v>0</v>
      </c>
      <c r="DX6" s="38">
        <f t="shared" si="11"/>
        <v>0</v>
      </c>
      <c r="DY6" s="42">
        <f t="shared" si="11"/>
        <v>0.04</v>
      </c>
      <c r="DZ6" s="38">
        <f t="shared" si="11"/>
        <v>0</v>
      </c>
      <c r="EA6" s="38">
        <f t="shared" si="11"/>
        <v>0</v>
      </c>
      <c r="EB6" s="42">
        <f t="shared" si="11"/>
        <v>0.01</v>
      </c>
      <c r="EC6" s="42">
        <f t="shared" si="11"/>
        <v>8.6199999999999992</v>
      </c>
      <c r="ED6" s="38" t="str">
        <f>IF(ED7="","",IF(ED7="-","【-】","【"&amp;SUBSTITUTE(TEXT(ED7,"#,##0.00"),"-","△")&amp;"】"))</f>
        <v>【6.20】</v>
      </c>
      <c r="EE6" s="38">
        <f t="shared" ref="EE6:EN6" si="12">IF(EE7="",NA(),EE7)</f>
        <v>0</v>
      </c>
      <c r="EF6" s="38">
        <f t="shared" si="12"/>
        <v>0</v>
      </c>
      <c r="EG6" s="38">
        <f t="shared" si="12"/>
        <v>0</v>
      </c>
      <c r="EH6" s="38">
        <f t="shared" si="12"/>
        <v>0</v>
      </c>
      <c r="EI6" s="38">
        <f t="shared" si="12"/>
        <v>0</v>
      </c>
      <c r="EJ6" s="42">
        <f t="shared" si="12"/>
        <v>7.0000000000000007E-2</v>
      </c>
      <c r="EK6" s="42">
        <f t="shared" si="12"/>
        <v>0.09</v>
      </c>
      <c r="EL6" s="42">
        <f t="shared" si="12"/>
        <v>0.09</v>
      </c>
      <c r="EM6" s="42">
        <f t="shared" si="12"/>
        <v>0.13</v>
      </c>
      <c r="EN6" s="42">
        <f t="shared" si="12"/>
        <v>0.36</v>
      </c>
      <c r="EO6" s="38" t="str">
        <f>IF(EO7="","",IF(EO7="-","【-】","【"&amp;SUBSTITUTE(TEXT(EO7,"#,##0.00"),"-","△")&amp;"】"))</f>
        <v>【0.28】</v>
      </c>
    </row>
    <row r="7" spans="1:148" s="27" customFormat="1" x14ac:dyDescent="0.15">
      <c r="A7" s="28"/>
      <c r="B7" s="34">
        <v>2019</v>
      </c>
      <c r="C7" s="34">
        <v>173860</v>
      </c>
      <c r="D7" s="34">
        <v>46</v>
      </c>
      <c r="E7" s="34">
        <v>17</v>
      </c>
      <c r="F7" s="34">
        <v>4</v>
      </c>
      <c r="G7" s="34">
        <v>0</v>
      </c>
      <c r="H7" s="34" t="s">
        <v>96</v>
      </c>
      <c r="I7" s="34" t="s">
        <v>97</v>
      </c>
      <c r="J7" s="34" t="s">
        <v>98</v>
      </c>
      <c r="K7" s="34" t="s">
        <v>14</v>
      </c>
      <c r="L7" s="34" t="s">
        <v>99</v>
      </c>
      <c r="M7" s="34" t="s">
        <v>100</v>
      </c>
      <c r="N7" s="39" t="s">
        <v>101</v>
      </c>
      <c r="O7" s="39">
        <v>48.22</v>
      </c>
      <c r="P7" s="39">
        <v>69.62</v>
      </c>
      <c r="Q7" s="39">
        <v>91.49</v>
      </c>
      <c r="R7" s="39">
        <v>4510</v>
      </c>
      <c r="S7" s="39">
        <v>13004</v>
      </c>
      <c r="T7" s="39">
        <v>111.52</v>
      </c>
      <c r="U7" s="39">
        <v>116.61</v>
      </c>
      <c r="V7" s="39">
        <v>8996</v>
      </c>
      <c r="W7" s="39">
        <v>3.8</v>
      </c>
      <c r="X7" s="39">
        <v>2367.37</v>
      </c>
      <c r="Y7" s="39">
        <v>105.3</v>
      </c>
      <c r="Z7" s="39">
        <v>109.47</v>
      </c>
      <c r="AA7" s="39">
        <v>108.52</v>
      </c>
      <c r="AB7" s="39">
        <v>112.62</v>
      </c>
      <c r="AC7" s="39">
        <v>126.05</v>
      </c>
      <c r="AD7" s="39">
        <v>100.94</v>
      </c>
      <c r="AE7" s="39">
        <v>100.85</v>
      </c>
      <c r="AF7" s="39">
        <v>102.13</v>
      </c>
      <c r="AG7" s="39">
        <v>101.72</v>
      </c>
      <c r="AH7" s="39">
        <v>102.73</v>
      </c>
      <c r="AI7" s="39">
        <v>102.87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101.85</v>
      </c>
      <c r="AP7" s="39">
        <v>110.77</v>
      </c>
      <c r="AQ7" s="39">
        <v>109.51</v>
      </c>
      <c r="AR7" s="39">
        <v>112.88</v>
      </c>
      <c r="AS7" s="39">
        <v>94.97</v>
      </c>
      <c r="AT7" s="39">
        <v>76.63</v>
      </c>
      <c r="AU7" s="39">
        <v>42.48</v>
      </c>
      <c r="AV7" s="39">
        <v>34.39</v>
      </c>
      <c r="AW7" s="39">
        <v>32.74</v>
      </c>
      <c r="AX7" s="39">
        <v>25.57</v>
      </c>
      <c r="AY7" s="39">
        <v>22.9</v>
      </c>
      <c r="AZ7" s="39">
        <v>49.07</v>
      </c>
      <c r="BA7" s="39">
        <v>46.78</v>
      </c>
      <c r="BB7" s="39">
        <v>47.44</v>
      </c>
      <c r="BC7" s="39">
        <v>49.18</v>
      </c>
      <c r="BD7" s="39">
        <v>47.72</v>
      </c>
      <c r="BE7" s="39">
        <v>49.61</v>
      </c>
      <c r="BF7" s="39">
        <v>2171.77</v>
      </c>
      <c r="BG7" s="39">
        <v>1443.62</v>
      </c>
      <c r="BH7" s="39">
        <v>1606.16</v>
      </c>
      <c r="BI7" s="39">
        <v>1845.91</v>
      </c>
      <c r="BJ7" s="39">
        <v>1693.26</v>
      </c>
      <c r="BK7" s="39">
        <v>1434.89</v>
      </c>
      <c r="BL7" s="39">
        <v>1298.9100000000001</v>
      </c>
      <c r="BM7" s="39">
        <v>1243.71</v>
      </c>
      <c r="BN7" s="39">
        <v>1194.1500000000001</v>
      </c>
      <c r="BO7" s="39">
        <v>1206.79</v>
      </c>
      <c r="BP7" s="39">
        <v>1218.7</v>
      </c>
      <c r="BQ7" s="39">
        <v>72.66</v>
      </c>
      <c r="BR7" s="39">
        <v>110.32</v>
      </c>
      <c r="BS7" s="39">
        <v>99.53</v>
      </c>
      <c r="BT7" s="39">
        <v>99.4</v>
      </c>
      <c r="BU7" s="39">
        <v>99.81</v>
      </c>
      <c r="BV7" s="39">
        <v>66.22</v>
      </c>
      <c r="BW7" s="39">
        <v>69.87</v>
      </c>
      <c r="BX7" s="39">
        <v>74.3</v>
      </c>
      <c r="BY7" s="39">
        <v>72.260000000000005</v>
      </c>
      <c r="BZ7" s="39">
        <v>71.84</v>
      </c>
      <c r="CA7" s="39">
        <v>74.17</v>
      </c>
      <c r="CB7" s="39">
        <v>215.52</v>
      </c>
      <c r="CC7" s="39">
        <v>204.26</v>
      </c>
      <c r="CD7" s="39">
        <v>240.47</v>
      </c>
      <c r="CE7" s="39">
        <v>219.14</v>
      </c>
      <c r="CF7" s="39">
        <v>218.74</v>
      </c>
      <c r="CG7" s="39">
        <v>246.72</v>
      </c>
      <c r="CH7" s="39">
        <v>234.96</v>
      </c>
      <c r="CI7" s="39">
        <v>221.81</v>
      </c>
      <c r="CJ7" s="39">
        <v>230.02</v>
      </c>
      <c r="CK7" s="39">
        <v>228.47</v>
      </c>
      <c r="CL7" s="39">
        <v>218.56</v>
      </c>
      <c r="CM7" s="39">
        <v>34.03</v>
      </c>
      <c r="CN7" s="39">
        <v>33.770000000000003</v>
      </c>
      <c r="CO7" s="39">
        <v>34.200000000000003</v>
      </c>
      <c r="CP7" s="39">
        <v>32.97</v>
      </c>
      <c r="CQ7" s="39">
        <v>32.26</v>
      </c>
      <c r="CR7" s="39">
        <v>41.35</v>
      </c>
      <c r="CS7" s="39">
        <v>42.9</v>
      </c>
      <c r="CT7" s="39">
        <v>43.36</v>
      </c>
      <c r="CU7" s="39">
        <v>42.56</v>
      </c>
      <c r="CV7" s="39">
        <v>42.47</v>
      </c>
      <c r="CW7" s="39">
        <v>42.86</v>
      </c>
      <c r="CX7" s="39">
        <v>85.96</v>
      </c>
      <c r="CY7" s="39">
        <v>86.71</v>
      </c>
      <c r="CZ7" s="39">
        <v>87.49</v>
      </c>
      <c r="DA7" s="39">
        <v>87.7</v>
      </c>
      <c r="DB7" s="39">
        <v>87.87</v>
      </c>
      <c r="DC7" s="39">
        <v>82.9</v>
      </c>
      <c r="DD7" s="39">
        <v>83.5</v>
      </c>
      <c r="DE7" s="39">
        <v>83.06</v>
      </c>
      <c r="DF7" s="39">
        <v>83.32</v>
      </c>
      <c r="DG7" s="39">
        <v>83.75</v>
      </c>
      <c r="DH7" s="39">
        <v>84.2</v>
      </c>
      <c r="DI7" s="39">
        <v>36.64</v>
      </c>
      <c r="DJ7" s="39">
        <v>38.18</v>
      </c>
      <c r="DK7" s="39">
        <v>40.01</v>
      </c>
      <c r="DL7" s="39">
        <v>41.92</v>
      </c>
      <c r="DM7" s="39">
        <v>43.82</v>
      </c>
      <c r="DN7" s="39">
        <v>22.79</v>
      </c>
      <c r="DO7" s="39">
        <v>22.77</v>
      </c>
      <c r="DP7" s="39">
        <v>23.93</v>
      </c>
      <c r="DQ7" s="39">
        <v>24.68</v>
      </c>
      <c r="DR7" s="39">
        <v>24.68</v>
      </c>
      <c r="DS7" s="39">
        <v>25.37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0.04</v>
      </c>
      <c r="DZ7" s="39">
        <v>0</v>
      </c>
      <c r="EA7" s="39">
        <v>0</v>
      </c>
      <c r="EB7" s="39">
        <v>0.01</v>
      </c>
      <c r="EC7" s="39">
        <v>8.6199999999999992</v>
      </c>
      <c r="ED7" s="39">
        <v>6.2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7.0000000000000007E-2</v>
      </c>
      <c r="EK7" s="39">
        <v>0.09</v>
      </c>
      <c r="EL7" s="39">
        <v>0.09</v>
      </c>
      <c r="EM7" s="39">
        <v>0.13</v>
      </c>
      <c r="EN7" s="39">
        <v>0.36</v>
      </c>
      <c r="EO7" s="39">
        <v>0.28000000000000003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29"/>
      <c r="B9" s="29" t="s">
        <v>102</v>
      </c>
      <c r="C9" s="29" t="s">
        <v>103</v>
      </c>
      <c r="D9" s="29" t="s">
        <v>104</v>
      </c>
      <c r="E9" s="29" t="s">
        <v>105</v>
      </c>
      <c r="F9" s="29" t="s">
        <v>106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29" t="s">
        <v>30</v>
      </c>
      <c r="B10" s="35">
        <f>DATEVALUE($B7+12-B11&amp;"/1/"&amp;B12)</f>
        <v>46388</v>
      </c>
      <c r="C10" s="35">
        <f>DATEVALUE($B7+12-C11&amp;"/1/"&amp;C12)</f>
        <v>46753</v>
      </c>
      <c r="D10" s="35">
        <f>DATEVALUE($B7+12-D11&amp;"/1/"&amp;D12)</f>
        <v>47119</v>
      </c>
      <c r="E10" s="35">
        <f>DATEVALUE($B7+12-E11&amp;"/1/"&amp;E12)</f>
        <v>47484</v>
      </c>
      <c r="F10" s="36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109</v>
      </c>
      <c r="F13" t="s">
        <v>110</v>
      </c>
      <c r="G13" t="s">
        <v>111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2021-01-22T04:44:12Z</cp:lastPrinted>
  <dcterms:created xsi:type="dcterms:W3CDTF">2020-12-04T02:32:44Z</dcterms:created>
  <dcterms:modified xsi:type="dcterms:W3CDTF">2021-02-05T06:03:55Z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2021-01-22T02:52:35Z</vt:filetime>
  </property>
</Properties>
</file>