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iura.ISG01\Desktop\公営企業に係る経営比較分析表\"/>
    </mc:Choice>
  </mc:AlternateContent>
  <workbookProtection workbookAlgorithmName="SHA-512" workbookHashValue="LZGO9TGlgJkJOMdBsMjmJsCFnVhxBbuk/Di23AvHsmeOjRI6Ojz4Xr7+hjzBOQsBC1pa6Qd5rQgXKC/o8kYlog==" workbookSaltValue="r5Tsyy4dcvMnvoLlGqBmHQ=="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D10" i="4"/>
  <c r="W10" i="4"/>
  <c r="P10" i="4"/>
  <c r="B10" i="4"/>
  <c r="BB8" i="4"/>
  <c r="AT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<sst xmlns="http://schemas.openxmlformats.org/spreadsheetml/2006/main" count="231" uniqueCount="117">
  <si>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</si>
  <si>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</si>
  <si>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</si>
  <si>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</si>
  <si>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</si>
  <si>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</si>
  <si>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</si>
  <si>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</si>
  <si>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</si>
  <si>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</si>
  <si>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</si>
  <si>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</si>
  <si>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</si>
  <si>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</si>
  <si>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</si>
  <si>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</si>
  <si>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</si>
  <si>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</si>
  <si>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</si>
  <si>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</si>
  <si>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</si>
  <si>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</si>
  <si>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</si>
  <si>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</si>
  <si>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</si>
  <si>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</si>
  <si>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</si>
  <si>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</si>
  <si>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</si>
  <si>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</si>
  <si>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</si>
  <si>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</si>
  <si>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</si>
  <si>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</si>
  <si>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</si>
  <si>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</si>
  <si>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</si>
  <si>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</si>
  <si>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</si>
  <si>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</si>
  <si>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</si>
  <si>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</si>
  <si>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</si>
  <si>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</si>
  <si>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</si>
  <si>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</si>
  <si>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</si>
  <si>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</si>
  <si>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</si>
  <si>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</si>
  <si>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</si>
  <si>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</si>
  <si>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</si>
  <si>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</si>
  <si>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</si>
  <si>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</si>
  <si>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</si>
  <si>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</si>
  <si>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</si>
  <si>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</si>
  <si>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</si>
  <si>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</si>
  <si>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</si>
  <si>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</si>
  <si>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</si>
  <si>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</si>
  <si>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</si>
  <si>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</si>
  <si>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</si>
  <si>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</si>
  <si>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</si>
  <si>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</si>
  <si>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</si>
  <si>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</si>
  <si>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</si>
  <si>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</si>
  <si>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</si>
  <si>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</si>
  <si>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</si>
  <si>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</si>
  <si>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</si>
  <si>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</si>
  <si>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</si>
  <si>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</si>
  <si>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</si>
  <si>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</si>
  <si>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</si>
  <si>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</si>
  <si>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</si>
  <si>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</si>
  <si>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</si>
  <si>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</si>
  <si>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</si>
  <si>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</si>
  <si>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</si>
  <si>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</si>
  <si>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</si>
  <si>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</si>
  <si>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</si>
  <si>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</si>
  <si>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</si>
  <si>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</si>
  <si>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</si>
  <si>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</si>
  <si>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</si>
  <si>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</si>
  <si>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</si>
  <si>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</si>
  <si>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</si>
  <si>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</si>
  <si>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</si>
  <si>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</si>
  <si>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</si>
  <si>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</si>
  <si>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減価償却率は今のところ低く、管渠は比較的新しい状態ではあるが、早期にストックマネジメント計画を策定し、後年度における管渠更新投資の平準化に努める必要がある。           
              </t>
    <phoneticPr fontId="4"/>
  </si>
  <si>
    <t>　管渠の老朽化が始まるまでに、さらなる経費の節減と使用料金の見直しにより、利益の確保、累積欠損金の解消に取り組み、早期に良好な経営状態となることが重要である。そのためには、将来の管渠更新や企業債の償還に備え、適切な規模の更新計画と財務計画を検討していく必要がある。
　なお、本市においては、事業の効率化のため公共下水道への接続および処理施設の統廃合を順次進めているところであり、更新費用の縮減により更なる経営の健全化を図っていくこととしている。</t>
    <phoneticPr fontId="4"/>
  </si>
  <si>
    <t>　経常収支比率が3年連続で100%を超え、累積欠損金も減少に転じた。また、汚水処理原価については低い水準で推移しており、経費回収率については100％を超えている。
　類似団体との比較では、概ね経営の健全性が保たれているとも言えるが、人口減少により経営を取り巻く環境は年々厳しくなっていることから、より効率的な事業運営を行っていく必要がある。</t>
    <rPh sb="9" eb="10">
      <t>ネン</t>
    </rPh>
    <rPh sb="10" eb="12">
      <t>レンゾク</t>
    </rPh>
    <rPh sb="21" eb="23">
      <t>ルイセキ</t>
    </rPh>
    <rPh sb="23" eb="26">
      <t>ケッソンキン</t>
    </rPh>
    <rPh sb="27" eb="29">
      <t>ゲンショウ</t>
    </rPh>
    <rPh sb="30" eb="31">
      <t>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</si>
</sst>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93-4CFC-9A59-F16F4A2E691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0.05</c:v>
                </c:pt>
                <c:pt idx="2">
                  <c:v>0.44</c:v>
                </c:pt>
                <c:pt idx="3">
                  <c:v>0.04</c:v>
                </c:pt>
                <c:pt idx="4">
                  <c:v>0.02</c:v>
                </c:pt>
              </c:numCache>
            </c:numRef>
          </c:val>
          <c:smooth val="0"/>
          <c:extLst>
            <c:ext xmlns:c16="http://schemas.microsoft.com/office/drawing/2014/chart" uri="{C3380CC4-5D6E-409C-BE32-E72D297353CC}">
              <c16:uniqueId val="{00000001-D193-4CFC-9A59-F16F4A2E691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49.66</c:v>
                </c:pt>
                <c:pt idx="1">
                  <c:v>50.01</c:v>
                </c:pt>
                <c:pt idx="2">
                  <c:v>49.86</c:v>
                </c:pt>
                <c:pt idx="3">
                  <c:v>45.91</c:v>
                </c:pt>
                <c:pt idx="4">
                  <c:v>42.41</c:v>
                </c:pt>
              </c:numCache>
            </c:numRef>
          </c:val>
          <c:extLst>
            <c:ext xmlns:c16="http://schemas.microsoft.com/office/drawing/2014/chart" uri="{C3380CC4-5D6E-409C-BE32-E72D297353CC}">
              <c16:uniqueId val="{00000000-8A74-47CE-BC68-30B9D4AB9EE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56</c:v>
                </c:pt>
                <c:pt idx="2">
                  <c:v>56.01</c:v>
                </c:pt>
                <c:pt idx="3">
                  <c:v>56.72</c:v>
                </c:pt>
                <c:pt idx="4">
                  <c:v>54.06</c:v>
                </c:pt>
              </c:numCache>
            </c:numRef>
          </c:val>
          <c:smooth val="0"/>
          <c:extLst>
            <c:ext xmlns:c16="http://schemas.microsoft.com/office/drawing/2014/chart" uri="{C3380CC4-5D6E-409C-BE32-E72D297353CC}">
              <c16:uniqueId val="{00000001-8A74-47CE-BC68-30B9D4AB9EE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99.33</c:v>
                </c:pt>
                <c:pt idx="1">
                  <c:v>99.44</c:v>
                </c:pt>
                <c:pt idx="2">
                  <c:v>99.59</c:v>
                </c:pt>
                <c:pt idx="3">
                  <c:v>99.63</c:v>
                </c:pt>
                <c:pt idx="4">
                  <c:v>99.5</c:v>
                </c:pt>
              </c:numCache>
            </c:numRef>
          </c:val>
          <c:extLst>
            <c:ext xmlns:c16="http://schemas.microsoft.com/office/drawing/2014/chart" uri="{C3380CC4-5D6E-409C-BE32-E72D297353CC}">
              <c16:uniqueId val="{00000000-93D7-43FD-906D-FF56832D103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89.51</c:v>
                </c:pt>
                <c:pt idx="2">
                  <c:v>89.77</c:v>
                </c:pt>
                <c:pt idx="3">
                  <c:v>90.04</c:v>
                </c:pt>
                <c:pt idx="4">
                  <c:v>90.11</c:v>
                </c:pt>
              </c:numCache>
            </c:numRef>
          </c:val>
          <c:smooth val="0"/>
          <c:extLst>
            <c:ext xmlns:c16="http://schemas.microsoft.com/office/drawing/2014/chart" uri="{C3380CC4-5D6E-409C-BE32-E72D297353CC}">
              <c16:uniqueId val="{00000001-93D7-43FD-906D-FF56832D103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89.94</c:v>
                </c:pt>
                <c:pt idx="1">
                  <c:v>98.2</c:v>
                </c:pt>
                <c:pt idx="2">
                  <c:v>102.83</c:v>
                </c:pt>
                <c:pt idx="3">
                  <c:v>103.86</c:v>
                </c:pt>
                <c:pt idx="4">
                  <c:v>103.74</c:v>
                </c:pt>
              </c:numCache>
            </c:numRef>
          </c:val>
          <c:extLst>
            <c:ext xmlns:c16="http://schemas.microsoft.com/office/drawing/2014/chart" uri="{C3380CC4-5D6E-409C-BE32-E72D297353CC}">
              <c16:uniqueId val="{00000000-59B2-427B-AB20-616A0F82FC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97.34</c:v>
                </c:pt>
                <c:pt idx="2">
                  <c:v>100.99</c:v>
                </c:pt>
                <c:pt idx="3">
                  <c:v>101.27</c:v>
                </c:pt>
                <c:pt idx="4">
                  <c:v>101.91</c:v>
                </c:pt>
              </c:numCache>
            </c:numRef>
          </c:val>
          <c:smooth val="0"/>
          <c:extLst>
            <c:ext xmlns:c16="http://schemas.microsoft.com/office/drawing/2014/chart" uri="{C3380CC4-5D6E-409C-BE32-E72D297353CC}">
              <c16:uniqueId val="{00000001-59B2-427B-AB20-616A0F82FC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22.9</c:v>
                </c:pt>
                <c:pt idx="1">
                  <c:v>25.29</c:v>
                </c:pt>
                <c:pt idx="2">
                  <c:v>27.9</c:v>
                </c:pt>
                <c:pt idx="3">
                  <c:v>30.5</c:v>
                </c:pt>
                <c:pt idx="4">
                  <c:v>32.97</c:v>
                </c:pt>
              </c:numCache>
            </c:numRef>
          </c:val>
          <c:extLst>
            <c:ext xmlns:c16="http://schemas.microsoft.com/office/drawing/2014/chart" uri="{C3380CC4-5D6E-409C-BE32-E72D297353CC}">
              <c16:uniqueId val="{00000000-6D52-46E1-9D7B-3A15E0F4DF7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21.33</c:v>
                </c:pt>
                <c:pt idx="2">
                  <c:v>22.69</c:v>
                </c:pt>
                <c:pt idx="3">
                  <c:v>24.32</c:v>
                </c:pt>
                <c:pt idx="4">
                  <c:v>28.19</c:v>
                </c:pt>
              </c:numCache>
            </c:numRef>
          </c:val>
          <c:smooth val="0"/>
          <c:extLst>
            <c:ext xmlns:c16="http://schemas.microsoft.com/office/drawing/2014/chart" uri="{C3380CC4-5D6E-409C-BE32-E72D297353CC}">
              <c16:uniqueId val="{00000001-6D52-46E1-9D7B-3A15E0F4DF7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B4-470F-A04A-D0374C954E4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4B4-470F-A04A-D0374C954E4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70.94</c:v>
                </c:pt>
                <c:pt idx="1">
                  <c:v>73.28</c:v>
                </c:pt>
                <c:pt idx="2">
                  <c:v>63.35</c:v>
                </c:pt>
                <c:pt idx="3">
                  <c:v>56.47</c:v>
                </c:pt>
                <c:pt idx="4">
                  <c:v>50.66</c:v>
                </c:pt>
              </c:numCache>
            </c:numRef>
          </c:val>
          <c:extLst>
            <c:ext xmlns:c16="http://schemas.microsoft.com/office/drawing/2014/chart" uri="{C3380CC4-5D6E-409C-BE32-E72D297353CC}">
              <c16:uniqueId val="{00000000-F6CA-40D6-AE7F-5D79CD85EC9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148.37</c:v>
                </c:pt>
                <c:pt idx="2">
                  <c:v>149.02000000000001</c:v>
                </c:pt>
                <c:pt idx="3">
                  <c:v>137.09</c:v>
                </c:pt>
                <c:pt idx="4">
                  <c:v>127.98</c:v>
                </c:pt>
              </c:numCache>
            </c:numRef>
          </c:val>
          <c:smooth val="0"/>
          <c:extLst>
            <c:ext xmlns:c16="http://schemas.microsoft.com/office/drawing/2014/chart" uri="{C3380CC4-5D6E-409C-BE32-E72D297353CC}">
              <c16:uniqueId val="{00000001-F6CA-40D6-AE7F-5D79CD85EC9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61.05</c:v>
                </c:pt>
                <c:pt idx="1">
                  <c:v>53.24</c:v>
                </c:pt>
                <c:pt idx="2">
                  <c:v>69.22</c:v>
                </c:pt>
                <c:pt idx="3">
                  <c:v>71.44</c:v>
                </c:pt>
                <c:pt idx="4">
                  <c:v>63.5</c:v>
                </c:pt>
              </c:numCache>
            </c:numRef>
          </c:val>
          <c:extLst>
            <c:ext xmlns:c16="http://schemas.microsoft.com/office/drawing/2014/chart" uri="{C3380CC4-5D6E-409C-BE32-E72D297353CC}">
              <c16:uniqueId val="{00000000-EE91-464C-ABB5-0177577804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40.78</c:v>
                </c:pt>
                <c:pt idx="2">
                  <c:v>38.119999999999997</c:v>
                </c:pt>
                <c:pt idx="3">
                  <c:v>43.5</c:v>
                </c:pt>
                <c:pt idx="4">
                  <c:v>44.14</c:v>
                </c:pt>
              </c:numCache>
            </c:numRef>
          </c:val>
          <c:smooth val="0"/>
          <c:extLst>
            <c:ext xmlns:c16="http://schemas.microsoft.com/office/drawing/2014/chart" uri="{C3380CC4-5D6E-409C-BE32-E72D297353CC}">
              <c16:uniqueId val="{00000001-EE91-464C-ABB5-0177577804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356.98</c:v>
                </c:pt>
                <c:pt idx="1">
                  <c:v>206.34</c:v>
                </c:pt>
                <c:pt idx="2">
                  <c:v>248.28</c:v>
                </c:pt>
                <c:pt idx="3">
                  <c:v>350.74</c:v>
                </c:pt>
                <c:pt idx="4">
                  <c:v>288.77</c:v>
                </c:pt>
              </c:numCache>
            </c:numRef>
          </c:val>
          <c:extLst>
            <c:ext xmlns:c16="http://schemas.microsoft.com/office/drawing/2014/chart" uri="{C3380CC4-5D6E-409C-BE32-E72D297353CC}">
              <c16:uniqueId val="{00000000-07EA-4FFF-8F2F-8FA6189972B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685.34</c:v>
                </c:pt>
                <c:pt idx="2">
                  <c:v>684.74</c:v>
                </c:pt>
                <c:pt idx="3">
                  <c:v>654.91999999999996</c:v>
                </c:pt>
                <c:pt idx="4">
                  <c:v>654.71</c:v>
                </c:pt>
              </c:numCache>
            </c:numRef>
          </c:val>
          <c:smooth val="0"/>
          <c:extLst>
            <c:ext xmlns:c16="http://schemas.microsoft.com/office/drawing/2014/chart" uri="{C3380CC4-5D6E-409C-BE32-E72D297353CC}">
              <c16:uniqueId val="{00000001-07EA-4FFF-8F2F-8FA6189972B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100.3</c:v>
                </c:pt>
                <c:pt idx="1">
                  <c:v>122.53</c:v>
                </c:pt>
                <c:pt idx="2">
                  <c:v>100</c:v>
                </c:pt>
                <c:pt idx="3">
                  <c:v>100</c:v>
                </c:pt>
                <c:pt idx="4">
                  <c:v>100</c:v>
                </c:pt>
              </c:numCache>
            </c:numRef>
          </c:val>
          <c:extLst>
            <c:ext xmlns:c16="http://schemas.microsoft.com/office/drawing/2014/chart" uri="{C3380CC4-5D6E-409C-BE32-E72D297353CC}">
              <c16:uniqueId val="{00000000-D6A9-48BE-879C-1229D8F30EA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59.83</c:v>
                </c:pt>
                <c:pt idx="2">
                  <c:v>65.33</c:v>
                </c:pt>
                <c:pt idx="3">
                  <c:v>65.39</c:v>
                </c:pt>
                <c:pt idx="4">
                  <c:v>65.37</c:v>
                </c:pt>
              </c:numCache>
            </c:numRef>
          </c:val>
          <c:smooth val="0"/>
          <c:extLst>
            <c:ext xmlns:c16="http://schemas.microsoft.com/office/drawing/2014/chart" uri="{C3380CC4-5D6E-409C-BE32-E72D297353CC}">
              <c16:uniqueId val="{00000001-D6A9-48BE-879C-1229D8F30EA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129.53</c:v>
                </c:pt>
                <c:pt idx="1">
                  <c:v>109.71</c:v>
                </c:pt>
                <c:pt idx="2">
                  <c:v>131.08000000000001</c:v>
                </c:pt>
                <c:pt idx="3">
                  <c:v>138.35</c:v>
                </c:pt>
                <c:pt idx="4">
                  <c:v>132.82</c:v>
                </c:pt>
              </c:numCache>
            </c:numRef>
          </c:val>
          <c:extLst>
            <c:ext xmlns:c16="http://schemas.microsoft.com/office/drawing/2014/chart" uri="{C3380CC4-5D6E-409C-BE32-E72D297353CC}">
              <c16:uniqueId val="{00000000-3B52-4524-B78D-5D3D1D607F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246.66</c:v>
                </c:pt>
                <c:pt idx="2">
                  <c:v>227.43</c:v>
                </c:pt>
                <c:pt idx="3">
                  <c:v>230.88</c:v>
                </c:pt>
                <c:pt idx="4">
                  <c:v>228.99</c:v>
                </c:pt>
              </c:numCache>
            </c:numRef>
          </c:val>
          <c:smooth val="0"/>
          <c:extLst>
            <c:ext xmlns:c16="http://schemas.microsoft.com/office/drawing/2014/chart" uri="{C3380CC4-5D6E-409C-BE32-E72D297353CC}">
              <c16:uniqueId val="{00000001-3B52-4524-B78D-5D3D1D607F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白山市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113715</v>
      </c>
      <c r="AM8" s="51"/>
      <c r="AN8" s="51"/>
      <c r="AO8" s="51"/>
      <c r="AP8" s="51"/>
      <c r="AQ8" s="51"/>
      <c r="AR8" s="51"/>
      <c r="AS8" s="51"/>
      <c r="AT8" s="46">
        <f>データ!T6</f>
        <v>754.93</v>
      </c>
      <c r="AU8" s="46"/>
      <c r="AV8" s="46"/>
      <c r="AW8" s="46"/>
      <c r="AX8" s="46"/>
      <c r="AY8" s="46"/>
      <c r="AZ8" s="46"/>
      <c r="BA8" s="46"/>
      <c r="BB8" s="46">
        <f>データ!U6</f>
        <v>150.63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59.57</v>
      </c>
      <c r="J10" s="46"/>
      <c r="K10" s="46"/>
      <c r="L10" s="46"/>
      <c r="M10" s="46"/>
      <c r="N10" s="46"/>
      <c r="O10" s="46"/>
      <c r="P10" s="46">
        <f>データ!P6</f>
        <v>6.16</v>
      </c>
      <c r="Q10" s="46"/>
      <c r="R10" s="46"/>
      <c r="S10" s="46"/>
      <c r="T10" s="46"/>
      <c r="U10" s="46"/>
      <c r="V10" s="46"/>
      <c r="W10" s="46">
        <f>データ!Q6</f>
        <v>88.2</v>
      </c>
      <c r="X10" s="46"/>
      <c r="Y10" s="46"/>
      <c r="Z10" s="46"/>
      <c r="AA10" s="46"/>
      <c r="AB10" s="46"/>
      <c r="AC10" s="46"/>
      <c r="AD10" s="51">
        <f>データ!R6</f>
        <v>2662</v>
      </c>
      <c r="AE10" s="51"/>
      <c r="AF10" s="51"/>
      <c r="AG10" s="51"/>
      <c r="AH10" s="51"/>
      <c r="AI10" s="51"/>
      <c r="AJ10" s="51"/>
      <c r="AK10" s="2"/>
      <c r="AL10" s="51">
        <f>データ!V6</f>
        <v>6996</v>
      </c>
      <c r="AM10" s="51"/>
      <c r="AN10" s="51"/>
      <c r="AO10" s="51"/>
      <c r="AP10" s="51"/>
      <c r="AQ10" s="51"/>
      <c r="AR10" s="51"/>
      <c r="AS10" s="51"/>
      <c r="AT10" s="46">
        <f>データ!W6</f>
        <v>3.05</v>
      </c>
      <c r="AU10" s="46"/>
      <c r="AV10" s="46"/>
      <c r="AW10" s="46"/>
      <c r="AX10" s="46"/>
      <c r="AY10" s="46"/>
      <c r="AZ10" s="46"/>
      <c r="BA10" s="46"/>
      <c r="BB10" s="46">
        <f>データ!X6</f>
        <v>2293.77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NZm8j5SK6OZGUr7F/8YNAH48P23wDBHZ1m73WGTQOct7jdU9RrQBgP4xpf9+w1y/ATsbM6YmdAxPRwkHvgR1Ww==" saltValue="5Q7fIVETQNzNTaL3+2y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172103</v>
      </c>
      <c r="D6" s="33">
        <f t="shared" si="3"/>
        <v>46</v>
      </c>
      <c r="E6" s="33">
        <f t="shared" si="3"/>
        <v>17</v>
      </c>
      <c r="F6" s="33">
        <f t="shared" si="3"/>
        <v>5</v>
      </c>
      <c r="G6" s="33">
        <f t="shared" si="3"/>
        <v>0</v>
      </c>
      <c r="H6" s="33" t="str">
        <f t="shared" si="3"/>
        <v>石川県　白山市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59.57</v>
      </c>
      <c r="P6" s="34">
        <f t="shared" si="3"/>
        <v>6.16</v>
      </c>
      <c r="Q6" s="34">
        <f t="shared" si="3"/>
        <v>88.2</v>
      </c>
      <c r="R6" s="34">
        <f t="shared" si="3"/>
        <v>2662</v>
      </c>
      <c r="S6" s="34">
        <f t="shared" si="3"/>
        <v>113715</v>
      </c>
      <c r="T6" s="34">
        <f t="shared" si="3"/>
        <v>754.93</v>
      </c>
      <c r="U6" s="34">
        <f t="shared" si="3"/>
        <v>150.63</v>
      </c>
      <c r="V6" s="34">
        <f t="shared" si="3"/>
        <v>6996</v>
      </c>
      <c r="W6" s="34">
        <f t="shared" si="3"/>
        <v>3.05</v>
      </c>
      <c r="X6" s="34">
        <f t="shared" si="3"/>
        <v>2293.77</v>
      </c>
      <c r="Y6" s="35">
        <f>IF(Y7="",NA(),Y7)</f>
        <v>89.94</v>
      </c>
      <c r="Z6" s="35">
        <f t="shared" ref="Z6:AH6" si="4">IF(Z7="",NA(),Z7)</f>
        <v>98.2</v>
      </c>
      <c r="AA6" s="35">
        <f t="shared" si="4"/>
        <v>102.83</v>
      </c>
      <c r="AB6" s="35">
        <f t="shared" si="4"/>
        <v>103.86</v>
      </c>
      <c r="AC6" s="35">
        <f t="shared" si="4"/>
        <v>103.74</v>
      </c>
      <c r="AD6" s="35">
        <f t="shared" si="4"/>
        <v>99.64</v>
      </c>
      <c r="AE6" s="35">
        <f t="shared" si="4"/>
        <v>97.34</v>
      </c>
      <c r="AF6" s="35">
        <f t="shared" si="4"/>
        <v>100.99</v>
      </c>
      <c r="AG6" s="35">
        <f t="shared" si="4"/>
        <v>101.27</v>
      </c>
      <c r="AH6" s="35">
        <f t="shared" si="4"/>
        <v>101.91</v>
      </c>
      <c r="AI6" s="34" t="str">
        <f>IF(AI7="","",IF(AI7="-","【-】","【"&amp;SUBSTITUTE(TEXT(AI7,"#,##0.00"),"-","△")&amp;"】"))</f>
        <v>【102.97】</v>
      </c>
      <c r="AJ6" s="35">
        <f>IF(AJ7="",NA(),AJ7)</f>
        <v>70.94</v>
      </c>
      <c r="AK6" s="35">
        <f t="shared" ref="AK6:AS6" si="5">IF(AK7="",NA(),AK7)</f>
        <v>73.28</v>
      </c>
      <c r="AL6" s="35">
        <f t="shared" si="5"/>
        <v>63.35</v>
      </c>
      <c r="AM6" s="35">
        <f t="shared" si="5"/>
        <v>56.47</v>
      </c>
      <c r="AN6" s="35">
        <f t="shared" si="5"/>
        <v>50.66</v>
      </c>
      <c r="AO6" s="35">
        <f t="shared" si="5"/>
        <v>214.61</v>
      </c>
      <c r="AP6" s="35">
        <f t="shared" si="5"/>
        <v>148.37</v>
      </c>
      <c r="AQ6" s="35">
        <f t="shared" si="5"/>
        <v>149.02000000000001</v>
      </c>
      <c r="AR6" s="35">
        <f t="shared" si="5"/>
        <v>137.09</v>
      </c>
      <c r="AS6" s="35">
        <f t="shared" si="5"/>
        <v>127.98</v>
      </c>
      <c r="AT6" s="34" t="str">
        <f>IF(AT7="","",IF(AT7="-","【-】","【"&amp;SUBSTITUTE(TEXT(AT7,"#,##0.00"),"-","△")&amp;"】"))</f>
        <v>【165.48】</v>
      </c>
      <c r="AU6" s="35">
        <f>IF(AU7="",NA(),AU7)</f>
        <v>61.05</v>
      </c>
      <c r="AV6" s="35">
        <f t="shared" ref="AV6:BD6" si="6">IF(AV7="",NA(),AV7)</f>
        <v>53.24</v>
      </c>
      <c r="AW6" s="35">
        <f t="shared" si="6"/>
        <v>69.22</v>
      </c>
      <c r="AX6" s="35">
        <f t="shared" si="6"/>
        <v>71.44</v>
      </c>
      <c r="AY6" s="35">
        <f t="shared" si="6"/>
        <v>63.5</v>
      </c>
      <c r="AZ6" s="35">
        <f t="shared" si="6"/>
        <v>29.45</v>
      </c>
      <c r="BA6" s="35">
        <f t="shared" si="6"/>
        <v>40.78</v>
      </c>
      <c r="BB6" s="35">
        <f t="shared" si="6"/>
        <v>38.119999999999997</v>
      </c>
      <c r="BC6" s="35">
        <f t="shared" si="6"/>
        <v>43.5</v>
      </c>
      <c r="BD6" s="35">
        <f t="shared" si="6"/>
        <v>44.14</v>
      </c>
      <c r="BE6" s="34" t="str">
        <f>IF(BE7="","",IF(BE7="-","【-】","【"&amp;SUBSTITUTE(TEXT(BE7,"#,##0.00"),"-","△")&amp;"】"))</f>
        <v>【33.84】</v>
      </c>
      <c r="BF6" s="35">
        <f>IF(BF7="",NA(),BF7)</f>
        <v>356.98</v>
      </c>
      <c r="BG6" s="35">
        <f t="shared" ref="BG6:BO6" si="7">IF(BG7="",NA(),BG7)</f>
        <v>206.34</v>
      </c>
      <c r="BH6" s="35">
        <f t="shared" si="7"/>
        <v>248.28</v>
      </c>
      <c r="BI6" s="35">
        <f t="shared" si="7"/>
        <v>350.74</v>
      </c>
      <c r="BJ6" s="35">
        <f t="shared" si="7"/>
        <v>288.77</v>
      </c>
      <c r="BK6" s="35">
        <f t="shared" si="7"/>
        <v>1081.8</v>
      </c>
      <c r="BL6" s="35">
        <f t="shared" si="7"/>
        <v>685.34</v>
      </c>
      <c r="BM6" s="35">
        <f t="shared" si="7"/>
        <v>684.74</v>
      </c>
      <c r="BN6" s="35">
        <f t="shared" si="7"/>
        <v>654.91999999999996</v>
      </c>
      <c r="BO6" s="35">
        <f t="shared" si="7"/>
        <v>654.71</v>
      </c>
      <c r="BP6" s="34" t="str">
        <f>IF(BP7="","",IF(BP7="-","【-】","【"&amp;SUBSTITUTE(TEXT(BP7,"#,##0.00"),"-","△")&amp;"】"))</f>
        <v>【765.47】</v>
      </c>
      <c r="BQ6" s="35">
        <f>IF(BQ7="",NA(),BQ7)</f>
        <v>100.3</v>
      </c>
      <c r="BR6" s="35">
        <f t="shared" ref="BR6:BZ6" si="8">IF(BR7="",NA(),BR7)</f>
        <v>122.53</v>
      </c>
      <c r="BS6" s="35">
        <f t="shared" si="8"/>
        <v>100</v>
      </c>
      <c r="BT6" s="35">
        <f t="shared" si="8"/>
        <v>100</v>
      </c>
      <c r="BU6" s="35">
        <f t="shared" si="8"/>
        <v>100</v>
      </c>
      <c r="BV6" s="35">
        <f t="shared" si="8"/>
        <v>52.19</v>
      </c>
      <c r="BW6" s="35">
        <f t="shared" si="8"/>
        <v>59.83</v>
      </c>
      <c r="BX6" s="35">
        <f t="shared" si="8"/>
        <v>65.33</v>
      </c>
      <c r="BY6" s="35">
        <f t="shared" si="8"/>
        <v>65.39</v>
      </c>
      <c r="BZ6" s="35">
        <f t="shared" si="8"/>
        <v>65.37</v>
      </c>
      <c r="CA6" s="34" t="str">
        <f>IF(CA7="","",IF(CA7="-","【-】","【"&amp;SUBSTITUTE(TEXT(CA7,"#,##0.00"),"-","△")&amp;"】"))</f>
        <v>【59.59】</v>
      </c>
      <c r="CB6" s="35">
        <f>IF(CB7="",NA(),CB7)</f>
        <v>129.53</v>
      </c>
      <c r="CC6" s="35">
        <f t="shared" ref="CC6:CK6" si="9">IF(CC7="",NA(),CC7)</f>
        <v>109.71</v>
      </c>
      <c r="CD6" s="35">
        <f t="shared" si="9"/>
        <v>131.08000000000001</v>
      </c>
      <c r="CE6" s="35">
        <f t="shared" si="9"/>
        <v>138.35</v>
      </c>
      <c r="CF6" s="35">
        <f t="shared" si="9"/>
        <v>132.82</v>
      </c>
      <c r="CG6" s="35">
        <f t="shared" si="9"/>
        <v>296.14</v>
      </c>
      <c r="CH6" s="35">
        <f t="shared" si="9"/>
        <v>246.66</v>
      </c>
      <c r="CI6" s="35">
        <f t="shared" si="9"/>
        <v>227.43</v>
      </c>
      <c r="CJ6" s="35">
        <f t="shared" si="9"/>
        <v>230.88</v>
      </c>
      <c r="CK6" s="35">
        <f t="shared" si="9"/>
        <v>228.99</v>
      </c>
      <c r="CL6" s="34" t="str">
        <f>IF(CL7="","",IF(CL7="-","【-】","【"&amp;SUBSTITUTE(TEXT(CL7,"#,##0.00"),"-","△")&amp;"】"))</f>
        <v>【257.86】</v>
      </c>
      <c r="CM6" s="35">
        <f>IF(CM7="",NA(),CM7)</f>
        <v>49.66</v>
      </c>
      <c r="CN6" s="35">
        <f t="shared" ref="CN6:CV6" si="10">IF(CN7="",NA(),CN7)</f>
        <v>50.01</v>
      </c>
      <c r="CO6" s="35">
        <f t="shared" si="10"/>
        <v>49.86</v>
      </c>
      <c r="CP6" s="35">
        <f t="shared" si="10"/>
        <v>45.91</v>
      </c>
      <c r="CQ6" s="35">
        <f t="shared" si="10"/>
        <v>42.41</v>
      </c>
      <c r="CR6" s="35">
        <f t="shared" si="10"/>
        <v>52.31</v>
      </c>
      <c r="CS6" s="35">
        <f t="shared" si="10"/>
        <v>56</v>
      </c>
      <c r="CT6" s="35">
        <f t="shared" si="10"/>
        <v>56.01</v>
      </c>
      <c r="CU6" s="35">
        <f t="shared" si="10"/>
        <v>56.72</v>
      </c>
      <c r="CV6" s="35">
        <f t="shared" si="10"/>
        <v>54.06</v>
      </c>
      <c r="CW6" s="34" t="str">
        <f>IF(CW7="","",IF(CW7="-","【-】","【"&amp;SUBSTITUTE(TEXT(CW7,"#,##0.00"),"-","△")&amp;"】"))</f>
        <v>【51.30】</v>
      </c>
      <c r="CX6" s="35">
        <f>IF(CX7="",NA(),CX7)</f>
        <v>99.33</v>
      </c>
      <c r="CY6" s="35">
        <f t="shared" ref="CY6:DG6" si="11">IF(CY7="",NA(),CY7)</f>
        <v>99.44</v>
      </c>
      <c r="CZ6" s="35">
        <f t="shared" si="11"/>
        <v>99.59</v>
      </c>
      <c r="DA6" s="35">
        <f t="shared" si="11"/>
        <v>99.63</v>
      </c>
      <c r="DB6" s="35">
        <f t="shared" si="11"/>
        <v>99.5</v>
      </c>
      <c r="DC6" s="35">
        <f t="shared" si="11"/>
        <v>84.32</v>
      </c>
      <c r="DD6" s="35">
        <f t="shared" si="11"/>
        <v>89.51</v>
      </c>
      <c r="DE6" s="35">
        <f t="shared" si="11"/>
        <v>89.77</v>
      </c>
      <c r="DF6" s="35">
        <f t="shared" si="11"/>
        <v>90.04</v>
      </c>
      <c r="DG6" s="35">
        <f t="shared" si="11"/>
        <v>90.11</v>
      </c>
      <c r="DH6" s="34" t="str">
        <f>IF(DH7="","",IF(DH7="-","【-】","【"&amp;SUBSTITUTE(TEXT(DH7,"#,##0.00"),"-","△")&amp;"】"))</f>
        <v>【86.22】</v>
      </c>
      <c r="DI6" s="35">
        <f>IF(DI7="",NA(),DI7)</f>
        <v>22.9</v>
      </c>
      <c r="DJ6" s="35">
        <f t="shared" ref="DJ6:DR6" si="12">IF(DJ7="",NA(),DJ7)</f>
        <v>25.29</v>
      </c>
      <c r="DK6" s="35">
        <f t="shared" si="12"/>
        <v>27.9</v>
      </c>
      <c r="DL6" s="35">
        <f t="shared" si="12"/>
        <v>30.5</v>
      </c>
      <c r="DM6" s="35">
        <f t="shared" si="12"/>
        <v>32.97</v>
      </c>
      <c r="DN6" s="35">
        <f t="shared" si="12"/>
        <v>22.41</v>
      </c>
      <c r="DO6" s="35">
        <f t="shared" si="12"/>
        <v>21.33</v>
      </c>
      <c r="DP6" s="35">
        <f t="shared" si="12"/>
        <v>22.69</v>
      </c>
      <c r="DQ6" s="35">
        <f t="shared" si="12"/>
        <v>24.32</v>
      </c>
      <c r="DR6" s="35">
        <f t="shared" si="12"/>
        <v>28.19</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0.05</v>
      </c>
      <c r="EL6" s="35">
        <f t="shared" si="14"/>
        <v>0.44</v>
      </c>
      <c r="EM6" s="35">
        <f t="shared" si="14"/>
        <v>0.04</v>
      </c>
      <c r="EN6" s="35">
        <f t="shared" si="14"/>
        <v>0.02</v>
      </c>
      <c r="EO6" s="34" t="str">
        <f>IF(EO7="","",IF(EO7="-","【-】","【"&amp;SUBSTITUTE(TEXT(EO7,"#,##0.00"),"-","△")&amp;"】"))</f>
        <v>【0.02】</v>
      </c>
    </row>
    <row r="7" spans="1:148" s="36" customFormat="1" x14ac:dyDescent="0.15">
      <c r="A7" s="28"/>
      <c r="B7" s="37">
        <v>2019</v>
      </c>
      <c r="C7" s="37">
        <v>172103</v>
      </c>
      <c r="D7" s="37">
        <v>46</v>
      </c>
      <c r="E7" s="37">
        <v>17</v>
      </c>
      <c r="F7" s="37">
        <v>5</v>
      </c>
      <c r="G7" s="37">
        <v>0</v>
      </c>
      <c r="H7" s="37" t="s">
        <v>96</v>
      </c>
      <c r="I7" s="37" t="s">
        <v>97</v>
      </c>
      <c r="J7" s="37" t="s">
        <v>98</v>
      </c>
      <c r="K7" s="37" t="s">
        <v>99</v>
      </c>
      <c r="L7" s="37" t="s">
        <v>100</v>
      </c>
      <c r="M7" s="37" t="s">
        <v>101</v>
      </c>
      <c r="N7" s="38" t="s">
        <v>102</v>
      </c>
      <c r="O7" s="38">
        <v>59.57</v>
      </c>
      <c r="P7" s="38">
        <v>6.16</v>
      </c>
      <c r="Q7" s="38">
        <v>88.2</v>
      </c>
      <c r="R7" s="38">
        <v>2662</v>
      </c>
      <c r="S7" s="38">
        <v>113715</v>
      </c>
      <c r="T7" s="38">
        <v>754.93</v>
      </c>
      <c r="U7" s="38">
        <v>150.63</v>
      </c>
      <c r="V7" s="38">
        <v>6996</v>
      </c>
      <c r="W7" s="38">
        <v>3.05</v>
      </c>
      <c r="X7" s="38">
        <v>2293.77</v>
      </c>
      <c r="Y7" s="38">
        <v>89.94</v>
      </c>
      <c r="Z7" s="38">
        <v>98.2</v>
      </c>
      <c r="AA7" s="38">
        <v>102.83</v>
      </c>
      <c r="AB7" s="38">
        <v>103.86</v>
      </c>
      <c r="AC7" s="38">
        <v>103.74</v>
      </c>
      <c r="AD7" s="38">
        <v>99.64</v>
      </c>
      <c r="AE7" s="38">
        <v>97.34</v>
      </c>
      <c r="AF7" s="38">
        <v>100.99</v>
      </c>
      <c r="AG7" s="38">
        <v>101.27</v>
      </c>
      <c r="AH7" s="38">
        <v>101.91</v>
      </c>
      <c r="AI7" s="38">
        <v>102.97</v>
      </c>
      <c r="AJ7" s="38">
        <v>70.94</v>
      </c>
      <c r="AK7" s="38">
        <v>73.28</v>
      </c>
      <c r="AL7" s="38">
        <v>63.35</v>
      </c>
      <c r="AM7" s="38">
        <v>56.47</v>
      </c>
      <c r="AN7" s="38">
        <v>50.66</v>
      </c>
      <c r="AO7" s="38">
        <v>214.61</v>
      </c>
      <c r="AP7" s="38">
        <v>148.37</v>
      </c>
      <c r="AQ7" s="38">
        <v>149.02000000000001</v>
      </c>
      <c r="AR7" s="38">
        <v>137.09</v>
      </c>
      <c r="AS7" s="38">
        <v>127.98</v>
      </c>
      <c r="AT7" s="38">
        <v>165.48</v>
      </c>
      <c r="AU7" s="38">
        <v>61.05</v>
      </c>
      <c r="AV7" s="38">
        <v>53.24</v>
      </c>
      <c r="AW7" s="38">
        <v>69.22</v>
      </c>
      <c r="AX7" s="38">
        <v>71.44</v>
      </c>
      <c r="AY7" s="38">
        <v>63.5</v>
      </c>
      <c r="AZ7" s="38">
        <v>29.45</v>
      </c>
      <c r="BA7" s="38">
        <v>40.78</v>
      </c>
      <c r="BB7" s="38">
        <v>38.119999999999997</v>
      </c>
      <c r="BC7" s="38">
        <v>43.5</v>
      </c>
      <c r="BD7" s="38">
        <v>44.14</v>
      </c>
      <c r="BE7" s="38">
        <v>33.840000000000003</v>
      </c>
      <c r="BF7" s="38">
        <v>356.98</v>
      </c>
      <c r="BG7" s="38">
        <v>206.34</v>
      </c>
      <c r="BH7" s="38">
        <v>248.28</v>
      </c>
      <c r="BI7" s="38">
        <v>350.74</v>
      </c>
      <c r="BJ7" s="38">
        <v>288.77</v>
      </c>
      <c r="BK7" s="38">
        <v>1081.8</v>
      </c>
      <c r="BL7" s="38">
        <v>685.34</v>
      </c>
      <c r="BM7" s="38">
        <v>684.74</v>
      </c>
      <c r="BN7" s="38">
        <v>654.91999999999996</v>
      </c>
      <c r="BO7" s="38">
        <v>654.71</v>
      </c>
      <c r="BP7" s="38">
        <v>765.47</v>
      </c>
      <c r="BQ7" s="38">
        <v>100.3</v>
      </c>
      <c r="BR7" s="38">
        <v>122.53</v>
      </c>
      <c r="BS7" s="38">
        <v>100</v>
      </c>
      <c r="BT7" s="38">
        <v>100</v>
      </c>
      <c r="BU7" s="38">
        <v>100</v>
      </c>
      <c r="BV7" s="38">
        <v>52.19</v>
      </c>
      <c r="BW7" s="38">
        <v>59.83</v>
      </c>
      <c r="BX7" s="38">
        <v>65.33</v>
      </c>
      <c r="BY7" s="38">
        <v>65.39</v>
      </c>
      <c r="BZ7" s="38">
        <v>65.37</v>
      </c>
      <c r="CA7" s="38">
        <v>59.59</v>
      </c>
      <c r="CB7" s="38">
        <v>129.53</v>
      </c>
      <c r="CC7" s="38">
        <v>109.71</v>
      </c>
      <c r="CD7" s="38">
        <v>131.08000000000001</v>
      </c>
      <c r="CE7" s="38">
        <v>138.35</v>
      </c>
      <c r="CF7" s="38">
        <v>132.82</v>
      </c>
      <c r="CG7" s="38">
        <v>296.14</v>
      </c>
      <c r="CH7" s="38">
        <v>246.66</v>
      </c>
      <c r="CI7" s="38">
        <v>227.43</v>
      </c>
      <c r="CJ7" s="38">
        <v>230.88</v>
      </c>
      <c r="CK7" s="38">
        <v>228.99</v>
      </c>
      <c r="CL7" s="38">
        <v>257.86</v>
      </c>
      <c r="CM7" s="38">
        <v>49.66</v>
      </c>
      <c r="CN7" s="38">
        <v>50.01</v>
      </c>
      <c r="CO7" s="38">
        <v>49.86</v>
      </c>
      <c r="CP7" s="38">
        <v>45.91</v>
      </c>
      <c r="CQ7" s="38">
        <v>42.41</v>
      </c>
      <c r="CR7" s="38">
        <v>52.31</v>
      </c>
      <c r="CS7" s="38">
        <v>56</v>
      </c>
      <c r="CT7" s="38">
        <v>56.01</v>
      </c>
      <c r="CU7" s="38">
        <v>56.72</v>
      </c>
      <c r="CV7" s="38">
        <v>54.06</v>
      </c>
      <c r="CW7" s="38">
        <v>51.3</v>
      </c>
      <c r="CX7" s="38">
        <v>99.33</v>
      </c>
      <c r="CY7" s="38">
        <v>99.44</v>
      </c>
      <c r="CZ7" s="38">
        <v>99.59</v>
      </c>
      <c r="DA7" s="38">
        <v>99.63</v>
      </c>
      <c r="DB7" s="38">
        <v>99.5</v>
      </c>
      <c r="DC7" s="38">
        <v>84.32</v>
      </c>
      <c r="DD7" s="38">
        <v>89.51</v>
      </c>
      <c r="DE7" s="38">
        <v>89.77</v>
      </c>
      <c r="DF7" s="38">
        <v>90.04</v>
      </c>
      <c r="DG7" s="38">
        <v>90.11</v>
      </c>
      <c r="DH7" s="38">
        <v>86.22</v>
      </c>
      <c r="DI7" s="38">
        <v>22.9</v>
      </c>
      <c r="DJ7" s="38">
        <v>25.29</v>
      </c>
      <c r="DK7" s="38">
        <v>27.9</v>
      </c>
      <c r="DL7" s="38">
        <v>30.5</v>
      </c>
      <c r="DM7" s="38">
        <v>32.97</v>
      </c>
      <c r="DN7" s="38">
        <v>22.41</v>
      </c>
      <c r="DO7" s="38">
        <v>21.33</v>
      </c>
      <c r="DP7" s="38">
        <v>22.69</v>
      </c>
      <c r="DQ7" s="38">
        <v>24.32</v>
      </c>
      <c r="DR7" s="38">
        <v>28.19</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0.05</v>
      </c>
      <c r="EL7" s="38">
        <v>0.44</v>
      </c>
      <c r="EM7" s="38">
        <v>0.04</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2020-12-04T02:36:23Z</dcterms:created>
  <dcterms:modified xsi:type="dcterms:W3CDTF">2021-02-03T02:51:45Z</dcterms:modified>
  <cp:category/>
</cp:coreProperties>
</file>