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P6c7X/GbL6mL6GKHLUzhikBF0lO4aIi66N5pSwl3S8jBM4FCOcK83+R4//ZpzE01cbL3uwv3Vwm+qoYJKVPEGQ==" workbookSaltValue="I7hLEcNVQxhja6rD/FFo7g=="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E85" i="4"/>
  <c r="BB10" i="4"/>
  <c r="AD10" i="4"/>
  <c r="P10" i="4"/>
  <c r="B10" i="4"/>
  <c r="BB8" i="4"/>
  <c r="AT8" i="4"/>
  <c r="W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<sst xmlns="http://schemas.openxmlformats.org/spreadsheetml/2006/main" count="231" uniqueCount="116">
  <si>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</si>
  <si>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</si>
  <si>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</si>
  <si>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</si>
  <si>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</si>
  <si>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</si>
  <si>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</si>
  <si>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</si>
  <si>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</si>
  <si>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</si>
  <si>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</si>
  <si>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</si>
  <si>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</si>
  <si>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</si>
  <si>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</si>
  <si>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</si>
  <si>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</si>
  <si>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</si>
  <si>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</si>
  <si>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</si>
  <si>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</si>
  <si>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</si>
  <si>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</si>
  <si>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</si>
  <si>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</si>
  <si>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</si>
  <si>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</si>
  <si>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</si>
  <si>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</si>
  <si>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</si>
  <si>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</si>
  <si>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</si>
  <si>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</si>
  <si>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</si>
  <si>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</si>
  <si>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</si>
  <si>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</si>
  <si>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</si>
  <si>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</si>
  <si>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</si>
  <si>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</si>
  <si>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</si>
  <si>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</si>
  <si>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</si>
  <si>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</si>
  <si>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</si>
  <si>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</si>
  <si>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</si>
  <si>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</si>
  <si>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</si>
  <si>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</si>
  <si>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</si>
  <si>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</si>
  <si>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</si>
  <si>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</si>
  <si>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</si>
  <si>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</si>
  <si>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</si>
  <si>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</si>
  <si>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</si>
  <si>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</si>
  <si>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</si>
  <si>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</si>
  <si>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</si>
  <si>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</si>
  <si>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</si>
  <si>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</si>
  <si>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</si>
  <si>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</si>
  <si>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</si>
  <si>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</si>
  <si>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</si>
  <si>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</si>
  <si>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</si>
  <si>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</si>
  <si>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</si>
  <si>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</si>
  <si>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</si>
  <si>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</si>
  <si>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</si>
  <si>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</si>
  <si>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</si>
  <si>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</si>
  <si>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</si>
  <si>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</si>
  <si>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</si>
  <si>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</si>
  <si>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</si>
  <si>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</si>
  <si>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</si>
  <si>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</si>
  <si>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</si>
  <si>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</si>
  <si>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</si>
  <si>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</si>
  <si>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</si>
  <si>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</si>
  <si>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</si>
  <si>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</si>
  <si>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</si>
  <si>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</si>
  <si>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</si>
  <si>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</si>
  <si>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</si>
  <si>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</si>
  <si>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</si>
  <si>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</si>
  <si>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</si>
  <si>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</si>
  <si>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</si>
  <si>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</si>
  <si>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</si>
  <si>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</si>
  <si>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減価償却率は今のところ低く、管渠は比較的新しい状態ではあるが、早期にストックマネジメント計画を策定し、後年度における管渠更新投資の平準化に努める必要がある。</t>
    <phoneticPr fontId="4"/>
  </si>
  <si>
    <t xml:space="preserve">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t>
    <phoneticPr fontId="4"/>
  </si>
  <si>
    <t>　経常収支比率は平成29年度に100％を超えたが、平成30年以降は100%を下回り、それに伴い累積欠損金も増加に転じた。一方、汚水処理原価は類似団体と同水準であるが、経費回収率については100％を下回っている。
　類似団体との比較では、経営の健全性が保たれているとは言い難く、使用料金の見直しも含めより効率的な事業運営を行っていく必要がある。</t>
    <rPh sb="20" eb="21">
      <t>コ</t>
    </rPh>
    <rPh sb="25" eb="27">
      <t>ヘイセイ</t>
    </rPh>
    <rPh sb="29" eb="30">
      <t>ネン</t>
    </rPh>
    <rPh sb="30" eb="32">
      <t>イコウ</t>
    </rPh>
    <rPh sb="38" eb="40">
      <t>シタマワ</t>
    </rPh>
    <rPh sb="45" eb="46">
      <t>トモナ</t>
    </rPh>
    <rPh sb="56" eb="57">
      <t>テン</t>
    </rPh>
    <rPh sb="75" eb="76">
      <t>ドウ</t>
    </rPh>
    <rPh sb="133" eb="134">
      <t>イ</t>
    </rPh>
    <rPh sb="135" eb="136">
      <t>ガタ</t>
    </rPh>
    <rPh sb="138" eb="140">
      <t>シヨウ</t>
    </rPh>
    <rPh sb="140" eb="142">
      <t>リョウキン</t>
    </rPh>
    <rPh sb="143" eb="145">
      <t>ミナオ</t>
    </rPh>
    <rPh sb="147" eb="148">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</si>
</sst>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1C-4D45-990C-CE974193A4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0.15</c:v>
                </c:pt>
                <c:pt idx="3">
                  <c:v>0.06</c:v>
                </c:pt>
                <c:pt idx="4">
                  <c:v>0.04</c:v>
                </c:pt>
              </c:numCache>
            </c:numRef>
          </c:val>
          <c:smooth val="0"/>
          <c:extLst>
            <c:ext xmlns:c16="http://schemas.microsoft.com/office/drawing/2014/chart" uri="{C3380CC4-5D6E-409C-BE32-E72D297353CC}">
              <c16:uniqueId val="{00000001-BD1C-4D45-990C-CE974193A4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49.91</c:v>
                </c:pt>
                <c:pt idx="1">
                  <c:v>49.24</c:v>
                </c:pt>
                <c:pt idx="2">
                  <c:v>43.98</c:v>
                </c:pt>
                <c:pt idx="3">
                  <c:v>44.89</c:v>
                </c:pt>
                <c:pt idx="4">
                  <c:v>47.48</c:v>
                </c:pt>
              </c:numCache>
            </c:numRef>
          </c:val>
          <c:extLst>
            <c:ext xmlns:c16="http://schemas.microsoft.com/office/drawing/2014/chart" uri="{C3380CC4-5D6E-409C-BE32-E72D297353CC}">
              <c16:uniqueId val="{00000000-0AF8-4AAF-AA2E-EDA2F1CDBC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42.38</c:v>
                </c:pt>
                <c:pt idx="3">
                  <c:v>46.17</c:v>
                </c:pt>
                <c:pt idx="4">
                  <c:v>45.68</c:v>
                </c:pt>
              </c:numCache>
            </c:numRef>
          </c:val>
          <c:smooth val="0"/>
          <c:extLst>
            <c:ext xmlns:c16="http://schemas.microsoft.com/office/drawing/2014/chart" uri="{C3380CC4-5D6E-409C-BE32-E72D297353CC}">
              <c16:uniqueId val="{00000001-0AF8-4AAF-AA2E-EDA2F1CDBC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99.39</c:v>
                </c:pt>
                <c:pt idx="1">
                  <c:v>99.45</c:v>
                </c:pt>
                <c:pt idx="2">
                  <c:v>99.5</c:v>
                </c:pt>
                <c:pt idx="3">
                  <c:v>99.5</c:v>
                </c:pt>
                <c:pt idx="4">
                  <c:v>99.41</c:v>
                </c:pt>
              </c:numCache>
            </c:numRef>
          </c:val>
          <c:extLst>
            <c:ext xmlns:c16="http://schemas.microsoft.com/office/drawing/2014/chart" uri="{C3380CC4-5D6E-409C-BE32-E72D297353CC}">
              <c16:uniqueId val="{00000000-D842-4034-9709-808DC492E9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87.01</c:v>
                </c:pt>
                <c:pt idx="3">
                  <c:v>87.84</c:v>
                </c:pt>
                <c:pt idx="4">
                  <c:v>87.96</c:v>
                </c:pt>
              </c:numCache>
            </c:numRef>
          </c:val>
          <c:smooth val="0"/>
          <c:extLst>
            <c:ext xmlns:c16="http://schemas.microsoft.com/office/drawing/2014/chart" uri="{C3380CC4-5D6E-409C-BE32-E72D297353CC}">
              <c16:uniqueId val="{00000001-D842-4034-9709-808DC492E9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89.65</c:v>
                </c:pt>
                <c:pt idx="1">
                  <c:v>96.16</c:v>
                </c:pt>
                <c:pt idx="2">
                  <c:v>102.59</c:v>
                </c:pt>
                <c:pt idx="3">
                  <c:v>93.22</c:v>
                </c:pt>
                <c:pt idx="4">
                  <c:v>91.54</c:v>
                </c:pt>
              </c:numCache>
            </c:numRef>
          </c:val>
          <c:extLst>
            <c:ext xmlns:c16="http://schemas.microsoft.com/office/drawing/2014/chart" uri="{C3380CC4-5D6E-409C-BE32-E72D297353CC}">
              <c16:uniqueId val="{00000000-7260-4C39-B2FF-C50F77EF3F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103.61</c:v>
                </c:pt>
                <c:pt idx="3">
                  <c:v>102.95</c:v>
                </c:pt>
                <c:pt idx="4">
                  <c:v>103.34</c:v>
                </c:pt>
              </c:numCache>
            </c:numRef>
          </c:val>
          <c:smooth val="0"/>
          <c:extLst>
            <c:ext xmlns:c16="http://schemas.microsoft.com/office/drawing/2014/chart" uri="{C3380CC4-5D6E-409C-BE32-E72D297353CC}">
              <c16:uniqueId val="{00000001-7260-4C39-B2FF-C50F77EF3F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20.54</c:v>
                </c:pt>
                <c:pt idx="1">
                  <c:v>23.16</c:v>
                </c:pt>
                <c:pt idx="2">
                  <c:v>25.58</c:v>
                </c:pt>
                <c:pt idx="3">
                  <c:v>28.18</c:v>
                </c:pt>
                <c:pt idx="4">
                  <c:v>30.28</c:v>
                </c:pt>
              </c:numCache>
            </c:numRef>
          </c:val>
          <c:extLst>
            <c:ext xmlns:c16="http://schemas.microsoft.com/office/drawing/2014/chart" uri="{C3380CC4-5D6E-409C-BE32-E72D297353CC}">
              <c16:uniqueId val="{00000000-2A55-41DA-8DB6-AC152A3869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28.59</c:v>
                </c:pt>
                <c:pt idx="3">
                  <c:v>26.56</c:v>
                </c:pt>
                <c:pt idx="4">
                  <c:v>27.82</c:v>
                </c:pt>
              </c:numCache>
            </c:numRef>
          </c:val>
          <c:smooth val="0"/>
          <c:extLst>
            <c:ext xmlns:c16="http://schemas.microsoft.com/office/drawing/2014/chart" uri="{C3380CC4-5D6E-409C-BE32-E72D297353CC}">
              <c16:uniqueId val="{00000001-2A55-41DA-8DB6-AC152A3869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0A-499D-AA73-DA2A0356E3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D00A-499D-AA73-DA2A0356E3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72.599999999999994</c:v>
                </c:pt>
                <c:pt idx="1">
                  <c:v>85.7</c:v>
                </c:pt>
                <c:pt idx="2">
                  <c:v>77.42</c:v>
                </c:pt>
                <c:pt idx="3">
                  <c:v>97.18</c:v>
                </c:pt>
                <c:pt idx="4">
                  <c:v>127.43</c:v>
                </c:pt>
              </c:numCache>
            </c:numRef>
          </c:val>
          <c:extLst>
            <c:ext xmlns:c16="http://schemas.microsoft.com/office/drawing/2014/chart" uri="{C3380CC4-5D6E-409C-BE32-E72D297353CC}">
              <c16:uniqueId val="{00000000-B5C7-4162-9237-B9B31C27EB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80.63</c:v>
                </c:pt>
                <c:pt idx="3">
                  <c:v>27.02</c:v>
                </c:pt>
                <c:pt idx="4">
                  <c:v>29.74</c:v>
                </c:pt>
              </c:numCache>
            </c:numRef>
          </c:val>
          <c:smooth val="0"/>
          <c:extLst>
            <c:ext xmlns:c16="http://schemas.microsoft.com/office/drawing/2014/chart" uri="{C3380CC4-5D6E-409C-BE32-E72D297353CC}">
              <c16:uniqueId val="{00000001-B5C7-4162-9237-B9B31C27EB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69.94</c:v>
                </c:pt>
                <c:pt idx="1">
                  <c:v>59.32</c:v>
                </c:pt>
                <c:pt idx="2">
                  <c:v>86.88</c:v>
                </c:pt>
                <c:pt idx="3">
                  <c:v>96.33</c:v>
                </c:pt>
                <c:pt idx="4">
                  <c:v>98.52</c:v>
                </c:pt>
              </c:numCache>
            </c:numRef>
          </c:val>
          <c:extLst>
            <c:ext xmlns:c16="http://schemas.microsoft.com/office/drawing/2014/chart" uri="{C3380CC4-5D6E-409C-BE32-E72D297353CC}">
              <c16:uniqueId val="{00000000-CC87-4B06-A671-59E473F7EC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70.92</c:v>
                </c:pt>
                <c:pt idx="3">
                  <c:v>60.67</c:v>
                </c:pt>
                <c:pt idx="4">
                  <c:v>53.44</c:v>
                </c:pt>
              </c:numCache>
            </c:numRef>
          </c:val>
          <c:smooth val="0"/>
          <c:extLst>
            <c:ext xmlns:c16="http://schemas.microsoft.com/office/drawing/2014/chart" uri="{C3380CC4-5D6E-409C-BE32-E72D297353CC}">
              <c16:uniqueId val="{00000001-CC87-4B06-A671-59E473F7EC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71.38</c:v>
                </c:pt>
                <c:pt idx="1">
                  <c:v>73.290000000000006</c:v>
                </c:pt>
                <c:pt idx="2" formatCode="#,##0.00;&quot;△&quot;#,##0.00">
                  <c:v>0</c:v>
                </c:pt>
                <c:pt idx="3">
                  <c:v>48.41</c:v>
                </c:pt>
                <c:pt idx="4" formatCode="#,##0.00;&quot;△&quot;#,##0.00">
                  <c:v>0</c:v>
                </c:pt>
              </c:numCache>
            </c:numRef>
          </c:val>
          <c:extLst>
            <c:ext xmlns:c16="http://schemas.microsoft.com/office/drawing/2014/chart" uri="{C3380CC4-5D6E-409C-BE32-E72D297353CC}">
              <c16:uniqueId val="{00000000-551E-45C1-A336-12E1C4807B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1144.94</c:v>
                </c:pt>
                <c:pt idx="3">
                  <c:v>1252.71</c:v>
                </c:pt>
                <c:pt idx="4">
                  <c:v>1267.3900000000001</c:v>
                </c:pt>
              </c:numCache>
            </c:numRef>
          </c:val>
          <c:smooth val="0"/>
          <c:extLst>
            <c:ext xmlns:c16="http://schemas.microsoft.com/office/drawing/2014/chart" uri="{C3380CC4-5D6E-409C-BE32-E72D297353CC}">
              <c16:uniqueId val="{00000001-551E-45C1-A336-12E1C4807B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70.31</c:v>
                </c:pt>
                <c:pt idx="1">
                  <c:v>75.319999999999993</c:v>
                </c:pt>
                <c:pt idx="2">
                  <c:v>83.08</c:v>
                </c:pt>
                <c:pt idx="3">
                  <c:v>77.12</c:v>
                </c:pt>
                <c:pt idx="4">
                  <c:v>76.7</c:v>
                </c:pt>
              </c:numCache>
            </c:numRef>
          </c:val>
          <c:extLst>
            <c:ext xmlns:c16="http://schemas.microsoft.com/office/drawing/2014/chart" uri="{C3380CC4-5D6E-409C-BE32-E72D297353CC}">
              <c16:uniqueId val="{00000000-8F36-4933-B925-DE77FB5AC30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88.16</c:v>
                </c:pt>
                <c:pt idx="3">
                  <c:v>87.03</c:v>
                </c:pt>
                <c:pt idx="4">
                  <c:v>84.3</c:v>
                </c:pt>
              </c:numCache>
            </c:numRef>
          </c:val>
          <c:smooth val="0"/>
          <c:extLst>
            <c:ext xmlns:c16="http://schemas.microsoft.com/office/drawing/2014/chart" uri="{C3380CC4-5D6E-409C-BE32-E72D297353CC}">
              <c16:uniqueId val="{00000001-8F36-4933-B925-DE77FB5AC30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198.62</c:v>
                </c:pt>
                <c:pt idx="1">
                  <c:v>184.31</c:v>
                </c:pt>
                <c:pt idx="2">
                  <c:v>162.91999999999999</c:v>
                </c:pt>
                <c:pt idx="3">
                  <c:v>191.65</c:v>
                </c:pt>
                <c:pt idx="4">
                  <c:v>184.62</c:v>
                </c:pt>
              </c:numCache>
            </c:numRef>
          </c:val>
          <c:extLst>
            <c:ext xmlns:c16="http://schemas.microsoft.com/office/drawing/2014/chart" uri="{C3380CC4-5D6E-409C-BE32-E72D297353CC}">
              <c16:uniqueId val="{00000000-168D-462D-808F-B5222B0350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173.89</c:v>
                </c:pt>
                <c:pt idx="3">
                  <c:v>177.02</c:v>
                </c:pt>
                <c:pt idx="4">
                  <c:v>185.47</c:v>
                </c:pt>
              </c:numCache>
            </c:numRef>
          </c:val>
          <c:smooth val="0"/>
          <c:extLst>
            <c:ext xmlns:c16="http://schemas.microsoft.com/office/drawing/2014/chart" uri="{C3380CC4-5D6E-409C-BE32-E72D297353CC}">
              <c16:uniqueId val="{00000001-168D-462D-808F-B5222B0350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白山市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113715</v>
      </c>
      <c r="AM8" s="69"/>
      <c r="AN8" s="69"/>
      <c r="AO8" s="69"/>
      <c r="AP8" s="69"/>
      <c r="AQ8" s="69"/>
      <c r="AR8" s="69"/>
      <c r="AS8" s="69"/>
      <c r="AT8" s="68">
        <f>データ!T6</f>
        <v>754.93</v>
      </c>
      <c r="AU8" s="68"/>
      <c r="AV8" s="68"/>
      <c r="AW8" s="68"/>
      <c r="AX8" s="68"/>
      <c r="AY8" s="68"/>
      <c r="AZ8" s="68"/>
      <c r="BA8" s="68"/>
      <c r="BB8" s="68">
        <f>データ!U6</f>
        <v>150.63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68.16</v>
      </c>
      <c r="J10" s="68"/>
      <c r="K10" s="68"/>
      <c r="L10" s="68"/>
      <c r="M10" s="68"/>
      <c r="N10" s="68"/>
      <c r="O10" s="68"/>
      <c r="P10" s="68">
        <f>データ!P6</f>
        <v>2.38</v>
      </c>
      <c r="Q10" s="68"/>
      <c r="R10" s="68"/>
      <c r="S10" s="68"/>
      <c r="T10" s="68"/>
      <c r="U10" s="68"/>
      <c r="V10" s="68"/>
      <c r="W10" s="68">
        <f>データ!Q6</f>
        <v>86.7</v>
      </c>
      <c r="X10" s="68"/>
      <c r="Y10" s="68"/>
      <c r="Z10" s="68"/>
      <c r="AA10" s="68"/>
      <c r="AB10" s="68"/>
      <c r="AC10" s="68"/>
      <c r="AD10" s="69">
        <f>データ!R6</f>
        <v>2662</v>
      </c>
      <c r="AE10" s="69"/>
      <c r="AF10" s="69"/>
      <c r="AG10" s="69"/>
      <c r="AH10" s="69"/>
      <c r="AI10" s="69"/>
      <c r="AJ10" s="69"/>
      <c r="AK10" s="2"/>
      <c r="AL10" s="69">
        <f>データ!V6</f>
        <v>2702</v>
      </c>
      <c r="AM10" s="69"/>
      <c r="AN10" s="69"/>
      <c r="AO10" s="69"/>
      <c r="AP10" s="69"/>
      <c r="AQ10" s="69"/>
      <c r="AR10" s="69"/>
      <c r="AS10" s="69"/>
      <c r="AT10" s="68">
        <f>データ!W6</f>
        <v>1.63</v>
      </c>
      <c r="AU10" s="68"/>
      <c r="AV10" s="68"/>
      <c r="AW10" s="68"/>
      <c r="AX10" s="68"/>
      <c r="AY10" s="68"/>
      <c r="AZ10" s="68"/>
      <c r="BA10" s="68"/>
      <c r="BB10" s="68">
        <f>データ!X6</f>
        <v>1657.67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F32yW1E98hbeAuLUVe2a50NS92AYiNhbTh4OKUI+fdkCec79MlDLW+qQiT+BfHThLZ3usIA09K2emb3TMA46Lw==" saltValue="G9p0jACVea9VgPjZlGOm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172103</v>
      </c>
      <c r="D6" s="33">
        <f t="shared" si="3"/>
        <v>46</v>
      </c>
      <c r="E6" s="33">
        <f t="shared" si="3"/>
        <v>17</v>
      </c>
      <c r="F6" s="33">
        <f t="shared" si="3"/>
        <v>4</v>
      </c>
      <c r="G6" s="33">
        <f t="shared" si="3"/>
        <v>0</v>
      </c>
      <c r="H6" s="33" t="str">
        <f t="shared" si="3"/>
        <v>石川県　白山市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68.16</v>
      </c>
      <c r="P6" s="34">
        <f t="shared" si="3"/>
        <v>2.38</v>
      </c>
      <c r="Q6" s="34">
        <f t="shared" si="3"/>
        <v>86.7</v>
      </c>
      <c r="R6" s="34">
        <f t="shared" si="3"/>
        <v>2662</v>
      </c>
      <c r="S6" s="34">
        <f t="shared" si="3"/>
        <v>113715</v>
      </c>
      <c r="T6" s="34">
        <f t="shared" si="3"/>
        <v>754.93</v>
      </c>
      <c r="U6" s="34">
        <f t="shared" si="3"/>
        <v>150.63</v>
      </c>
      <c r="V6" s="34">
        <f t="shared" si="3"/>
        <v>2702</v>
      </c>
      <c r="W6" s="34">
        <f t="shared" si="3"/>
        <v>1.63</v>
      </c>
      <c r="X6" s="34">
        <f t="shared" si="3"/>
        <v>1657.67</v>
      </c>
      <c r="Y6" s="35">
        <f>IF(Y7="",NA(),Y7)</f>
        <v>89.65</v>
      </c>
      <c r="Z6" s="35">
        <f t="shared" ref="Z6:AH6" si="4">IF(Z7="",NA(),Z7)</f>
        <v>96.16</v>
      </c>
      <c r="AA6" s="35">
        <f t="shared" si="4"/>
        <v>102.59</v>
      </c>
      <c r="AB6" s="35">
        <f t="shared" si="4"/>
        <v>93.22</v>
      </c>
      <c r="AC6" s="35">
        <f t="shared" si="4"/>
        <v>91.54</v>
      </c>
      <c r="AD6" s="35">
        <f t="shared" si="4"/>
        <v>100.94</v>
      </c>
      <c r="AE6" s="35">
        <f t="shared" si="4"/>
        <v>100.85</v>
      </c>
      <c r="AF6" s="35">
        <f t="shared" si="4"/>
        <v>103.61</v>
      </c>
      <c r="AG6" s="35">
        <f t="shared" si="4"/>
        <v>102.95</v>
      </c>
      <c r="AH6" s="35">
        <f t="shared" si="4"/>
        <v>103.34</v>
      </c>
      <c r="AI6" s="34" t="str">
        <f>IF(AI7="","",IF(AI7="-","【-】","【"&amp;SUBSTITUTE(TEXT(AI7,"#,##0.00"),"-","△")&amp;"】"))</f>
        <v>【102.87】</v>
      </c>
      <c r="AJ6" s="35">
        <f>IF(AJ7="",NA(),AJ7)</f>
        <v>72.599999999999994</v>
      </c>
      <c r="AK6" s="35">
        <f t="shared" ref="AK6:AS6" si="5">IF(AK7="",NA(),AK7)</f>
        <v>85.7</v>
      </c>
      <c r="AL6" s="35">
        <f t="shared" si="5"/>
        <v>77.42</v>
      </c>
      <c r="AM6" s="35">
        <f t="shared" si="5"/>
        <v>97.18</v>
      </c>
      <c r="AN6" s="35">
        <f t="shared" si="5"/>
        <v>127.43</v>
      </c>
      <c r="AO6" s="35">
        <f t="shared" si="5"/>
        <v>101.85</v>
      </c>
      <c r="AP6" s="35">
        <f t="shared" si="5"/>
        <v>110.77</v>
      </c>
      <c r="AQ6" s="35">
        <f t="shared" si="5"/>
        <v>80.63</v>
      </c>
      <c r="AR6" s="35">
        <f t="shared" si="5"/>
        <v>27.02</v>
      </c>
      <c r="AS6" s="35">
        <f t="shared" si="5"/>
        <v>29.74</v>
      </c>
      <c r="AT6" s="34" t="str">
        <f>IF(AT7="","",IF(AT7="-","【-】","【"&amp;SUBSTITUTE(TEXT(AT7,"#,##0.00"),"-","△")&amp;"】"))</f>
        <v>【76.63】</v>
      </c>
      <c r="AU6" s="35">
        <f>IF(AU7="",NA(),AU7)</f>
        <v>69.94</v>
      </c>
      <c r="AV6" s="35">
        <f t="shared" ref="AV6:BD6" si="6">IF(AV7="",NA(),AV7)</f>
        <v>59.32</v>
      </c>
      <c r="AW6" s="35">
        <f t="shared" si="6"/>
        <v>86.88</v>
      </c>
      <c r="AX6" s="35">
        <f t="shared" si="6"/>
        <v>96.33</v>
      </c>
      <c r="AY6" s="35">
        <f t="shared" si="6"/>
        <v>98.52</v>
      </c>
      <c r="AZ6" s="35">
        <f t="shared" si="6"/>
        <v>49.07</v>
      </c>
      <c r="BA6" s="35">
        <f t="shared" si="6"/>
        <v>46.78</v>
      </c>
      <c r="BB6" s="35">
        <f t="shared" si="6"/>
        <v>70.92</v>
      </c>
      <c r="BC6" s="35">
        <f t="shared" si="6"/>
        <v>60.67</v>
      </c>
      <c r="BD6" s="35">
        <f t="shared" si="6"/>
        <v>53.44</v>
      </c>
      <c r="BE6" s="34" t="str">
        <f>IF(BE7="","",IF(BE7="-","【-】","【"&amp;SUBSTITUTE(TEXT(BE7,"#,##0.00"),"-","△")&amp;"】"))</f>
        <v>【49.61】</v>
      </c>
      <c r="BF6" s="35">
        <f>IF(BF7="",NA(),BF7)</f>
        <v>71.38</v>
      </c>
      <c r="BG6" s="35">
        <f t="shared" ref="BG6:BO6" si="7">IF(BG7="",NA(),BG7)</f>
        <v>73.290000000000006</v>
      </c>
      <c r="BH6" s="34">
        <f t="shared" si="7"/>
        <v>0</v>
      </c>
      <c r="BI6" s="35">
        <f t="shared" si="7"/>
        <v>48.41</v>
      </c>
      <c r="BJ6" s="34">
        <f t="shared" si="7"/>
        <v>0</v>
      </c>
      <c r="BK6" s="35">
        <f t="shared" si="7"/>
        <v>1434.89</v>
      </c>
      <c r="BL6" s="35">
        <f t="shared" si="7"/>
        <v>1298.9100000000001</v>
      </c>
      <c r="BM6" s="35">
        <f t="shared" si="7"/>
        <v>1144.94</v>
      </c>
      <c r="BN6" s="35">
        <f t="shared" si="7"/>
        <v>1252.71</v>
      </c>
      <c r="BO6" s="35">
        <f t="shared" si="7"/>
        <v>1267.3900000000001</v>
      </c>
      <c r="BP6" s="34" t="str">
        <f>IF(BP7="","",IF(BP7="-","【-】","【"&amp;SUBSTITUTE(TEXT(BP7,"#,##0.00"),"-","△")&amp;"】"))</f>
        <v>【1,218.70】</v>
      </c>
      <c r="BQ6" s="35">
        <f>IF(BQ7="",NA(),BQ7)</f>
        <v>70.31</v>
      </c>
      <c r="BR6" s="35">
        <f t="shared" ref="BR6:BZ6" si="8">IF(BR7="",NA(),BR7)</f>
        <v>75.319999999999993</v>
      </c>
      <c r="BS6" s="35">
        <f t="shared" si="8"/>
        <v>83.08</v>
      </c>
      <c r="BT6" s="35">
        <f t="shared" si="8"/>
        <v>77.12</v>
      </c>
      <c r="BU6" s="35">
        <f t="shared" si="8"/>
        <v>76.7</v>
      </c>
      <c r="BV6" s="35">
        <f t="shared" si="8"/>
        <v>66.22</v>
      </c>
      <c r="BW6" s="35">
        <f t="shared" si="8"/>
        <v>69.87</v>
      </c>
      <c r="BX6" s="35">
        <f t="shared" si="8"/>
        <v>88.16</v>
      </c>
      <c r="BY6" s="35">
        <f t="shared" si="8"/>
        <v>87.03</v>
      </c>
      <c r="BZ6" s="35">
        <f t="shared" si="8"/>
        <v>84.3</v>
      </c>
      <c r="CA6" s="34" t="str">
        <f>IF(CA7="","",IF(CA7="-","【-】","【"&amp;SUBSTITUTE(TEXT(CA7,"#,##0.00"),"-","△")&amp;"】"))</f>
        <v>【74.17】</v>
      </c>
      <c r="CB6" s="35">
        <f>IF(CB7="",NA(),CB7)</f>
        <v>198.62</v>
      </c>
      <c r="CC6" s="35">
        <f t="shared" ref="CC6:CK6" si="9">IF(CC7="",NA(),CC7)</f>
        <v>184.31</v>
      </c>
      <c r="CD6" s="35">
        <f t="shared" si="9"/>
        <v>162.91999999999999</v>
      </c>
      <c r="CE6" s="35">
        <f t="shared" si="9"/>
        <v>191.65</v>
      </c>
      <c r="CF6" s="35">
        <f t="shared" si="9"/>
        <v>184.62</v>
      </c>
      <c r="CG6" s="35">
        <f t="shared" si="9"/>
        <v>246.72</v>
      </c>
      <c r="CH6" s="35">
        <f t="shared" si="9"/>
        <v>234.96</v>
      </c>
      <c r="CI6" s="35">
        <f t="shared" si="9"/>
        <v>173.89</v>
      </c>
      <c r="CJ6" s="35">
        <f t="shared" si="9"/>
        <v>177.02</v>
      </c>
      <c r="CK6" s="35">
        <f t="shared" si="9"/>
        <v>185.47</v>
      </c>
      <c r="CL6" s="34" t="str">
        <f>IF(CL7="","",IF(CL7="-","【-】","【"&amp;SUBSTITUTE(TEXT(CL7,"#,##0.00"),"-","△")&amp;"】"))</f>
        <v>【218.56】</v>
      </c>
      <c r="CM6" s="35">
        <f>IF(CM7="",NA(),CM7)</f>
        <v>49.91</v>
      </c>
      <c r="CN6" s="35">
        <f t="shared" ref="CN6:CV6" si="10">IF(CN7="",NA(),CN7)</f>
        <v>49.24</v>
      </c>
      <c r="CO6" s="35">
        <f t="shared" si="10"/>
        <v>43.98</v>
      </c>
      <c r="CP6" s="35">
        <f t="shared" si="10"/>
        <v>44.89</v>
      </c>
      <c r="CQ6" s="35">
        <f t="shared" si="10"/>
        <v>47.48</v>
      </c>
      <c r="CR6" s="35">
        <f t="shared" si="10"/>
        <v>41.35</v>
      </c>
      <c r="CS6" s="35">
        <f t="shared" si="10"/>
        <v>42.9</v>
      </c>
      <c r="CT6" s="35">
        <f t="shared" si="10"/>
        <v>42.38</v>
      </c>
      <c r="CU6" s="35">
        <f t="shared" si="10"/>
        <v>46.17</v>
      </c>
      <c r="CV6" s="35">
        <f t="shared" si="10"/>
        <v>45.68</v>
      </c>
      <c r="CW6" s="34" t="str">
        <f>IF(CW7="","",IF(CW7="-","【-】","【"&amp;SUBSTITUTE(TEXT(CW7,"#,##0.00"),"-","△")&amp;"】"))</f>
        <v>【42.86】</v>
      </c>
      <c r="CX6" s="35">
        <f>IF(CX7="",NA(),CX7)</f>
        <v>99.39</v>
      </c>
      <c r="CY6" s="35">
        <f t="shared" ref="CY6:DG6" si="11">IF(CY7="",NA(),CY7)</f>
        <v>99.45</v>
      </c>
      <c r="CZ6" s="35">
        <f t="shared" si="11"/>
        <v>99.5</v>
      </c>
      <c r="DA6" s="35">
        <f t="shared" si="11"/>
        <v>99.5</v>
      </c>
      <c r="DB6" s="35">
        <f t="shared" si="11"/>
        <v>99.41</v>
      </c>
      <c r="DC6" s="35">
        <f t="shared" si="11"/>
        <v>82.9</v>
      </c>
      <c r="DD6" s="35">
        <f t="shared" si="11"/>
        <v>83.5</v>
      </c>
      <c r="DE6" s="35">
        <f t="shared" si="11"/>
        <v>87.01</v>
      </c>
      <c r="DF6" s="35">
        <f t="shared" si="11"/>
        <v>87.84</v>
      </c>
      <c r="DG6" s="35">
        <f t="shared" si="11"/>
        <v>87.96</v>
      </c>
      <c r="DH6" s="34" t="str">
        <f>IF(DH7="","",IF(DH7="-","【-】","【"&amp;SUBSTITUTE(TEXT(DH7,"#,##0.00"),"-","△")&amp;"】"))</f>
        <v>【84.20】</v>
      </c>
      <c r="DI6" s="35">
        <f>IF(DI7="",NA(),DI7)</f>
        <v>20.54</v>
      </c>
      <c r="DJ6" s="35">
        <f t="shared" ref="DJ6:DR6" si="12">IF(DJ7="",NA(),DJ7)</f>
        <v>23.16</v>
      </c>
      <c r="DK6" s="35">
        <f t="shared" si="12"/>
        <v>25.58</v>
      </c>
      <c r="DL6" s="35">
        <f t="shared" si="12"/>
        <v>28.18</v>
      </c>
      <c r="DM6" s="35">
        <f t="shared" si="12"/>
        <v>30.28</v>
      </c>
      <c r="DN6" s="35">
        <f t="shared" si="12"/>
        <v>22.79</v>
      </c>
      <c r="DO6" s="35">
        <f t="shared" si="12"/>
        <v>22.77</v>
      </c>
      <c r="DP6" s="35">
        <f t="shared" si="12"/>
        <v>28.59</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0.15</v>
      </c>
      <c r="EM6" s="35">
        <f t="shared" si="14"/>
        <v>0.06</v>
      </c>
      <c r="EN6" s="35">
        <f t="shared" si="14"/>
        <v>0.04</v>
      </c>
      <c r="EO6" s="34" t="str">
        <f>IF(EO7="","",IF(EO7="-","【-】","【"&amp;SUBSTITUTE(TEXT(EO7,"#,##0.00"),"-","△")&amp;"】"))</f>
        <v>【0.28】</v>
      </c>
    </row>
    <row r="7" spans="1:148" s="36" customFormat="1" x14ac:dyDescent="0.15">
      <c r="A7" s="28"/>
      <c r="B7" s="37">
        <v>2019</v>
      </c>
      <c r="C7" s="37">
        <v>172103</v>
      </c>
      <c r="D7" s="37">
        <v>46</v>
      </c>
      <c r="E7" s="37">
        <v>17</v>
      </c>
      <c r="F7" s="37">
        <v>4</v>
      </c>
      <c r="G7" s="37">
        <v>0</v>
      </c>
      <c r="H7" s="37" t="s">
        <v>96</v>
      </c>
      <c r="I7" s="37" t="s">
        <v>97</v>
      </c>
      <c r="J7" s="37" t="s">
        <v>98</v>
      </c>
      <c r="K7" s="37" t="s">
        <v>99</v>
      </c>
      <c r="L7" s="37" t="s">
        <v>100</v>
      </c>
      <c r="M7" s="37" t="s">
        <v>101</v>
      </c>
      <c r="N7" s="38" t="s">
        <v>102</v>
      </c>
      <c r="O7" s="38">
        <v>68.16</v>
      </c>
      <c r="P7" s="38">
        <v>2.38</v>
      </c>
      <c r="Q7" s="38">
        <v>86.7</v>
      </c>
      <c r="R7" s="38">
        <v>2662</v>
      </c>
      <c r="S7" s="38">
        <v>113715</v>
      </c>
      <c r="T7" s="38">
        <v>754.93</v>
      </c>
      <c r="U7" s="38">
        <v>150.63</v>
      </c>
      <c r="V7" s="38">
        <v>2702</v>
      </c>
      <c r="W7" s="38">
        <v>1.63</v>
      </c>
      <c r="X7" s="38">
        <v>1657.67</v>
      </c>
      <c r="Y7" s="38">
        <v>89.65</v>
      </c>
      <c r="Z7" s="38">
        <v>96.16</v>
      </c>
      <c r="AA7" s="38">
        <v>102.59</v>
      </c>
      <c r="AB7" s="38">
        <v>93.22</v>
      </c>
      <c r="AC7" s="38">
        <v>91.54</v>
      </c>
      <c r="AD7" s="38">
        <v>100.94</v>
      </c>
      <c r="AE7" s="38">
        <v>100.85</v>
      </c>
      <c r="AF7" s="38">
        <v>103.61</v>
      </c>
      <c r="AG7" s="38">
        <v>102.95</v>
      </c>
      <c r="AH7" s="38">
        <v>103.34</v>
      </c>
      <c r="AI7" s="38">
        <v>102.87</v>
      </c>
      <c r="AJ7" s="38">
        <v>72.599999999999994</v>
      </c>
      <c r="AK7" s="38">
        <v>85.7</v>
      </c>
      <c r="AL7" s="38">
        <v>77.42</v>
      </c>
      <c r="AM7" s="38">
        <v>97.18</v>
      </c>
      <c r="AN7" s="38">
        <v>127.43</v>
      </c>
      <c r="AO7" s="38">
        <v>101.85</v>
      </c>
      <c r="AP7" s="38">
        <v>110.77</v>
      </c>
      <c r="AQ7" s="38">
        <v>80.63</v>
      </c>
      <c r="AR7" s="38">
        <v>27.02</v>
      </c>
      <c r="AS7" s="38">
        <v>29.74</v>
      </c>
      <c r="AT7" s="38">
        <v>76.63</v>
      </c>
      <c r="AU7" s="38">
        <v>69.94</v>
      </c>
      <c r="AV7" s="38">
        <v>59.32</v>
      </c>
      <c r="AW7" s="38">
        <v>86.88</v>
      </c>
      <c r="AX7" s="38">
        <v>96.33</v>
      </c>
      <c r="AY7" s="38">
        <v>98.52</v>
      </c>
      <c r="AZ7" s="38">
        <v>49.07</v>
      </c>
      <c r="BA7" s="38">
        <v>46.78</v>
      </c>
      <c r="BB7" s="38">
        <v>70.92</v>
      </c>
      <c r="BC7" s="38">
        <v>60.67</v>
      </c>
      <c r="BD7" s="38">
        <v>53.44</v>
      </c>
      <c r="BE7" s="38">
        <v>49.61</v>
      </c>
      <c r="BF7" s="38">
        <v>71.38</v>
      </c>
      <c r="BG7" s="38">
        <v>73.290000000000006</v>
      </c>
      <c r="BH7" s="38">
        <v>0</v>
      </c>
      <c r="BI7" s="38">
        <v>48.41</v>
      </c>
      <c r="BJ7" s="38">
        <v>0</v>
      </c>
      <c r="BK7" s="38">
        <v>1434.89</v>
      </c>
      <c r="BL7" s="38">
        <v>1298.9100000000001</v>
      </c>
      <c r="BM7" s="38">
        <v>1144.94</v>
      </c>
      <c r="BN7" s="38">
        <v>1252.71</v>
      </c>
      <c r="BO7" s="38">
        <v>1267.3900000000001</v>
      </c>
      <c r="BP7" s="38">
        <v>1218.7</v>
      </c>
      <c r="BQ7" s="38">
        <v>70.31</v>
      </c>
      <c r="BR7" s="38">
        <v>75.319999999999993</v>
      </c>
      <c r="BS7" s="38">
        <v>83.08</v>
      </c>
      <c r="BT7" s="38">
        <v>77.12</v>
      </c>
      <c r="BU7" s="38">
        <v>76.7</v>
      </c>
      <c r="BV7" s="38">
        <v>66.22</v>
      </c>
      <c r="BW7" s="38">
        <v>69.87</v>
      </c>
      <c r="BX7" s="38">
        <v>88.16</v>
      </c>
      <c r="BY7" s="38">
        <v>87.03</v>
      </c>
      <c r="BZ7" s="38">
        <v>84.3</v>
      </c>
      <c r="CA7" s="38">
        <v>74.17</v>
      </c>
      <c r="CB7" s="38">
        <v>198.62</v>
      </c>
      <c r="CC7" s="38">
        <v>184.31</v>
      </c>
      <c r="CD7" s="38">
        <v>162.91999999999999</v>
      </c>
      <c r="CE7" s="38">
        <v>191.65</v>
      </c>
      <c r="CF7" s="38">
        <v>184.62</v>
      </c>
      <c r="CG7" s="38">
        <v>246.72</v>
      </c>
      <c r="CH7" s="38">
        <v>234.96</v>
      </c>
      <c r="CI7" s="38">
        <v>173.89</v>
      </c>
      <c r="CJ7" s="38">
        <v>177.02</v>
      </c>
      <c r="CK7" s="38">
        <v>185.47</v>
      </c>
      <c r="CL7" s="38">
        <v>218.56</v>
      </c>
      <c r="CM7" s="38">
        <v>49.91</v>
      </c>
      <c r="CN7" s="38">
        <v>49.24</v>
      </c>
      <c r="CO7" s="38">
        <v>43.98</v>
      </c>
      <c r="CP7" s="38">
        <v>44.89</v>
      </c>
      <c r="CQ7" s="38">
        <v>47.48</v>
      </c>
      <c r="CR7" s="38">
        <v>41.35</v>
      </c>
      <c r="CS7" s="38">
        <v>42.9</v>
      </c>
      <c r="CT7" s="38">
        <v>42.38</v>
      </c>
      <c r="CU7" s="38">
        <v>46.17</v>
      </c>
      <c r="CV7" s="38">
        <v>45.68</v>
      </c>
      <c r="CW7" s="38">
        <v>42.86</v>
      </c>
      <c r="CX7" s="38">
        <v>99.39</v>
      </c>
      <c r="CY7" s="38">
        <v>99.45</v>
      </c>
      <c r="CZ7" s="38">
        <v>99.5</v>
      </c>
      <c r="DA7" s="38">
        <v>99.5</v>
      </c>
      <c r="DB7" s="38">
        <v>99.41</v>
      </c>
      <c r="DC7" s="38">
        <v>82.9</v>
      </c>
      <c r="DD7" s="38">
        <v>83.5</v>
      </c>
      <c r="DE7" s="38">
        <v>87.01</v>
      </c>
      <c r="DF7" s="38">
        <v>87.84</v>
      </c>
      <c r="DG7" s="38">
        <v>87.96</v>
      </c>
      <c r="DH7" s="38">
        <v>84.2</v>
      </c>
      <c r="DI7" s="38">
        <v>20.54</v>
      </c>
      <c r="DJ7" s="38">
        <v>23.16</v>
      </c>
      <c r="DK7" s="38">
        <v>25.58</v>
      </c>
      <c r="DL7" s="38">
        <v>28.18</v>
      </c>
      <c r="DM7" s="38">
        <v>30.28</v>
      </c>
      <c r="DN7" s="38">
        <v>22.79</v>
      </c>
      <c r="DO7" s="38">
        <v>22.77</v>
      </c>
      <c r="DP7" s="38">
        <v>28.59</v>
      </c>
      <c r="DQ7" s="38">
        <v>26.56</v>
      </c>
      <c r="DR7" s="38">
        <v>27.82</v>
      </c>
      <c r="DS7" s="38">
        <v>25.37</v>
      </c>
      <c r="DT7" s="38">
        <v>0</v>
      </c>
      <c r="DU7" s="38">
        <v>0</v>
      </c>
      <c r="DV7" s="38">
        <v>0</v>
      </c>
      <c r="DW7" s="38">
        <v>0</v>
      </c>
      <c r="DX7" s="38">
        <v>0</v>
      </c>
      <c r="DY7" s="38">
        <v>0.04</v>
      </c>
      <c r="DZ7" s="38">
        <v>0</v>
      </c>
      <c r="EA7" s="38">
        <v>0</v>
      </c>
      <c r="EB7" s="38">
        <v>0</v>
      </c>
      <c r="EC7" s="38">
        <v>0</v>
      </c>
      <c r="ED7" s="38">
        <v>6.2</v>
      </c>
      <c r="EE7" s="38">
        <v>0</v>
      </c>
      <c r="EF7" s="38">
        <v>0</v>
      </c>
      <c r="EG7" s="38">
        <v>0</v>
      </c>
      <c r="EH7" s="38">
        <v>0</v>
      </c>
      <c r="EI7" s="38">
        <v>0</v>
      </c>
      <c r="EJ7" s="38">
        <v>7.0000000000000007E-2</v>
      </c>
      <c r="EK7" s="38">
        <v>0.09</v>
      </c>
      <c r="EL7" s="38">
        <v>0.15</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2020-12-04T02:32:42Z</dcterms:created>
  <dcterms:modified xsi:type="dcterms:W3CDTF">2021-02-03T02:51:53Z</dcterms:modified>
  <cp:category/>
</cp:coreProperties>
</file>