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09 白山市\"/>
    </mc:Choice>
  </mc:AlternateContent>
  <workbookProtection workbookAlgorithmName="SHA-512" workbookHashValue="AJkRpHQbeUikdm3wGT/tJndXyBUV8ywGSHd9DN4uiftTpx9lLHbGhZduLf+og9Xs2X3xWhZc0RG1g0NkLR163g==" workbookSaltValue="tLwIbv1ESoANL4NjO2got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T10" i="4"/>
  <c r="AL10" i="4"/>
  <c r="W10" i="4"/>
  <c r="BB8" i="4"/>
  <c r="AT8" i="4"/>
  <c r="AL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<sst xmlns="http://schemas.openxmlformats.org/spreadsheetml/2006/main" count="228" uniqueCount="114">
  <si>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</si>
  <si>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</si>
  <si>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</si>
  <si>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</si>
  <si>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</si>
  <si>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</si>
  <si>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</si>
  <si>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</si>
  <si>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</si>
  <si>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</si>
  <si>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</si>
  <si>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</si>
  <si>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</si>
  <si>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</si>
  <si>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</si>
  <si>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</si>
  <si>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</si>
  <si>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</si>
  <si>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</si>
  <si>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</si>
  <si>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</si>
  <si>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</si>
  <si>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</si>
  <si>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</si>
  <si>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</si>
  <si>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</si>
  <si>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</si>
  <si>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</si>
  <si>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</si>
  <si>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</si>
  <si>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</si>
  <si>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</si>
  <si>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</si>
  <si>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</si>
  <si>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</si>
  <si>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</si>
  <si>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</si>
  <si>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</si>
  <si>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</si>
  <si>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</si>
  <si>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</si>
  <si>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</si>
  <si>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</si>
  <si>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</si>
  <si>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</si>
  <si>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</si>
  <si>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</si>
  <si>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</si>
  <si>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</si>
  <si>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</si>
  <si>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</si>
  <si>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</si>
  <si>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</si>
  <si>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</si>
  <si>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</si>
  <si>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</si>
  <si>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</si>
  <si>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</si>
  <si>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</si>
  <si>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</si>
  <si>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</si>
  <si>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</si>
  <si>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</si>
  <si>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</si>
  <si>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</si>
  <si>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</si>
  <si>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</si>
  <si>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</si>
  <si>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</si>
  <si>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</si>
  <si>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</si>
  <si>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</si>
  <si>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</si>
  <si>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</si>
  <si>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</si>
  <si>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</si>
  <si>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</si>
  <si>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</si>
  <si>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</si>
  <si>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</si>
  <si>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</si>
  <si>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</si>
  <si>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</si>
  <si>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</si>
  <si>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</si>
  <si>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</si>
  <si>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</si>
  <si>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</si>
  <si>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</si>
  <si>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</si>
  <si>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</si>
  <si>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</si>
  <si>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</si>
  <si>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</si>
  <si>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</si>
  <si>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</si>
  <si>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</si>
  <si>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</si>
  <si>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</si>
  <si>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</si>
  <si>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</si>
  <si>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</si>
  <si>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</si>
  <si>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</si>
  <si>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</si>
  <si>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</si>
  <si>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</si>
  <si>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</si>
  <si>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</si>
  <si>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</si>
  <si>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</si>
  <si>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については黒字を示す100％以上を維持しており、また、給水原価については類似団体と比較して低い水準を維持している。しかし、公営企業を取り巻く環境は年々厳しくなっており、引き続き安定した経営状態を保てるよう更なる経費の縮減を図っていく必要があると思われる。なお、料金回収率については100％を超えており、適切な料金水準を保っていると言える。
　一方、給水収益に対する企業債残高は類似団体と比較して高い水準にあることから、今後は施設の更新などにあたって、自己資金の活用により企業債の発行を極力抑えていく必要があると思われる。
　なお、施設利用率は類似団体と比較して低い水準にあるが、周辺の民営簡易水道の統合を順次進めているところであり、徐々に利用率は改善していくものと思われる。</t>
    <phoneticPr fontId="4"/>
  </si>
  <si>
    <t>　管路経年化率は類似団体よりも低い水準であるが、耐震化等の優先すべき事業の実施と合わせて、老朽化施設の更新も着実に進めていく必要がある。今後は経営の健全性も考慮しながら、アセットマネジメントの強化などにより効率的な更新を進めていきたい。</t>
    <phoneticPr fontId="4"/>
  </si>
  <si>
    <t>　経営状況は比較的良好であると思われるが、今後は固定資産の老朽化が一段と進み、管路更新等の資金需要が大幅に増加することが見込まれることから、アセットマネジメントの強化とあわせて、自己資金の活用により企業債残高の増加を抑えながら、現在の経営状況を維持していくこと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</si>
</sst>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0.21</c:v>
                </c:pt>
                <c:pt idx="1">
                  <c:v>0.25</c:v>
                </c:pt>
                <c:pt idx="2">
                  <c:v>0.66</c:v>
                </c:pt>
                <c:pt idx="3">
                  <c:v>0.47</c:v>
                </c:pt>
                <c:pt idx="4">
                  <c:v>0.78</c:v>
                </c:pt>
              </c:numCache>
            </c:numRef>
          </c:val>
          <c:extLst>
            <c:ext xmlns:c16="http://schemas.microsoft.com/office/drawing/2014/chart" uri="{C3380CC4-5D6E-409C-BE32-E72D297353CC}">
              <c16:uniqueId val="{00000000-6865-4039-A53D-57969F1E489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6865-4039-A53D-57969F1E489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44.09</c:v>
                </c:pt>
                <c:pt idx="1">
                  <c:v>44.6</c:v>
                </c:pt>
                <c:pt idx="2">
                  <c:v>45.41</c:v>
                </c:pt>
                <c:pt idx="3">
                  <c:v>44</c:v>
                </c:pt>
                <c:pt idx="4">
                  <c:v>44.22</c:v>
                </c:pt>
              </c:numCache>
            </c:numRef>
          </c:val>
          <c:extLst>
            <c:ext xmlns:c16="http://schemas.microsoft.com/office/drawing/2014/chart" uri="{C3380CC4-5D6E-409C-BE32-E72D297353CC}">
              <c16:uniqueId val="{00000000-FEFC-4366-903A-C23E29A5AF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FEFC-4366-903A-C23E29A5AF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92.7</c:v>
                </c:pt>
                <c:pt idx="1">
                  <c:v>92.23</c:v>
                </c:pt>
                <c:pt idx="2">
                  <c:v>90.69</c:v>
                </c:pt>
                <c:pt idx="3">
                  <c:v>92.05</c:v>
                </c:pt>
                <c:pt idx="4">
                  <c:v>92.44</c:v>
                </c:pt>
              </c:numCache>
            </c:numRef>
          </c:val>
          <c:extLst>
            <c:ext xmlns:c16="http://schemas.microsoft.com/office/drawing/2014/chart" uri="{C3380CC4-5D6E-409C-BE32-E72D297353CC}">
              <c16:uniqueId val="{00000000-9275-4482-A812-A2C657856F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9275-4482-A812-A2C657856F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111.4</c:v>
                </c:pt>
                <c:pt idx="1">
                  <c:v>112.08</c:v>
                </c:pt>
                <c:pt idx="2">
                  <c:v>111.54</c:v>
                </c:pt>
                <c:pt idx="3">
                  <c:v>113.75</c:v>
                </c:pt>
                <c:pt idx="4">
                  <c:v>108.86</c:v>
                </c:pt>
              </c:numCache>
            </c:numRef>
          </c:val>
          <c:extLst>
            <c:ext xmlns:c16="http://schemas.microsoft.com/office/drawing/2014/chart" uri="{C3380CC4-5D6E-409C-BE32-E72D297353CC}">
              <c16:uniqueId val="{00000000-5B14-4E79-90BF-0F9FEEA2F2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5B14-4E79-90BF-0F9FEEA2F2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45.56</c:v>
                </c:pt>
                <c:pt idx="1">
                  <c:v>47.3</c:v>
                </c:pt>
                <c:pt idx="2">
                  <c:v>47.83</c:v>
                </c:pt>
                <c:pt idx="3">
                  <c:v>49.07</c:v>
                </c:pt>
                <c:pt idx="4">
                  <c:v>49.74</c:v>
                </c:pt>
              </c:numCache>
            </c:numRef>
          </c:val>
          <c:extLst>
            <c:ext xmlns:c16="http://schemas.microsoft.com/office/drawing/2014/chart" uri="{C3380CC4-5D6E-409C-BE32-E72D297353CC}">
              <c16:uniqueId val="{00000000-9AE9-4801-A5F1-28579C70E5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9AE9-4801-A5F1-28579C70E5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14.56</c:v>
                </c:pt>
                <c:pt idx="1">
                  <c:v>11.76</c:v>
                </c:pt>
                <c:pt idx="2">
                  <c:v>4.04</c:v>
                </c:pt>
                <c:pt idx="3">
                  <c:v>6.43</c:v>
                </c:pt>
                <c:pt idx="4">
                  <c:v>8</c:v>
                </c:pt>
              </c:numCache>
            </c:numRef>
          </c:val>
          <c:extLst>
            <c:ext xmlns:c16="http://schemas.microsoft.com/office/drawing/2014/chart" uri="{C3380CC4-5D6E-409C-BE32-E72D297353CC}">
              <c16:uniqueId val="{00000000-4D62-4720-A14D-A96AC8D391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4D62-4720-A14D-A96AC8D391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3F-42F7-8B79-FAD5AEECA8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823F-42F7-8B79-FAD5AEECA8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320.91000000000003</c:v>
                </c:pt>
                <c:pt idx="1">
                  <c:v>323.10000000000002</c:v>
                </c:pt>
                <c:pt idx="2">
                  <c:v>222.19</c:v>
                </c:pt>
                <c:pt idx="3">
                  <c:v>249.74</c:v>
                </c:pt>
                <c:pt idx="4">
                  <c:v>278.33999999999997</c:v>
                </c:pt>
              </c:numCache>
            </c:numRef>
          </c:val>
          <c:extLst>
            <c:ext xmlns:c16="http://schemas.microsoft.com/office/drawing/2014/chart" uri="{C3380CC4-5D6E-409C-BE32-E72D297353CC}">
              <c16:uniqueId val="{00000000-B675-43E6-869A-C3666DFA3B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B675-43E6-869A-C3666DFA3B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438.87</c:v>
                </c:pt>
                <c:pt idx="1">
                  <c:v>419.92</c:v>
                </c:pt>
                <c:pt idx="2">
                  <c:v>414.95</c:v>
                </c:pt>
                <c:pt idx="3">
                  <c:v>421.95</c:v>
                </c:pt>
                <c:pt idx="4">
                  <c:v>439.67</c:v>
                </c:pt>
              </c:numCache>
            </c:numRef>
          </c:val>
          <c:extLst>
            <c:ext xmlns:c16="http://schemas.microsoft.com/office/drawing/2014/chart" uri="{C3380CC4-5D6E-409C-BE32-E72D297353CC}">
              <c16:uniqueId val="{00000000-A935-4DF8-987E-C43AC4A533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A935-4DF8-987E-C43AC4A533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104.46</c:v>
                </c:pt>
                <c:pt idx="1">
                  <c:v>105.58</c:v>
                </c:pt>
                <c:pt idx="2">
                  <c:v>104.31</c:v>
                </c:pt>
                <c:pt idx="3">
                  <c:v>107.32</c:v>
                </c:pt>
                <c:pt idx="4">
                  <c:v>101.64</c:v>
                </c:pt>
              </c:numCache>
            </c:numRef>
          </c:val>
          <c:extLst>
            <c:ext xmlns:c16="http://schemas.microsoft.com/office/drawing/2014/chart" uri="{C3380CC4-5D6E-409C-BE32-E72D297353CC}">
              <c16:uniqueId val="{00000000-292B-4A40-8392-8089747C166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292B-4A40-8392-8089747C166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104.88</c:v>
                </c:pt>
                <c:pt idx="1">
                  <c:v>104.35</c:v>
                </c:pt>
                <c:pt idx="2">
                  <c:v>104</c:v>
                </c:pt>
                <c:pt idx="3">
                  <c:v>104.59</c:v>
                </c:pt>
                <c:pt idx="4">
                  <c:v>107.84</c:v>
                </c:pt>
              </c:numCache>
            </c:numRef>
          </c:val>
          <c:extLst>
            <c:ext xmlns:c16="http://schemas.microsoft.com/office/drawing/2014/chart" uri="{C3380CC4-5D6E-409C-BE32-E72D297353CC}">
              <c16:uniqueId val="{00000000-58A7-4C3F-BA5B-5F381195FB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58A7-4C3F-BA5B-5F381195FB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　白山市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113715</v>
      </c>
      <c r="AM8" s="71"/>
      <c r="AN8" s="71"/>
      <c r="AO8" s="71"/>
      <c r="AP8" s="71"/>
      <c r="AQ8" s="71"/>
      <c r="AR8" s="71"/>
      <c r="AS8" s="71"/>
      <c r="AT8" s="67">
        <f>データ!$S$6</f>
        <v>754.93</v>
      </c>
      <c r="AU8" s="68"/>
      <c r="AV8" s="68"/>
      <c r="AW8" s="68"/>
      <c r="AX8" s="68"/>
      <c r="AY8" s="68"/>
      <c r="AZ8" s="68"/>
      <c r="BA8" s="68"/>
      <c r="BB8" s="70">
        <f>データ!$T$6</f>
        <v>150.63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66.44</v>
      </c>
      <c r="J10" s="68"/>
      <c r="K10" s="68"/>
      <c r="L10" s="68"/>
      <c r="M10" s="68"/>
      <c r="N10" s="68"/>
      <c r="O10" s="69"/>
      <c r="P10" s="70">
        <f>データ!$P$6</f>
        <v>80.239999999999995</v>
      </c>
      <c r="Q10" s="70"/>
      <c r="R10" s="70"/>
      <c r="S10" s="70"/>
      <c r="T10" s="70"/>
      <c r="U10" s="70"/>
      <c r="V10" s="70"/>
      <c r="W10" s="71">
        <f>データ!$Q$6</f>
        <v>2018</v>
      </c>
      <c r="X10" s="71"/>
      <c r="Y10" s="71"/>
      <c r="Z10" s="71"/>
      <c r="AA10" s="71"/>
      <c r="AB10" s="71"/>
      <c r="AC10" s="71"/>
      <c r="AD10" s="2"/>
      <c r="AE10" s="2"/>
      <c r="AF10" s="2"/>
      <c r="AG10" s="2"/>
      <c r="AH10" s="4"/>
      <c r="AI10" s="4"/>
      <c r="AJ10" s="4"/>
      <c r="AK10" s="4"/>
      <c r="AL10" s="71">
        <f>データ!$U$6</f>
        <v>91136</v>
      </c>
      <c r="AM10" s="71"/>
      <c r="AN10" s="71"/>
      <c r="AO10" s="71"/>
      <c r="AP10" s="71"/>
      <c r="AQ10" s="71"/>
      <c r="AR10" s="71"/>
      <c r="AS10" s="71"/>
      <c r="AT10" s="67">
        <f>データ!$V$6</f>
        <v>41.51</v>
      </c>
      <c r="AU10" s="68"/>
      <c r="AV10" s="68"/>
      <c r="AW10" s="68"/>
      <c r="AX10" s="68"/>
      <c r="AY10" s="68"/>
      <c r="AZ10" s="68"/>
      <c r="BA10" s="68"/>
      <c r="BB10" s="70">
        <f>データ!$W$6</f>
        <v>2195.52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0dt/gfdOwpUtyAykKHlGHnI8i726XwlGapAHjS+OmQq2tAsMeQmlxIQQrvrPfZVOvUZyC9TAdpZcQB5r08uFA==" saltValue="OE683/mRU7qfOdHILdDL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172103</v>
      </c>
      <c r="D6" s="34">
        <f t="shared" si="3"/>
        <v>46</v>
      </c>
      <c r="E6" s="34">
        <f t="shared" si="3"/>
        <v>1</v>
      </c>
      <c r="F6" s="34">
        <f t="shared" si="3"/>
        <v>0</v>
      </c>
      <c r="G6" s="34">
        <f t="shared" si="3"/>
        <v>1</v>
      </c>
      <c r="H6" s="34" t="str">
        <f t="shared" si="3"/>
        <v>石川県　白山市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66.44</v>
      </c>
      <c r="P6" s="35">
        <f t="shared" si="3"/>
        <v>80.239999999999995</v>
      </c>
      <c r="Q6" s="35">
        <f t="shared" si="3"/>
        <v>2018</v>
      </c>
      <c r="R6" s="35">
        <f t="shared" si="3"/>
        <v>113715</v>
      </c>
      <c r="S6" s="35">
        <f t="shared" si="3"/>
        <v>754.93</v>
      </c>
      <c r="T6" s="35">
        <f t="shared" si="3"/>
        <v>150.63</v>
      </c>
      <c r="U6" s="35">
        <f t="shared" si="3"/>
        <v>91136</v>
      </c>
      <c r="V6" s="35">
        <f t="shared" si="3"/>
        <v>41.51</v>
      </c>
      <c r="W6" s="35">
        <f t="shared" si="3"/>
        <v>2195.52</v>
      </c>
      <c r="X6" s="36">
        <f>IF(X7="",NA(),X7)</f>
        <v>111.4</v>
      </c>
      <c r="Y6" s="36">
        <f t="shared" ref="Y6:AG6" si="4">IF(Y7="",NA(),Y7)</f>
        <v>112.08</v>
      </c>
      <c r="Z6" s="36">
        <f t="shared" si="4"/>
        <v>111.54</v>
      </c>
      <c r="AA6" s="36">
        <f t="shared" si="4"/>
        <v>113.75</v>
      </c>
      <c r="AB6" s="36">
        <f t="shared" si="4"/>
        <v>108.86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320.91000000000003</v>
      </c>
      <c r="AU6" s="36">
        <f t="shared" ref="AU6:BC6" si="6">IF(AU7="",NA(),AU7)</f>
        <v>323.10000000000002</v>
      </c>
      <c r="AV6" s="36">
        <f t="shared" si="6"/>
        <v>222.19</v>
      </c>
      <c r="AW6" s="36">
        <f t="shared" si="6"/>
        <v>249.74</v>
      </c>
      <c r="AX6" s="36">
        <f t="shared" si="6"/>
        <v>278.33999999999997</v>
      </c>
      <c r="AY6" s="36">
        <f t="shared" si="6"/>
        <v>346.59</v>
      </c>
      <c r="AZ6" s="36">
        <f t="shared" si="6"/>
        <v>357.82</v>
      </c>
      <c r="BA6" s="36">
        <f t="shared" si="6"/>
        <v>355.5</v>
      </c>
      <c r="BB6" s="36">
        <f t="shared" si="6"/>
        <v>349.83</v>
      </c>
      <c r="BC6" s="36">
        <f t="shared" si="6"/>
        <v>360.86</v>
      </c>
      <c r="BD6" s="35" t="str">
        <f>IF(BD7="","",IF(BD7="-","【-】","【"&amp;SUBSTITUTE(TEXT(BD7,"#,##0.00"),"-","△")&amp;"】"))</f>
        <v>【264.97】</v>
      </c>
      <c r="BE6" s="36">
        <f>IF(BE7="",NA(),BE7)</f>
        <v>438.87</v>
      </c>
      <c r="BF6" s="36">
        <f t="shared" ref="BF6:BN6" si="7">IF(BF7="",NA(),BF7)</f>
        <v>419.92</v>
      </c>
      <c r="BG6" s="36">
        <f t="shared" si="7"/>
        <v>414.95</v>
      </c>
      <c r="BH6" s="36">
        <f t="shared" si="7"/>
        <v>421.95</v>
      </c>
      <c r="BI6" s="36">
        <f t="shared" si="7"/>
        <v>439.67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104.46</v>
      </c>
      <c r="BQ6" s="36">
        <f t="shared" ref="BQ6:BY6" si="8">IF(BQ7="",NA(),BQ7)</f>
        <v>105.58</v>
      </c>
      <c r="BR6" s="36">
        <f t="shared" si="8"/>
        <v>104.31</v>
      </c>
      <c r="BS6" s="36">
        <f t="shared" si="8"/>
        <v>107.32</v>
      </c>
      <c r="BT6" s="36">
        <f t="shared" si="8"/>
        <v>101.64</v>
      </c>
      <c r="BU6" s="36">
        <f t="shared" si="8"/>
        <v>105.71</v>
      </c>
      <c r="BV6" s="36">
        <f t="shared" si="8"/>
        <v>106.01</v>
      </c>
      <c r="BW6" s="36">
        <f t="shared" si="8"/>
        <v>104.57</v>
      </c>
      <c r="BX6" s="36">
        <f t="shared" si="8"/>
        <v>103.54</v>
      </c>
      <c r="BY6" s="36">
        <f t="shared" si="8"/>
        <v>103.32</v>
      </c>
      <c r="BZ6" s="35" t="str">
        <f>IF(BZ7="","",IF(BZ7="-","【-】","【"&amp;SUBSTITUTE(TEXT(BZ7,"#,##0.00"),"-","△")&amp;"】"))</f>
        <v>【103.24】</v>
      </c>
      <c r="CA6" s="36">
        <f>IF(CA7="",NA(),CA7)</f>
        <v>104.88</v>
      </c>
      <c r="CB6" s="36">
        <f t="shared" ref="CB6:CJ6" si="9">IF(CB7="",NA(),CB7)</f>
        <v>104.35</v>
      </c>
      <c r="CC6" s="36">
        <f t="shared" si="9"/>
        <v>104</v>
      </c>
      <c r="CD6" s="36">
        <f t="shared" si="9"/>
        <v>104.59</v>
      </c>
      <c r="CE6" s="36">
        <f t="shared" si="9"/>
        <v>107.84</v>
      </c>
      <c r="CF6" s="36">
        <f t="shared" si="9"/>
        <v>162.15</v>
      </c>
      <c r="CG6" s="36">
        <f t="shared" si="9"/>
        <v>162.24</v>
      </c>
      <c r="CH6" s="36">
        <f t="shared" si="9"/>
        <v>165.47</v>
      </c>
      <c r="CI6" s="36">
        <f t="shared" si="9"/>
        <v>167.46</v>
      </c>
      <c r="CJ6" s="36">
        <f t="shared" si="9"/>
        <v>168.56</v>
      </c>
      <c r="CK6" s="35" t="str">
        <f>IF(CK7="","",IF(CK7="-","【-】","【"&amp;SUBSTITUTE(TEXT(CK7,"#,##0.00"),"-","△")&amp;"】"))</f>
        <v>【168.38】</v>
      </c>
      <c r="CL6" s="36">
        <f>IF(CL7="",NA(),CL7)</f>
        <v>44.09</v>
      </c>
      <c r="CM6" s="36">
        <f t="shared" ref="CM6:CU6" si="10">IF(CM7="",NA(),CM7)</f>
        <v>44.6</v>
      </c>
      <c r="CN6" s="36">
        <f t="shared" si="10"/>
        <v>45.41</v>
      </c>
      <c r="CO6" s="36">
        <f t="shared" si="10"/>
        <v>44</v>
      </c>
      <c r="CP6" s="36">
        <f t="shared" si="10"/>
        <v>44.22</v>
      </c>
      <c r="CQ6" s="36">
        <f t="shared" si="10"/>
        <v>59.34</v>
      </c>
      <c r="CR6" s="36">
        <f t="shared" si="10"/>
        <v>59.11</v>
      </c>
      <c r="CS6" s="36">
        <f t="shared" si="10"/>
        <v>59.74</v>
      </c>
      <c r="CT6" s="36">
        <f t="shared" si="10"/>
        <v>59.46</v>
      </c>
      <c r="CU6" s="36">
        <f t="shared" si="10"/>
        <v>59.51</v>
      </c>
      <c r="CV6" s="35" t="str">
        <f>IF(CV7="","",IF(CV7="-","【-】","【"&amp;SUBSTITUTE(TEXT(CV7,"#,##0.00"),"-","△")&amp;"】"))</f>
        <v>【60.00】</v>
      </c>
      <c r="CW6" s="36">
        <f>IF(CW7="",NA(),CW7)</f>
        <v>92.7</v>
      </c>
      <c r="CX6" s="36">
        <f t="shared" ref="CX6:DF6" si="11">IF(CX7="",NA(),CX7)</f>
        <v>92.23</v>
      </c>
      <c r="CY6" s="36">
        <f t="shared" si="11"/>
        <v>90.69</v>
      </c>
      <c r="CZ6" s="36">
        <f t="shared" si="11"/>
        <v>92.05</v>
      </c>
      <c r="DA6" s="36">
        <f t="shared" si="11"/>
        <v>92.44</v>
      </c>
      <c r="DB6" s="36">
        <f t="shared" si="11"/>
        <v>87.74</v>
      </c>
      <c r="DC6" s="36">
        <f t="shared" si="11"/>
        <v>87.91</v>
      </c>
      <c r="DD6" s="36">
        <f t="shared" si="11"/>
        <v>87.28</v>
      </c>
      <c r="DE6" s="36">
        <f t="shared" si="11"/>
        <v>87.41</v>
      </c>
      <c r="DF6" s="36">
        <f t="shared" si="11"/>
        <v>87.08</v>
      </c>
      <c r="DG6" s="35" t="str">
        <f>IF(DG7="","",IF(DG7="-","【-】","【"&amp;SUBSTITUTE(TEXT(DG7,"#,##0.00"),"-","△")&amp;"】"))</f>
        <v>【89.80】</v>
      </c>
      <c r="DH6" s="36">
        <f>IF(DH7="",NA(),DH7)</f>
        <v>45.56</v>
      </c>
      <c r="DI6" s="36">
        <f t="shared" ref="DI6:DQ6" si="12">IF(DI7="",NA(),DI7)</f>
        <v>47.3</v>
      </c>
      <c r="DJ6" s="36">
        <f t="shared" si="12"/>
        <v>47.83</v>
      </c>
      <c r="DK6" s="36">
        <f t="shared" si="12"/>
        <v>49.07</v>
      </c>
      <c r="DL6" s="36">
        <f t="shared" si="12"/>
        <v>49.74</v>
      </c>
      <c r="DM6" s="36">
        <f t="shared" si="12"/>
        <v>46.27</v>
      </c>
      <c r="DN6" s="36">
        <f t="shared" si="12"/>
        <v>46.88</v>
      </c>
      <c r="DO6" s="36">
        <f t="shared" si="12"/>
        <v>46.94</v>
      </c>
      <c r="DP6" s="36">
        <f t="shared" si="12"/>
        <v>47.62</v>
      </c>
      <c r="DQ6" s="36">
        <f t="shared" si="12"/>
        <v>48.55</v>
      </c>
      <c r="DR6" s="35" t="str">
        <f>IF(DR7="","",IF(DR7="-","【-】","【"&amp;SUBSTITUTE(TEXT(DR7,"#,##0.00"),"-","△")&amp;"】"))</f>
        <v>【49.59】</v>
      </c>
      <c r="DS6" s="36">
        <f>IF(DS7="",NA(),DS7)</f>
        <v>14.56</v>
      </c>
      <c r="DT6" s="36">
        <f t="shared" ref="DT6:EB6" si="13">IF(DT7="",NA(),DT7)</f>
        <v>11.76</v>
      </c>
      <c r="DU6" s="36">
        <f t="shared" si="13"/>
        <v>4.04</v>
      </c>
      <c r="DV6" s="36">
        <f t="shared" si="13"/>
        <v>6.43</v>
      </c>
      <c r="DW6" s="36">
        <f t="shared" si="13"/>
        <v>8</v>
      </c>
      <c r="DX6" s="36">
        <f t="shared" si="13"/>
        <v>10.93</v>
      </c>
      <c r="DY6" s="36">
        <f t="shared" si="13"/>
        <v>13.39</v>
      </c>
      <c r="DZ6" s="36">
        <f t="shared" si="13"/>
        <v>14.48</v>
      </c>
      <c r="EA6" s="36">
        <f t="shared" si="13"/>
        <v>16.27</v>
      </c>
      <c r="EB6" s="36">
        <f t="shared" si="13"/>
        <v>17.11</v>
      </c>
      <c r="EC6" s="35" t="str">
        <f>IF(EC7="","",IF(EC7="-","【-】","【"&amp;SUBSTITUTE(TEXT(EC7,"#,##0.00"),"-","△")&amp;"】"))</f>
        <v>【19.44】</v>
      </c>
      <c r="ED6" s="36">
        <f>IF(ED7="",NA(),ED7)</f>
        <v>0.21</v>
      </c>
      <c r="EE6" s="36">
        <f t="shared" ref="EE6:EM6" si="14">IF(EE7="",NA(),EE7)</f>
        <v>0.25</v>
      </c>
      <c r="EF6" s="36">
        <f t="shared" si="14"/>
        <v>0.66</v>
      </c>
      <c r="EG6" s="36">
        <f t="shared" si="14"/>
        <v>0.47</v>
      </c>
      <c r="EH6" s="36">
        <f t="shared" si="14"/>
        <v>0.78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172103</v>
      </c>
      <c r="D7" s="38">
        <v>46</v>
      </c>
      <c r="E7" s="38">
        <v>1</v>
      </c>
      <c r="F7" s="38">
        <v>0</v>
      </c>
      <c r="G7" s="38">
        <v>1</v>
      </c>
      <c r="H7" s="38" t="s">
        <v>93</v>
      </c>
      <c r="I7" s="38" t="s">
        <v>94</v>
      </c>
      <c r="J7" s="38" t="s">
        <v>95</v>
      </c>
      <c r="K7" s="38" t="s">
        <v>96</v>
      </c>
      <c r="L7" s="38" t="s">
        <v>97</v>
      </c>
      <c r="M7" s="38" t="s">
        <v>98</v>
      </c>
      <c r="N7" s="39" t="s">
        <v>99</v>
      </c>
      <c r="O7" s="39">
        <v>66.44</v>
      </c>
      <c r="P7" s="39">
        <v>80.239999999999995</v>
      </c>
      <c r="Q7" s="39">
        <v>2018</v>
      </c>
      <c r="R7" s="39">
        <v>113715</v>
      </c>
      <c r="S7" s="39">
        <v>754.93</v>
      </c>
      <c r="T7" s="39">
        <v>150.63</v>
      </c>
      <c r="U7" s="39">
        <v>91136</v>
      </c>
      <c r="V7" s="39">
        <v>41.51</v>
      </c>
      <c r="W7" s="39">
        <v>2195.52</v>
      </c>
      <c r="X7" s="39">
        <v>111.4</v>
      </c>
      <c r="Y7" s="39">
        <v>112.08</v>
      </c>
      <c r="Z7" s="39">
        <v>111.54</v>
      </c>
      <c r="AA7" s="39">
        <v>113.75</v>
      </c>
      <c r="AB7" s="39">
        <v>108.86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320.91000000000003</v>
      </c>
      <c r="AU7" s="39">
        <v>323.10000000000002</v>
      </c>
      <c r="AV7" s="39">
        <v>222.19</v>
      </c>
      <c r="AW7" s="39">
        <v>249.74</v>
      </c>
      <c r="AX7" s="39">
        <v>278.33999999999997</v>
      </c>
      <c r="AY7" s="39">
        <v>346.59</v>
      </c>
      <c r="AZ7" s="39">
        <v>357.82</v>
      </c>
      <c r="BA7" s="39">
        <v>355.5</v>
      </c>
      <c r="BB7" s="39">
        <v>349.83</v>
      </c>
      <c r="BC7" s="39">
        <v>360.86</v>
      </c>
      <c r="BD7" s="39">
        <v>264.97000000000003</v>
      </c>
      <c r="BE7" s="39">
        <v>438.87</v>
      </c>
      <c r="BF7" s="39">
        <v>419.92</v>
      </c>
      <c r="BG7" s="39">
        <v>414.95</v>
      </c>
      <c r="BH7" s="39">
        <v>421.95</v>
      </c>
      <c r="BI7" s="39">
        <v>439.67</v>
      </c>
      <c r="BJ7" s="39">
        <v>312.02999999999997</v>
      </c>
      <c r="BK7" s="39">
        <v>307.45999999999998</v>
      </c>
      <c r="BL7" s="39">
        <v>312.58</v>
      </c>
      <c r="BM7" s="39">
        <v>314.87</v>
      </c>
      <c r="BN7" s="39">
        <v>309.27999999999997</v>
      </c>
      <c r="BO7" s="39">
        <v>266.61</v>
      </c>
      <c r="BP7" s="39">
        <v>104.46</v>
      </c>
      <c r="BQ7" s="39">
        <v>105.58</v>
      </c>
      <c r="BR7" s="39">
        <v>104.31</v>
      </c>
      <c r="BS7" s="39">
        <v>107.32</v>
      </c>
      <c r="BT7" s="39">
        <v>101.64</v>
      </c>
      <c r="BU7" s="39">
        <v>105.71</v>
      </c>
      <c r="BV7" s="39">
        <v>106.01</v>
      </c>
      <c r="BW7" s="39">
        <v>104.57</v>
      </c>
      <c r="BX7" s="39">
        <v>103.54</v>
      </c>
      <c r="BY7" s="39">
        <v>103.32</v>
      </c>
      <c r="BZ7" s="39">
        <v>103.24</v>
      </c>
      <c r="CA7" s="39">
        <v>104.88</v>
      </c>
      <c r="CB7" s="39">
        <v>104.35</v>
      </c>
      <c r="CC7" s="39">
        <v>104</v>
      </c>
      <c r="CD7" s="39">
        <v>104.59</v>
      </c>
      <c r="CE7" s="39">
        <v>107.84</v>
      </c>
      <c r="CF7" s="39">
        <v>162.15</v>
      </c>
      <c r="CG7" s="39">
        <v>162.24</v>
      </c>
      <c r="CH7" s="39">
        <v>165.47</v>
      </c>
      <c r="CI7" s="39">
        <v>167.46</v>
      </c>
      <c r="CJ7" s="39">
        <v>168.56</v>
      </c>
      <c r="CK7" s="39">
        <v>168.38</v>
      </c>
      <c r="CL7" s="39">
        <v>44.09</v>
      </c>
      <c r="CM7" s="39">
        <v>44.6</v>
      </c>
      <c r="CN7" s="39">
        <v>45.41</v>
      </c>
      <c r="CO7" s="39">
        <v>44</v>
      </c>
      <c r="CP7" s="39">
        <v>44.22</v>
      </c>
      <c r="CQ7" s="39">
        <v>59.34</v>
      </c>
      <c r="CR7" s="39">
        <v>59.11</v>
      </c>
      <c r="CS7" s="39">
        <v>59.74</v>
      </c>
      <c r="CT7" s="39">
        <v>59.46</v>
      </c>
      <c r="CU7" s="39">
        <v>59.51</v>
      </c>
      <c r="CV7" s="39">
        <v>60</v>
      </c>
      <c r="CW7" s="39">
        <v>92.7</v>
      </c>
      <c r="CX7" s="39">
        <v>92.23</v>
      </c>
      <c r="CY7" s="39">
        <v>90.69</v>
      </c>
      <c r="CZ7" s="39">
        <v>92.05</v>
      </c>
      <c r="DA7" s="39">
        <v>92.44</v>
      </c>
      <c r="DB7" s="39">
        <v>87.74</v>
      </c>
      <c r="DC7" s="39">
        <v>87.91</v>
      </c>
      <c r="DD7" s="39">
        <v>87.28</v>
      </c>
      <c r="DE7" s="39">
        <v>87.41</v>
      </c>
      <c r="DF7" s="39">
        <v>87.08</v>
      </c>
      <c r="DG7" s="39">
        <v>89.8</v>
      </c>
      <c r="DH7" s="39">
        <v>45.56</v>
      </c>
      <c r="DI7" s="39">
        <v>47.3</v>
      </c>
      <c r="DJ7" s="39">
        <v>47.83</v>
      </c>
      <c r="DK7" s="39">
        <v>49.07</v>
      </c>
      <c r="DL7" s="39">
        <v>49.74</v>
      </c>
      <c r="DM7" s="39">
        <v>46.27</v>
      </c>
      <c r="DN7" s="39">
        <v>46.88</v>
      </c>
      <c r="DO7" s="39">
        <v>46.94</v>
      </c>
      <c r="DP7" s="39">
        <v>47.62</v>
      </c>
      <c r="DQ7" s="39">
        <v>48.55</v>
      </c>
      <c r="DR7" s="39">
        <v>49.59</v>
      </c>
      <c r="DS7" s="39">
        <v>14.56</v>
      </c>
      <c r="DT7" s="39">
        <v>11.76</v>
      </c>
      <c r="DU7" s="39">
        <v>4.04</v>
      </c>
      <c r="DV7" s="39">
        <v>6.43</v>
      </c>
      <c r="DW7" s="39">
        <v>8</v>
      </c>
      <c r="DX7" s="39">
        <v>10.93</v>
      </c>
      <c r="DY7" s="39">
        <v>13.39</v>
      </c>
      <c r="DZ7" s="39">
        <v>14.48</v>
      </c>
      <c r="EA7" s="39">
        <v>16.27</v>
      </c>
      <c r="EB7" s="39">
        <v>17.11</v>
      </c>
      <c r="EC7" s="39">
        <v>19.440000000000001</v>
      </c>
      <c r="ED7" s="39">
        <v>0.21</v>
      </c>
      <c r="EE7" s="39">
        <v>0.25</v>
      </c>
      <c r="EF7" s="39">
        <v>0.66</v>
      </c>
      <c r="EG7" s="39">
        <v>0.47</v>
      </c>
      <c r="EH7" s="39">
        <v>0.78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2020-12-04T02:07:44Z</dcterms:created>
  <dcterms:modified xsi:type="dcterms:W3CDTF">2021-02-08T05:42:41Z</dcterms:modified>
  <cp:category/>
</cp:coreProperties>
</file>