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2財政共有\09 地方公営企業\96 経営比較分析関係\04    公表用ファイル\03 下水道\07羽咋市\"/>
    </mc:Choice>
  </mc:AlternateContent>
  <workbookProtection workbookAlgorithmName="SHA-512" workbookHashValue="iIMkp6oeSz6ALqnJLwGcNjGWLkpFlhUw0Jm1k8u3aahOAOtIbdd+0ompH25FbAw8loM2QgI+3tHL5jeFVV0QTg==" workbookSaltValue="Pgs2K1jjle23SlpfM/GAWg==" workbookSpinCount="100000" lockStructure="1"/>
  <bookViews>
    <workbookView xWindow="-120" yWindow="-120" windowWidth="19440" windowHeight="1515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AD10" i="4" s="1"/>
  <c r="Q6" i="5"/>
  <c r="W10" i="4" s="1"/>
  <c r="P6" i="5"/>
  <c r="O6" i="5"/>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P10" i="4"/>
  <c r="I10" i="4"/>
  <c r="AT8" i="4"/>
  <c r="AL8" i="4"/>
  <c r="AD8" i="4"/>
  <c r="W8" i="4"/>
  <c r="P8" i="4"/>
  <c r="I8" i="4"/>
  <c r="B8" i="4"/>
  <c r="B6" i="4"/>
</calcChain>
</file>

<file path=xl/sharedStrings.xml><?xml version="1.0" encoding="utf-8"?>
<sst xmlns="http://schemas.openxmlformats.org/spreadsheetml/2006/main" count="231" uniqueCount="116">
  <si>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</si>
  <si>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</si>
  <si>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</si>
  <si>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</si>
  <si>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</si>
  <si>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</si>
  <si>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</si>
  <si>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</si>
  <si>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</si>
  <si>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</si>
  <si>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</si>
  <si>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</si>
  <si>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</si>
  <si>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</si>
  <si>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</si>
  <si>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</si>
  <si>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</si>
  <si>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</si>
  <si>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</si>
  <si>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</si>
  <si>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</si>
  <si>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</si>
  <si>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</si>
  <si>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</si>
  <si>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</si>
  <si>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</si>
  <si>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</si>
  <si>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</si>
  <si>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</si>
  <si>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</si>
  <si>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</si>
  <si>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</si>
  <si>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</si>
  <si>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</si>
  <si>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</si>
  <si>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</si>
  <si>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</si>
  <si>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</si>
  <si>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</si>
  <si>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</si>
  <si>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</si>
  <si>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</si>
  <si>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</si>
  <si>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</si>
  <si>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</si>
  <si>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</si>
  <si>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</si>
  <si>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</si>
  <si>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</si>
  <si>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</si>
  <si>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</si>
  <si>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</si>
  <si>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</si>
  <si>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</si>
  <si>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</si>
  <si>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</si>
  <si>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</si>
  <si>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</si>
  <si>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</si>
  <si>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</si>
  <si>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</si>
  <si>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</si>
  <si>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</si>
  <si>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</si>
  <si>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</si>
  <si>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</si>
  <si>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</si>
  <si>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</si>
  <si>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</si>
  <si>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</si>
  <si>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</si>
  <si>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</si>
  <si>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</si>
  <si>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</si>
  <si>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</si>
  <si>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</si>
  <si>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</si>
  <si>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</si>
  <si>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</si>
  <si>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</si>
  <si>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</si>
  <si>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</si>
  <si>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</si>
  <si>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</si>
  <si>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</si>
  <si>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</si>
  <si>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</si>
  <si>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</si>
  <si>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</si>
  <si>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</si>
  <si>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</si>
  <si>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</si>
  <si>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</si>
  <si>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</si>
  <si>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</si>
  <si>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</si>
  <si>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羽咋市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</si>
  <si>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</si>
  <si>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</si>
  <si>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</si>
  <si>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</si>
  <si>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</si>
  <si>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</si>
  <si>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</si>
  <si>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</si>
  <si>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</si>
  <si>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</si>
  <si>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</si>
  <si>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</si>
  <si>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</si>
  <si>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</si>
  <si>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</si>
  <si>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</si>
  <si>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①今後老朽化していく施設の更新費用や維持管理費について検討し、公共下水道事業への統合整備事業を行い、令和元年度末に完了した。     </t>
    <phoneticPr fontId="4"/>
  </si>
  <si>
    <t xml:space="preserve"> ①②③H23年に法適用した以降も、事業費に対する使用料収入等が不足し赤字経営が続いていたため、H26年度に料金改定を行い、収支の改善、累積欠損金の解消に向け取り組んでいる。
 ④下水道建設に伴い発行した企業債の償還金が多大なため、事業規模に対する残高が平均値を上回っている。
 ⑤H26年4月より使用料改定を行い、適正な使用料収入の確保に努めている。
 ⑥維持管理費の削減等のため、公共下水道との統合整備事業を行い、令和元年度末に完了した。
 ⑦⑧類似団体の平均値を上回っているが、事業の効率化を図るため、平成28年度より農業集落排水処理区を、順次公共下水道処理区へ統合を行い、令和元年度末に完了した。</t>
    <rPh sb="210" eb="211">
      <t>オコナ</t>
    </rPh>
    <rPh sb="213" eb="215">
      <t>レイワ</t>
    </rPh>
    <rPh sb="215" eb="216">
      <t>モト</t>
    </rPh>
    <rPh sb="216" eb="218">
      <t>ネンド</t>
    </rPh>
    <rPh sb="218" eb="219">
      <t>マツ</t>
    </rPh>
    <rPh sb="220" eb="222">
      <t>カンリョウ</t>
    </rPh>
    <phoneticPr fontId="4"/>
  </si>
  <si>
    <t>　平成23年度より法適化し、経理内容の明確化と透明性の向上を図っている。また、平成26年度の使用料改定等により、健全経営に努めてきた。
　また、農業集落排水事業については、施設の更新費用や維持管理費について検討し、公共下水道事業への統合整備事業を行い、令和元年度末に完了した。
　人口減少に伴う使用料収入の減少や施設の老朽化および多額な企業債残高など、課題も多く、将来にわたって安定的に事業を継続していくために、中長期的な経営計画を策定し、施設の長寿命化や各処理施設の統廃合などに取り組んで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</si>
</sst>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4A7-4EAA-8851-33926DBB453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14A7-4EAA-8851-33926DBB453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82.5</c:v>
                </c:pt>
                <c:pt idx="1">
                  <c:v>52.09</c:v>
                </c:pt>
                <c:pt idx="2">
                  <c:v>64.47</c:v>
                </c:pt>
                <c:pt idx="3">
                  <c:v>30.69</c:v>
                </c:pt>
                <c:pt idx="4">
                  <c:v>40.380000000000003</c:v>
                </c:pt>
              </c:numCache>
            </c:numRef>
          </c:val>
          <c:extLst>
            <c:ext xmlns:c16="http://schemas.microsoft.com/office/drawing/2014/chart" uri="{C3380CC4-5D6E-409C-BE32-E72D297353CC}">
              <c16:uniqueId val="{00000000-BF5D-4668-91F4-FF3F2651738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BF5D-4668-91F4-FF3F2651738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89.95</c:v>
                </c:pt>
                <c:pt idx="1">
                  <c:v>90.41</c:v>
                </c:pt>
                <c:pt idx="2">
                  <c:v>90.49</c:v>
                </c:pt>
                <c:pt idx="3">
                  <c:v>92.86</c:v>
                </c:pt>
                <c:pt idx="4">
                  <c:v>93.15</c:v>
                </c:pt>
              </c:numCache>
            </c:numRef>
          </c:val>
          <c:extLst>
            <c:ext xmlns:c16="http://schemas.microsoft.com/office/drawing/2014/chart" uri="{C3380CC4-5D6E-409C-BE32-E72D297353CC}">
              <c16:uniqueId val="{00000000-6BB4-4DCC-823D-A8DC4F28FDB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6BB4-4DCC-823D-A8DC4F28FDB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94.99</c:v>
                </c:pt>
                <c:pt idx="1">
                  <c:v>104.75</c:v>
                </c:pt>
                <c:pt idx="2">
                  <c:v>122.58</c:v>
                </c:pt>
                <c:pt idx="3">
                  <c:v>127.21</c:v>
                </c:pt>
                <c:pt idx="4">
                  <c:v>106.88</c:v>
                </c:pt>
              </c:numCache>
            </c:numRef>
          </c:val>
          <c:extLst>
            <c:ext xmlns:c16="http://schemas.microsoft.com/office/drawing/2014/chart" uri="{C3380CC4-5D6E-409C-BE32-E72D297353CC}">
              <c16:uniqueId val="{00000000-65C0-42CC-BD1D-68C257B8228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99.64</c:v>
                </c:pt>
                <c:pt idx="1">
                  <c:v>99.66</c:v>
                </c:pt>
                <c:pt idx="2">
                  <c:v>100.95</c:v>
                </c:pt>
                <c:pt idx="3">
                  <c:v>101.77</c:v>
                </c:pt>
                <c:pt idx="4">
                  <c:v>103.6</c:v>
                </c:pt>
              </c:numCache>
            </c:numRef>
          </c:val>
          <c:smooth val="0"/>
          <c:extLst>
            <c:ext xmlns:c16="http://schemas.microsoft.com/office/drawing/2014/chart" uri="{C3380CC4-5D6E-409C-BE32-E72D297353CC}">
              <c16:uniqueId val="{00000001-65C0-42CC-BD1D-68C257B8228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18.23</c:v>
                </c:pt>
                <c:pt idx="1">
                  <c:v>21.42</c:v>
                </c:pt>
                <c:pt idx="2">
                  <c:v>24.27</c:v>
                </c:pt>
                <c:pt idx="3">
                  <c:v>26.83</c:v>
                </c:pt>
                <c:pt idx="4">
                  <c:v>29.43</c:v>
                </c:pt>
              </c:numCache>
            </c:numRef>
          </c:val>
          <c:extLst>
            <c:ext xmlns:c16="http://schemas.microsoft.com/office/drawing/2014/chart" uri="{C3380CC4-5D6E-409C-BE32-E72D297353CC}">
              <c16:uniqueId val="{00000000-B8C5-4E96-AC9F-A3018F9C741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22.41</c:v>
                </c:pt>
                <c:pt idx="1">
                  <c:v>22.9</c:v>
                </c:pt>
                <c:pt idx="2">
                  <c:v>24.87</c:v>
                </c:pt>
                <c:pt idx="3">
                  <c:v>24.13</c:v>
                </c:pt>
                <c:pt idx="4">
                  <c:v>23.06</c:v>
                </c:pt>
              </c:numCache>
            </c:numRef>
          </c:val>
          <c:smooth val="0"/>
          <c:extLst>
            <c:ext xmlns:c16="http://schemas.microsoft.com/office/drawing/2014/chart" uri="{C3380CC4-5D6E-409C-BE32-E72D297353CC}">
              <c16:uniqueId val="{00000001-B8C5-4E96-AC9F-A3018F9C741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52D-45C6-85CC-3890627936C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52D-45C6-85CC-3890627936C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210.67</c:v>
                </c:pt>
                <c:pt idx="1">
                  <c:v>196.03</c:v>
                </c:pt>
                <c:pt idx="2">
                  <c:v>120.17</c:v>
                </c:pt>
                <c:pt idx="3">
                  <c:v>38.1</c:v>
                </c:pt>
                <c:pt idx="4">
                  <c:v>17.510000000000002</c:v>
                </c:pt>
              </c:numCache>
            </c:numRef>
          </c:val>
          <c:extLst>
            <c:ext xmlns:c16="http://schemas.microsoft.com/office/drawing/2014/chart" uri="{C3380CC4-5D6E-409C-BE32-E72D297353CC}">
              <c16:uniqueId val="{00000000-66D5-42E5-B1A3-DD99D075F87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214.61</c:v>
                </c:pt>
                <c:pt idx="1">
                  <c:v>225.39</c:v>
                </c:pt>
                <c:pt idx="2">
                  <c:v>224.04</c:v>
                </c:pt>
                <c:pt idx="3">
                  <c:v>227.4</c:v>
                </c:pt>
                <c:pt idx="4">
                  <c:v>193.99</c:v>
                </c:pt>
              </c:numCache>
            </c:numRef>
          </c:val>
          <c:smooth val="0"/>
          <c:extLst>
            <c:ext xmlns:c16="http://schemas.microsoft.com/office/drawing/2014/chart" uri="{C3380CC4-5D6E-409C-BE32-E72D297353CC}">
              <c16:uniqueId val="{00000001-66D5-42E5-B1A3-DD99D075F87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9.98</c:v>
                </c:pt>
                <c:pt idx="1">
                  <c:v>18.77</c:v>
                </c:pt>
                <c:pt idx="2">
                  <c:v>46.29</c:v>
                </c:pt>
                <c:pt idx="3">
                  <c:v>65.33</c:v>
                </c:pt>
                <c:pt idx="4">
                  <c:v>65.8</c:v>
                </c:pt>
              </c:numCache>
            </c:numRef>
          </c:val>
          <c:extLst>
            <c:ext xmlns:c16="http://schemas.microsoft.com/office/drawing/2014/chart" uri="{C3380CC4-5D6E-409C-BE32-E72D297353CC}">
              <c16:uniqueId val="{00000000-3DE5-470F-8DBA-607674A9CE7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29.45</c:v>
                </c:pt>
                <c:pt idx="1">
                  <c:v>31.84</c:v>
                </c:pt>
                <c:pt idx="2">
                  <c:v>29.91</c:v>
                </c:pt>
                <c:pt idx="3">
                  <c:v>29.54</c:v>
                </c:pt>
                <c:pt idx="4">
                  <c:v>26.99</c:v>
                </c:pt>
              </c:numCache>
            </c:numRef>
          </c:val>
          <c:smooth val="0"/>
          <c:extLst>
            <c:ext xmlns:c16="http://schemas.microsoft.com/office/drawing/2014/chart" uri="{C3380CC4-5D6E-409C-BE32-E72D297353CC}">
              <c16:uniqueId val="{00000001-3DE5-470F-8DBA-607674A9CE7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654.46</c:v>
                </c:pt>
                <c:pt idx="1">
                  <c:v>1131.33</c:v>
                </c:pt>
                <c:pt idx="2">
                  <c:v>2780.16</c:v>
                </c:pt>
                <c:pt idx="3">
                  <c:v>2708.75</c:v>
                </c:pt>
                <c:pt idx="4">
                  <c:v>2500.58</c:v>
                </c:pt>
              </c:numCache>
            </c:numRef>
          </c:val>
          <c:extLst>
            <c:ext xmlns:c16="http://schemas.microsoft.com/office/drawing/2014/chart" uri="{C3380CC4-5D6E-409C-BE32-E72D297353CC}">
              <c16:uniqueId val="{00000000-DFC1-4F24-9459-98D82966ECD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DFC1-4F24-9459-98D82966ECD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115.88</c:v>
                </c:pt>
                <c:pt idx="1">
                  <c:v>124.75</c:v>
                </c:pt>
                <c:pt idx="2">
                  <c:v>212.35</c:v>
                </c:pt>
                <c:pt idx="3">
                  <c:v>319.55</c:v>
                </c:pt>
                <c:pt idx="4">
                  <c:v>391.67</c:v>
                </c:pt>
              </c:numCache>
            </c:numRef>
          </c:val>
          <c:extLst>
            <c:ext xmlns:c16="http://schemas.microsoft.com/office/drawing/2014/chart" uri="{C3380CC4-5D6E-409C-BE32-E72D297353CC}">
              <c16:uniqueId val="{00000000-91B3-40C9-8AE1-C1C99663E56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91B3-40C9-8AE1-C1C99663E56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144.78</c:v>
                </c:pt>
                <c:pt idx="1">
                  <c:v>134.87</c:v>
                </c:pt>
                <c:pt idx="2">
                  <c:v>79.28</c:v>
                </c:pt>
                <c:pt idx="3">
                  <c:v>52.94</c:v>
                </c:pt>
                <c:pt idx="4">
                  <c:v>43.18</c:v>
                </c:pt>
              </c:numCache>
            </c:numRef>
          </c:val>
          <c:extLst>
            <c:ext xmlns:c16="http://schemas.microsoft.com/office/drawing/2014/chart" uri="{C3380CC4-5D6E-409C-BE32-E72D297353CC}">
              <c16:uniqueId val="{00000000-D746-4027-80F1-698F778BA42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D746-4027-80F1-698F778BA42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石川県　羽咋市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21324</v>
      </c>
      <c r="AM8" s="69"/>
      <c r="AN8" s="69"/>
      <c r="AO8" s="69"/>
      <c r="AP8" s="69"/>
      <c r="AQ8" s="69"/>
      <c r="AR8" s="69"/>
      <c r="AS8" s="69"/>
      <c r="AT8" s="68">
        <f>データ!T6</f>
        <v>81.849999999999994</v>
      </c>
      <c r="AU8" s="68"/>
      <c r="AV8" s="68"/>
      <c r="AW8" s="68"/>
      <c r="AX8" s="68"/>
      <c r="AY8" s="68"/>
      <c r="AZ8" s="68"/>
      <c r="BA8" s="68"/>
      <c r="BB8" s="68">
        <f>データ!U6</f>
        <v>260.52999999999997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44.46</v>
      </c>
      <c r="J10" s="68"/>
      <c r="K10" s="68"/>
      <c r="L10" s="68"/>
      <c r="M10" s="68"/>
      <c r="N10" s="68"/>
      <c r="O10" s="68"/>
      <c r="P10" s="68">
        <f>データ!P6</f>
        <v>9.7899999999999991</v>
      </c>
      <c r="Q10" s="68"/>
      <c r="R10" s="68"/>
      <c r="S10" s="68"/>
      <c r="T10" s="68"/>
      <c r="U10" s="68"/>
      <c r="V10" s="68"/>
      <c r="W10" s="68">
        <f>データ!Q6</f>
        <v>93.16</v>
      </c>
      <c r="X10" s="68"/>
      <c r="Y10" s="68"/>
      <c r="Z10" s="68"/>
      <c r="AA10" s="68"/>
      <c r="AB10" s="68"/>
      <c r="AC10" s="68"/>
      <c r="AD10" s="69">
        <f>データ!R6</f>
        <v>3465</v>
      </c>
      <c r="AE10" s="69"/>
      <c r="AF10" s="69"/>
      <c r="AG10" s="69"/>
      <c r="AH10" s="69"/>
      <c r="AI10" s="69"/>
      <c r="AJ10" s="69"/>
      <c r="AK10" s="2"/>
      <c r="AL10" s="69">
        <f>データ!V6</f>
        <v>2073</v>
      </c>
      <c r="AM10" s="69"/>
      <c r="AN10" s="69"/>
      <c r="AO10" s="69"/>
      <c r="AP10" s="69"/>
      <c r="AQ10" s="69"/>
      <c r="AR10" s="69"/>
      <c r="AS10" s="69"/>
      <c r="AT10" s="68">
        <f>データ!W6</f>
        <v>1.32</v>
      </c>
      <c r="AU10" s="68"/>
      <c r="AV10" s="68"/>
      <c r="AW10" s="68"/>
      <c r="AX10" s="68"/>
      <c r="AY10" s="68"/>
      <c r="AZ10" s="68"/>
      <c r="BA10" s="68"/>
      <c r="BB10" s="68">
        <f>データ!X6</f>
        <v>1570.45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aMF4//vAxl09aOx+WMJW5+WSVfFZuIQPgqgfNhzS8bfMcHEJiux5otVmQiMvV9Elev2K271KUKmOIWWO4P+bzg==" saltValue="x+wn3r8OkveaUhA4Z4p7z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172073</v>
      </c>
      <c r="D6" s="33">
        <f t="shared" si="3"/>
        <v>46</v>
      </c>
      <c r="E6" s="33">
        <f t="shared" si="3"/>
        <v>17</v>
      </c>
      <c r="F6" s="33">
        <f t="shared" si="3"/>
        <v>5</v>
      </c>
      <c r="G6" s="33">
        <f t="shared" si="3"/>
        <v>0</v>
      </c>
      <c r="H6" s="33" t="str">
        <f t="shared" si="3"/>
        <v>石川県　羽咋市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44.46</v>
      </c>
      <c r="P6" s="34">
        <f t="shared" si="3"/>
        <v>9.7899999999999991</v>
      </c>
      <c r="Q6" s="34">
        <f t="shared" si="3"/>
        <v>93.16</v>
      </c>
      <c r="R6" s="34">
        <f t="shared" si="3"/>
        <v>3465</v>
      </c>
      <c r="S6" s="34">
        <f t="shared" si="3"/>
        <v>21324</v>
      </c>
      <c r="T6" s="34">
        <f t="shared" si="3"/>
        <v>81.849999999999994</v>
      </c>
      <c r="U6" s="34">
        <f t="shared" si="3"/>
        <v>260.52999999999997</v>
      </c>
      <c r="V6" s="34">
        <f t="shared" si="3"/>
        <v>2073</v>
      </c>
      <c r="W6" s="34">
        <f t="shared" si="3"/>
        <v>1.32</v>
      </c>
      <c r="X6" s="34">
        <f t="shared" si="3"/>
        <v>1570.45</v>
      </c>
      <c r="Y6" s="35">
        <f>IF(Y7="",NA(),Y7)</f>
        <v>94.99</v>
      </c>
      <c r="Z6" s="35">
        <f t="shared" ref="Z6:AH6" si="4">IF(Z7="",NA(),Z7)</f>
        <v>104.75</v>
      </c>
      <c r="AA6" s="35">
        <f t="shared" si="4"/>
        <v>122.58</v>
      </c>
      <c r="AB6" s="35">
        <f t="shared" si="4"/>
        <v>127.21</v>
      </c>
      <c r="AC6" s="35">
        <f t="shared" si="4"/>
        <v>106.88</v>
      </c>
      <c r="AD6" s="35">
        <f t="shared" si="4"/>
        <v>99.64</v>
      </c>
      <c r="AE6" s="35">
        <f t="shared" si="4"/>
        <v>99.66</v>
      </c>
      <c r="AF6" s="35">
        <f t="shared" si="4"/>
        <v>100.95</v>
      </c>
      <c r="AG6" s="35">
        <f t="shared" si="4"/>
        <v>101.77</v>
      </c>
      <c r="AH6" s="35">
        <f t="shared" si="4"/>
        <v>103.6</v>
      </c>
      <c r="AI6" s="34" t="str">
        <f>IF(AI7="","",IF(AI7="-","【-】","【"&amp;SUBSTITUTE(TEXT(AI7,"#,##0.00"),"-","△")&amp;"】"))</f>
        <v>【102.97】</v>
      </c>
      <c r="AJ6" s="35">
        <f>IF(AJ7="",NA(),AJ7)</f>
        <v>210.67</v>
      </c>
      <c r="AK6" s="35">
        <f t="shared" ref="AK6:AS6" si="5">IF(AK7="",NA(),AK7)</f>
        <v>196.03</v>
      </c>
      <c r="AL6" s="35">
        <f t="shared" si="5"/>
        <v>120.17</v>
      </c>
      <c r="AM6" s="35">
        <f t="shared" si="5"/>
        <v>38.1</v>
      </c>
      <c r="AN6" s="35">
        <f t="shared" si="5"/>
        <v>17.510000000000002</v>
      </c>
      <c r="AO6" s="35">
        <f t="shared" si="5"/>
        <v>214.61</v>
      </c>
      <c r="AP6" s="35">
        <f t="shared" si="5"/>
        <v>225.39</v>
      </c>
      <c r="AQ6" s="35">
        <f t="shared" si="5"/>
        <v>224.04</v>
      </c>
      <c r="AR6" s="35">
        <f t="shared" si="5"/>
        <v>227.4</v>
      </c>
      <c r="AS6" s="35">
        <f t="shared" si="5"/>
        <v>193.99</v>
      </c>
      <c r="AT6" s="34" t="str">
        <f>IF(AT7="","",IF(AT7="-","【-】","【"&amp;SUBSTITUTE(TEXT(AT7,"#,##0.00"),"-","△")&amp;"】"))</f>
        <v>【165.48】</v>
      </c>
      <c r="AU6" s="35">
        <f>IF(AU7="",NA(),AU7)</f>
        <v>9.98</v>
      </c>
      <c r="AV6" s="35">
        <f t="shared" ref="AV6:BD6" si="6">IF(AV7="",NA(),AV7)</f>
        <v>18.77</v>
      </c>
      <c r="AW6" s="35">
        <f t="shared" si="6"/>
        <v>46.29</v>
      </c>
      <c r="AX6" s="35">
        <f t="shared" si="6"/>
        <v>65.33</v>
      </c>
      <c r="AY6" s="35">
        <f t="shared" si="6"/>
        <v>65.8</v>
      </c>
      <c r="AZ6" s="35">
        <f t="shared" si="6"/>
        <v>29.45</v>
      </c>
      <c r="BA6" s="35">
        <f t="shared" si="6"/>
        <v>31.84</v>
      </c>
      <c r="BB6" s="35">
        <f t="shared" si="6"/>
        <v>29.91</v>
      </c>
      <c r="BC6" s="35">
        <f t="shared" si="6"/>
        <v>29.54</v>
      </c>
      <c r="BD6" s="35">
        <f t="shared" si="6"/>
        <v>26.99</v>
      </c>
      <c r="BE6" s="34" t="str">
        <f>IF(BE7="","",IF(BE7="-","【-】","【"&amp;SUBSTITUTE(TEXT(BE7,"#,##0.00"),"-","△")&amp;"】"))</f>
        <v>【33.84】</v>
      </c>
      <c r="BF6" s="35">
        <f>IF(BF7="",NA(),BF7)</f>
        <v>654.46</v>
      </c>
      <c r="BG6" s="35">
        <f t="shared" ref="BG6:BO6" si="7">IF(BG7="",NA(),BG7)</f>
        <v>1131.33</v>
      </c>
      <c r="BH6" s="35">
        <f t="shared" si="7"/>
        <v>2780.16</v>
      </c>
      <c r="BI6" s="35">
        <f t="shared" si="7"/>
        <v>2708.75</v>
      </c>
      <c r="BJ6" s="35">
        <f t="shared" si="7"/>
        <v>2500.58</v>
      </c>
      <c r="BK6" s="35">
        <f t="shared" si="7"/>
        <v>1081.8</v>
      </c>
      <c r="BL6" s="35">
        <f t="shared" si="7"/>
        <v>974.93</v>
      </c>
      <c r="BM6" s="35">
        <f t="shared" si="7"/>
        <v>855.8</v>
      </c>
      <c r="BN6" s="35">
        <f t="shared" si="7"/>
        <v>789.46</v>
      </c>
      <c r="BO6" s="35">
        <f t="shared" si="7"/>
        <v>826.83</v>
      </c>
      <c r="BP6" s="34" t="str">
        <f>IF(BP7="","",IF(BP7="-","【-】","【"&amp;SUBSTITUTE(TEXT(BP7,"#,##0.00"),"-","△")&amp;"】"))</f>
        <v>【765.47】</v>
      </c>
      <c r="BQ6" s="35">
        <f>IF(BQ7="",NA(),BQ7)</f>
        <v>115.88</v>
      </c>
      <c r="BR6" s="35">
        <f t="shared" ref="BR6:BZ6" si="8">IF(BR7="",NA(),BR7)</f>
        <v>124.75</v>
      </c>
      <c r="BS6" s="35">
        <f t="shared" si="8"/>
        <v>212.35</v>
      </c>
      <c r="BT6" s="35">
        <f t="shared" si="8"/>
        <v>319.55</v>
      </c>
      <c r="BU6" s="35">
        <f t="shared" si="8"/>
        <v>391.67</v>
      </c>
      <c r="BV6" s="35">
        <f t="shared" si="8"/>
        <v>52.19</v>
      </c>
      <c r="BW6" s="35">
        <f t="shared" si="8"/>
        <v>55.32</v>
      </c>
      <c r="BX6" s="35">
        <f t="shared" si="8"/>
        <v>59.8</v>
      </c>
      <c r="BY6" s="35">
        <f t="shared" si="8"/>
        <v>57.77</v>
      </c>
      <c r="BZ6" s="35">
        <f t="shared" si="8"/>
        <v>57.31</v>
      </c>
      <c r="CA6" s="34" t="str">
        <f>IF(CA7="","",IF(CA7="-","【-】","【"&amp;SUBSTITUTE(TEXT(CA7,"#,##0.00"),"-","△")&amp;"】"))</f>
        <v>【59.59】</v>
      </c>
      <c r="CB6" s="35">
        <f>IF(CB7="",NA(),CB7)</f>
        <v>144.78</v>
      </c>
      <c r="CC6" s="35">
        <f t="shared" ref="CC6:CK6" si="9">IF(CC7="",NA(),CC7)</f>
        <v>134.87</v>
      </c>
      <c r="CD6" s="35">
        <f t="shared" si="9"/>
        <v>79.28</v>
      </c>
      <c r="CE6" s="35">
        <f t="shared" si="9"/>
        <v>52.94</v>
      </c>
      <c r="CF6" s="35">
        <f t="shared" si="9"/>
        <v>43.18</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82.5</v>
      </c>
      <c r="CN6" s="35">
        <f t="shared" ref="CN6:CV6" si="10">IF(CN7="",NA(),CN7)</f>
        <v>52.09</v>
      </c>
      <c r="CO6" s="35">
        <f t="shared" si="10"/>
        <v>64.47</v>
      </c>
      <c r="CP6" s="35">
        <f t="shared" si="10"/>
        <v>30.69</v>
      </c>
      <c r="CQ6" s="35">
        <f t="shared" si="10"/>
        <v>40.380000000000003</v>
      </c>
      <c r="CR6" s="35">
        <f t="shared" si="10"/>
        <v>52.31</v>
      </c>
      <c r="CS6" s="35">
        <f t="shared" si="10"/>
        <v>60.65</v>
      </c>
      <c r="CT6" s="35">
        <f t="shared" si="10"/>
        <v>51.75</v>
      </c>
      <c r="CU6" s="35">
        <f t="shared" si="10"/>
        <v>50.68</v>
      </c>
      <c r="CV6" s="35">
        <f t="shared" si="10"/>
        <v>50.14</v>
      </c>
      <c r="CW6" s="34" t="str">
        <f>IF(CW7="","",IF(CW7="-","【-】","【"&amp;SUBSTITUTE(TEXT(CW7,"#,##0.00"),"-","△")&amp;"】"))</f>
        <v>【51.30】</v>
      </c>
      <c r="CX6" s="35">
        <f>IF(CX7="",NA(),CX7)</f>
        <v>89.95</v>
      </c>
      <c r="CY6" s="35">
        <f t="shared" ref="CY6:DG6" si="11">IF(CY7="",NA(),CY7)</f>
        <v>90.41</v>
      </c>
      <c r="CZ6" s="35">
        <f t="shared" si="11"/>
        <v>90.49</v>
      </c>
      <c r="DA6" s="35">
        <f t="shared" si="11"/>
        <v>92.86</v>
      </c>
      <c r="DB6" s="35">
        <f t="shared" si="11"/>
        <v>93.15</v>
      </c>
      <c r="DC6" s="35">
        <f t="shared" si="11"/>
        <v>84.32</v>
      </c>
      <c r="DD6" s="35">
        <f t="shared" si="11"/>
        <v>84.58</v>
      </c>
      <c r="DE6" s="35">
        <f t="shared" si="11"/>
        <v>84.84</v>
      </c>
      <c r="DF6" s="35">
        <f t="shared" si="11"/>
        <v>84.86</v>
      </c>
      <c r="DG6" s="35">
        <f t="shared" si="11"/>
        <v>84.98</v>
      </c>
      <c r="DH6" s="34" t="str">
        <f>IF(DH7="","",IF(DH7="-","【-】","【"&amp;SUBSTITUTE(TEXT(DH7,"#,##0.00"),"-","△")&amp;"】"))</f>
        <v>【86.22】</v>
      </c>
      <c r="DI6" s="35">
        <f>IF(DI7="",NA(),DI7)</f>
        <v>18.23</v>
      </c>
      <c r="DJ6" s="35">
        <f t="shared" ref="DJ6:DR6" si="12">IF(DJ7="",NA(),DJ7)</f>
        <v>21.42</v>
      </c>
      <c r="DK6" s="35">
        <f t="shared" si="12"/>
        <v>24.27</v>
      </c>
      <c r="DL6" s="35">
        <f t="shared" si="12"/>
        <v>26.83</v>
      </c>
      <c r="DM6" s="35">
        <f t="shared" si="12"/>
        <v>29.43</v>
      </c>
      <c r="DN6" s="35">
        <f t="shared" si="12"/>
        <v>22.41</v>
      </c>
      <c r="DO6" s="35">
        <f t="shared" si="12"/>
        <v>22.9</v>
      </c>
      <c r="DP6" s="35">
        <f t="shared" si="12"/>
        <v>24.87</v>
      </c>
      <c r="DQ6" s="35">
        <f t="shared" si="12"/>
        <v>24.13</v>
      </c>
      <c r="DR6" s="35">
        <f t="shared" si="12"/>
        <v>23.06</v>
      </c>
      <c r="DS6" s="34" t="str">
        <f>IF(DS7="","",IF(DS7="-","【-】","【"&amp;SUBSTITUTE(TEXT(DS7,"#,##0.00"),"-","△")&amp;"】"))</f>
        <v>【24.97】</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8" s="36" customFormat="1" x14ac:dyDescent="0.15">
      <c r="A7" s="28"/>
      <c r="B7" s="37">
        <v>2019</v>
      </c>
      <c r="C7" s="37">
        <v>172073</v>
      </c>
      <c r="D7" s="37">
        <v>46</v>
      </c>
      <c r="E7" s="37">
        <v>17</v>
      </c>
      <c r="F7" s="37">
        <v>5</v>
      </c>
      <c r="G7" s="37">
        <v>0</v>
      </c>
      <c r="H7" s="37" t="s">
        <v>96</v>
      </c>
      <c r="I7" s="37" t="s">
        <v>97</v>
      </c>
      <c r="J7" s="37" t="s">
        <v>98</v>
      </c>
      <c r="K7" s="37" t="s">
        <v>99</v>
      </c>
      <c r="L7" s="37" t="s">
        <v>100</v>
      </c>
      <c r="M7" s="37" t="s">
        <v>101</v>
      </c>
      <c r="N7" s="38" t="s">
        <v>102</v>
      </c>
      <c r="O7" s="38">
        <v>44.46</v>
      </c>
      <c r="P7" s="38">
        <v>9.7899999999999991</v>
      </c>
      <c r="Q7" s="38">
        <v>93.16</v>
      </c>
      <c r="R7" s="38">
        <v>3465</v>
      </c>
      <c r="S7" s="38">
        <v>21324</v>
      </c>
      <c r="T7" s="38">
        <v>81.849999999999994</v>
      </c>
      <c r="U7" s="38">
        <v>260.52999999999997</v>
      </c>
      <c r="V7" s="38">
        <v>2073</v>
      </c>
      <c r="W7" s="38">
        <v>1.32</v>
      </c>
      <c r="X7" s="38">
        <v>1570.45</v>
      </c>
      <c r="Y7" s="38">
        <v>94.99</v>
      </c>
      <c r="Z7" s="38">
        <v>104.75</v>
      </c>
      <c r="AA7" s="38">
        <v>122.58</v>
      </c>
      <c r="AB7" s="38">
        <v>127.21</v>
      </c>
      <c r="AC7" s="38">
        <v>106.88</v>
      </c>
      <c r="AD7" s="38">
        <v>99.64</v>
      </c>
      <c r="AE7" s="38">
        <v>99.66</v>
      </c>
      <c r="AF7" s="38">
        <v>100.95</v>
      </c>
      <c r="AG7" s="38">
        <v>101.77</v>
      </c>
      <c r="AH7" s="38">
        <v>103.6</v>
      </c>
      <c r="AI7" s="38">
        <v>102.97</v>
      </c>
      <c r="AJ7" s="38">
        <v>210.67</v>
      </c>
      <c r="AK7" s="38">
        <v>196.03</v>
      </c>
      <c r="AL7" s="38">
        <v>120.17</v>
      </c>
      <c r="AM7" s="38">
        <v>38.1</v>
      </c>
      <c r="AN7" s="38">
        <v>17.510000000000002</v>
      </c>
      <c r="AO7" s="38">
        <v>214.61</v>
      </c>
      <c r="AP7" s="38">
        <v>225.39</v>
      </c>
      <c r="AQ7" s="38">
        <v>224.04</v>
      </c>
      <c r="AR7" s="38">
        <v>227.4</v>
      </c>
      <c r="AS7" s="38">
        <v>193.99</v>
      </c>
      <c r="AT7" s="38">
        <v>165.48</v>
      </c>
      <c r="AU7" s="38">
        <v>9.98</v>
      </c>
      <c r="AV7" s="38">
        <v>18.77</v>
      </c>
      <c r="AW7" s="38">
        <v>46.29</v>
      </c>
      <c r="AX7" s="38">
        <v>65.33</v>
      </c>
      <c r="AY7" s="38">
        <v>65.8</v>
      </c>
      <c r="AZ7" s="38">
        <v>29.45</v>
      </c>
      <c r="BA7" s="38">
        <v>31.84</v>
      </c>
      <c r="BB7" s="38">
        <v>29.91</v>
      </c>
      <c r="BC7" s="38">
        <v>29.54</v>
      </c>
      <c r="BD7" s="38">
        <v>26.99</v>
      </c>
      <c r="BE7" s="38">
        <v>33.840000000000003</v>
      </c>
      <c r="BF7" s="38">
        <v>654.46</v>
      </c>
      <c r="BG7" s="38">
        <v>1131.33</v>
      </c>
      <c r="BH7" s="38">
        <v>2780.16</v>
      </c>
      <c r="BI7" s="38">
        <v>2708.75</v>
      </c>
      <c r="BJ7" s="38">
        <v>2500.58</v>
      </c>
      <c r="BK7" s="38">
        <v>1081.8</v>
      </c>
      <c r="BL7" s="38">
        <v>974.93</v>
      </c>
      <c r="BM7" s="38">
        <v>855.8</v>
      </c>
      <c r="BN7" s="38">
        <v>789.46</v>
      </c>
      <c r="BO7" s="38">
        <v>826.83</v>
      </c>
      <c r="BP7" s="38">
        <v>765.47</v>
      </c>
      <c r="BQ7" s="38">
        <v>115.88</v>
      </c>
      <c r="BR7" s="38">
        <v>124.75</v>
      </c>
      <c r="BS7" s="38">
        <v>212.35</v>
      </c>
      <c r="BT7" s="38">
        <v>319.55</v>
      </c>
      <c r="BU7" s="38">
        <v>391.67</v>
      </c>
      <c r="BV7" s="38">
        <v>52.19</v>
      </c>
      <c r="BW7" s="38">
        <v>55.32</v>
      </c>
      <c r="BX7" s="38">
        <v>59.8</v>
      </c>
      <c r="BY7" s="38">
        <v>57.77</v>
      </c>
      <c r="BZ7" s="38">
        <v>57.31</v>
      </c>
      <c r="CA7" s="38">
        <v>59.59</v>
      </c>
      <c r="CB7" s="38">
        <v>144.78</v>
      </c>
      <c r="CC7" s="38">
        <v>134.87</v>
      </c>
      <c r="CD7" s="38">
        <v>79.28</v>
      </c>
      <c r="CE7" s="38">
        <v>52.94</v>
      </c>
      <c r="CF7" s="38">
        <v>43.18</v>
      </c>
      <c r="CG7" s="38">
        <v>296.14</v>
      </c>
      <c r="CH7" s="38">
        <v>283.17</v>
      </c>
      <c r="CI7" s="38">
        <v>263.76</v>
      </c>
      <c r="CJ7" s="38">
        <v>274.35000000000002</v>
      </c>
      <c r="CK7" s="38">
        <v>273.52</v>
      </c>
      <c r="CL7" s="38">
        <v>257.86</v>
      </c>
      <c r="CM7" s="38">
        <v>82.5</v>
      </c>
      <c r="CN7" s="38">
        <v>52.09</v>
      </c>
      <c r="CO7" s="38">
        <v>64.47</v>
      </c>
      <c r="CP7" s="38">
        <v>30.69</v>
      </c>
      <c r="CQ7" s="38">
        <v>40.380000000000003</v>
      </c>
      <c r="CR7" s="38">
        <v>52.31</v>
      </c>
      <c r="CS7" s="38">
        <v>60.65</v>
      </c>
      <c r="CT7" s="38">
        <v>51.75</v>
      </c>
      <c r="CU7" s="38">
        <v>50.68</v>
      </c>
      <c r="CV7" s="38">
        <v>50.14</v>
      </c>
      <c r="CW7" s="38">
        <v>51.3</v>
      </c>
      <c r="CX7" s="38">
        <v>89.95</v>
      </c>
      <c r="CY7" s="38">
        <v>90.41</v>
      </c>
      <c r="CZ7" s="38">
        <v>90.49</v>
      </c>
      <c r="DA7" s="38">
        <v>92.86</v>
      </c>
      <c r="DB7" s="38">
        <v>93.15</v>
      </c>
      <c r="DC7" s="38">
        <v>84.32</v>
      </c>
      <c r="DD7" s="38">
        <v>84.58</v>
      </c>
      <c r="DE7" s="38">
        <v>84.84</v>
      </c>
      <c r="DF7" s="38">
        <v>84.86</v>
      </c>
      <c r="DG7" s="38">
        <v>84.98</v>
      </c>
      <c r="DH7" s="38">
        <v>86.22</v>
      </c>
      <c r="DI7" s="38">
        <v>18.23</v>
      </c>
      <c r="DJ7" s="38">
        <v>21.42</v>
      </c>
      <c r="DK7" s="38">
        <v>24.27</v>
      </c>
      <c r="DL7" s="38">
        <v>26.83</v>
      </c>
      <c r="DM7" s="38">
        <v>29.43</v>
      </c>
      <c r="DN7" s="38">
        <v>22.41</v>
      </c>
      <c r="DO7" s="38">
        <v>22.9</v>
      </c>
      <c r="DP7" s="38">
        <v>24.87</v>
      </c>
      <c r="DQ7" s="38">
        <v>24.13</v>
      </c>
      <c r="DR7" s="38">
        <v>23.06</v>
      </c>
      <c r="DS7" s="38">
        <v>24.97</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0.01</v>
      </c>
      <c r="EK7" s="38">
        <v>2.0499999999999998</v>
      </c>
      <c r="EL7" s="38">
        <v>0.01</v>
      </c>
      <c r="EM7" s="38">
        <v>0.01</v>
      </c>
      <c r="EN7" s="38">
        <v>0.02</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2021-01-29T00:57:31Z</cp:lastPrinted>
  <dcterms:created xsi:type="dcterms:W3CDTF">2020-12-04T02:36:21Z</dcterms:created>
  <dcterms:modified xsi:type="dcterms:W3CDTF">2021-02-05T06:04:34Z</dcterms:modified>
  <cp:category/>
</cp:coreProperties>
</file>