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eAI6GA/NbMNJmtvW9+TqUnvhmnt6PTdnKSNt9oP/JOsGZqH+gSmGQbJ3/Bw1uWLtmLB2cGNaZdA63v9oInNP2w==" workbookSaltValue="Zr/O9pD8s9XXc20QZ+xAC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<sst xmlns="http://schemas.openxmlformats.org/spreadsheetml/2006/main" count="247" uniqueCount="119">
  <si>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</si>
  <si>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</si>
  <si>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</si>
  <si>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</si>
  <si>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</si>
  <si>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</si>
  <si>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</si>
  <si>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</si>
  <si>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</si>
  <si>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</si>
  <si>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</si>
  <si>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</si>
  <si>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</si>
  <si>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</si>
  <si>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</si>
  <si>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</si>
  <si>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</si>
  <si>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</si>
  <si>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</si>
  <si>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</si>
  <si>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</si>
  <si>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</si>
  <si>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</si>
  <si>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</si>
  <si>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</si>
  <si>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</si>
  <si>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</si>
  <si>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</si>
  <si>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</si>
  <si>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</si>
  <si>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</si>
  <si>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</si>
  <si>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</si>
  <si>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</si>
  <si>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</si>
  <si>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</si>
  <si>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</si>
  <si>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</si>
  <si>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</si>
  <si>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</si>
  <si>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</si>
  <si>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</si>
  <si>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</si>
  <si>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</si>
  <si>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</si>
  <si>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</si>
  <si>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</si>
  <si>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</si>
  <si>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</si>
  <si>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</si>
  <si>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</si>
  <si>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</si>
  <si>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</si>
  <si>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</si>
  <si>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</si>
  <si>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</si>
  <si>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</si>
  <si>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</si>
  <si>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</si>
  <si>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</si>
  <si>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</si>
  <si>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</si>
  <si>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</si>
  <si>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</si>
  <si>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</si>
  <si>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</si>
  <si>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</si>
  <si>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</si>
  <si>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</si>
  <si>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</si>
  <si>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</si>
  <si>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</si>
  <si>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</si>
  <si>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</si>
  <si>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</si>
  <si>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</si>
  <si>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</si>
  <si>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</si>
  <si>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</si>
  <si>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</si>
  <si>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</si>
  <si>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</si>
  <si>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</si>
  <si>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</si>
  <si>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</si>
  <si>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</si>
  <si>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</si>
  <si>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</si>
  <si>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</si>
  <si>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</si>
  <si>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</si>
  <si>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</si>
  <si>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</si>
  <si>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</si>
  <si>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</si>
  <si>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</si>
  <si>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</si>
  <si>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</si>
  <si>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</si>
  <si>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</si>
  <si>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</si>
  <si>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</si>
  <si>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</si>
  <si>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</si>
  <si>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</si>
  <si>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</si>
  <si>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</si>
  <si>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</si>
  <si>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</si>
  <si>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</si>
  <si>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</si>
  <si>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</si>
  <si>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</si>
  <si>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</si>
  <si>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</si>
  <si>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</si>
  <si>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法定点検の実施や定期的な点検により確実に状態を把握し、適切に維持管理することで更新寿命の延伸を図る。</t>
    <phoneticPr fontId="4"/>
  </si>
  <si>
    <t>　一般会計からの繰入金のうち、基準額を超えて財源不足を補う額の抑制を図るため、助成制度の活用や浄化槽の普及・啓発を進めることで、料金収入の確保に努める。基準額については、適正に一般会計に負担を求めていく。
　令和2年度より公営企業会計へ移行し、経営や資産等の状況を的確に把握して、経営基盤の計画的な強化と財政マネジメントの向上等に取り組む。</t>
    <rPh sb="104" eb="106">
      <t>レイワ</t>
    </rPh>
    <rPh sb="107" eb="109">
      <t>ネンド</t>
    </rPh>
    <phoneticPr fontId="4"/>
  </si>
  <si>
    <t>　①収益的収支比率が100％を割り込んでおり、維持管理費や支払利息等の費用を賄い切れていないため、赤字経営と言える。
　④企業債残高対事業規模比率は、企業会計移行に伴う打切り決算の実施による営業収益の減少により、企業債残高の比率が上昇している。
　⑤経費回収率は、汚水処理費の減少により上昇している。
　⑥汚水処理原価は、汚水処理費の減少により低下している。
　⑦施設利用率は、人口減少のため減少傾向にある。
　⑧水洗化率は、設置申請業務のため、常時100％である。</t>
    <rPh sb="76" eb="78">
      <t>キギョウ</t>
    </rPh>
    <rPh sb="78" eb="80">
      <t>カイケイ</t>
    </rPh>
    <rPh sb="80" eb="82">
      <t>イコウ</t>
    </rPh>
    <rPh sb="83" eb="84">
      <t>トモナ</t>
    </rPh>
    <rPh sb="85" eb="87">
      <t>ウチキ</t>
    </rPh>
    <rPh sb="88" eb="90">
      <t>ケッサン</t>
    </rPh>
    <rPh sb="91" eb="93">
      <t>ジッシ</t>
    </rPh>
    <rPh sb="96" eb="98">
      <t>エイギョウ</t>
    </rPh>
    <rPh sb="98" eb="100">
      <t>シュウエキ</t>
    </rPh>
    <rPh sb="101" eb="103">
      <t>ゲンショウ</t>
    </rPh>
    <rPh sb="116" eb="118">
      <t>ジョウショウ</t>
    </rPh>
    <rPh sb="140" eb="142">
      <t>ゲンショウ</t>
    </rPh>
    <rPh sb="145" eb="147">
      <t>ジョウショウ</t>
    </rPh>
    <rPh sb="170" eb="172">
      <t>ゲンショウ</t>
    </rPh>
    <rPh sb="175" eb="177">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</si>
</sst>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C7-47C2-9759-B68BBFF568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C7-47C2-9759-B68BBFF568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34.33</c:v>
                </c:pt>
                <c:pt idx="1">
                  <c:v>34.119999999999997</c:v>
                </c:pt>
                <c:pt idx="2">
                  <c:v>33</c:v>
                </c:pt>
                <c:pt idx="3">
                  <c:v>32.89</c:v>
                </c:pt>
                <c:pt idx="4">
                  <c:v>32.020000000000003</c:v>
                </c:pt>
              </c:numCache>
            </c:numRef>
          </c:val>
          <c:extLst>
            <c:ext xmlns:c16="http://schemas.microsoft.com/office/drawing/2014/chart" uri="{C3380CC4-5D6E-409C-BE32-E72D297353CC}">
              <c16:uniqueId val="{00000000-88F5-42C0-A6F7-B48793816D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88F5-42C0-A6F7-B48793816D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E2A-45FC-80A2-C51B860661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0E2A-45FC-80A2-C51B860661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78.5</c:v>
                </c:pt>
                <c:pt idx="1">
                  <c:v>86.46</c:v>
                </c:pt>
                <c:pt idx="2">
                  <c:v>75.62</c:v>
                </c:pt>
                <c:pt idx="3">
                  <c:v>72.489999999999995</c:v>
                </c:pt>
                <c:pt idx="4">
                  <c:v>69.430000000000007</c:v>
                </c:pt>
              </c:numCache>
            </c:numRef>
          </c:val>
          <c:extLst>
            <c:ext xmlns:c16="http://schemas.microsoft.com/office/drawing/2014/chart" uri="{C3380CC4-5D6E-409C-BE32-E72D297353CC}">
              <c16:uniqueId val="{00000000-5ECD-4C4F-B86C-C0350E6EB9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CD-4C4F-B86C-C0350E6EB9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A-407E-94ED-2616664783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A-407E-94ED-2616664783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9-46BA-95DE-20156F35CD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9-46BA-95DE-20156F35CD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7-4DFF-9795-FA94994CFC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7-4DFF-9795-FA94994CFC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A-4FFE-9943-4B9070458E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A-4FFE-9943-4B9070458E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323.93</c:v>
                </c:pt>
                <c:pt idx="1">
                  <c:v>75.47</c:v>
                </c:pt>
                <c:pt idx="2">
                  <c:v>57.13</c:v>
                </c:pt>
                <c:pt idx="3">
                  <c:v>42.54</c:v>
                </c:pt>
                <c:pt idx="4">
                  <c:v>85.13</c:v>
                </c:pt>
              </c:numCache>
            </c:numRef>
          </c:val>
          <c:extLst>
            <c:ext xmlns:c16="http://schemas.microsoft.com/office/drawing/2014/chart" uri="{C3380CC4-5D6E-409C-BE32-E72D297353CC}">
              <c16:uniqueId val="{00000000-5EB3-4F26-ADFC-A1576B68B4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5EB3-4F26-ADFC-A1576B68B4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55.31</c:v>
                </c:pt>
                <c:pt idx="1">
                  <c:v>62.11</c:v>
                </c:pt>
                <c:pt idx="2">
                  <c:v>100</c:v>
                </c:pt>
                <c:pt idx="3">
                  <c:v>78.63</c:v>
                </c:pt>
                <c:pt idx="4">
                  <c:v>86.2</c:v>
                </c:pt>
              </c:numCache>
            </c:numRef>
          </c:val>
          <c:extLst>
            <c:ext xmlns:c16="http://schemas.microsoft.com/office/drawing/2014/chart" uri="{C3380CC4-5D6E-409C-BE32-E72D297353CC}">
              <c16:uniqueId val="{00000000-E9EA-4DFF-9B7F-FCB6BB6C83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E9EA-4DFF-9B7F-FCB6BB6C83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329.92</c:v>
                </c:pt>
                <c:pt idx="1">
                  <c:v>300.52</c:v>
                </c:pt>
                <c:pt idx="2">
                  <c:v>184.35</c:v>
                </c:pt>
                <c:pt idx="3">
                  <c:v>242.06</c:v>
                </c:pt>
                <c:pt idx="4">
                  <c:v>179.54</c:v>
                </c:pt>
              </c:numCache>
            </c:numRef>
          </c:val>
          <c:extLst>
            <c:ext xmlns:c16="http://schemas.microsoft.com/office/drawing/2014/chart" uri="{C3380CC4-5D6E-409C-BE32-E72D297353CC}">
              <c16:uniqueId val="{00000000-4034-4A56-8128-219BBBF2B5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4034-4A56-8128-219BBBF2B5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珠洲市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14074</v>
      </c>
      <c r="AM8" s="51"/>
      <c r="AN8" s="51"/>
      <c r="AO8" s="51"/>
      <c r="AP8" s="51"/>
      <c r="AQ8" s="51"/>
      <c r="AR8" s="51"/>
      <c r="AS8" s="51"/>
      <c r="AT8" s="46">
        <f>データ!T6</f>
        <v>247.2</v>
      </c>
      <c r="AU8" s="46"/>
      <c r="AV8" s="46"/>
      <c r="AW8" s="46"/>
      <c r="AX8" s="46"/>
      <c r="AY8" s="46"/>
      <c r="AZ8" s="46"/>
      <c r="BA8" s="46"/>
      <c r="BB8" s="46">
        <f>データ!U6</f>
        <v>56.93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10.81</v>
      </c>
      <c r="Q10" s="46"/>
      <c r="R10" s="46"/>
      <c r="S10" s="46"/>
      <c r="T10" s="46"/>
      <c r="U10" s="46"/>
      <c r="V10" s="46"/>
      <c r="W10" s="46">
        <f>データ!Q6</f>
        <v>100</v>
      </c>
      <c r="X10" s="46"/>
      <c r="Y10" s="46"/>
      <c r="Z10" s="46"/>
      <c r="AA10" s="46"/>
      <c r="AB10" s="46"/>
      <c r="AC10" s="46"/>
      <c r="AD10" s="51">
        <f>データ!R6</f>
        <v>3520</v>
      </c>
      <c r="AE10" s="51"/>
      <c r="AF10" s="51"/>
      <c r="AG10" s="51"/>
      <c r="AH10" s="51"/>
      <c r="AI10" s="51"/>
      <c r="AJ10" s="51"/>
      <c r="AK10" s="2"/>
      <c r="AL10" s="51">
        <f>データ!V6</f>
        <v>1504</v>
      </c>
      <c r="AM10" s="51"/>
      <c r="AN10" s="51"/>
      <c r="AO10" s="51"/>
      <c r="AP10" s="51"/>
      <c r="AQ10" s="51"/>
      <c r="AR10" s="51"/>
      <c r="AS10" s="51"/>
      <c r="AT10" s="46">
        <f>データ!W6</f>
        <v>0.96</v>
      </c>
      <c r="AU10" s="46"/>
      <c r="AV10" s="46"/>
      <c r="AW10" s="46"/>
      <c r="AX10" s="46"/>
      <c r="AY10" s="46"/>
      <c r="AZ10" s="46"/>
      <c r="BA10" s="46"/>
      <c r="BB10" s="46">
        <f>データ!X6</f>
        <v>1566.67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jKIVeHRmj48sdEFtgOmgyZhMDDR3ejkAmsMtBTSxdIJvAvX8ehAX4IaKRBX1i8alc/3484iuKhz1cLVrCNQjaA==" saltValue="EIAmTfbuW+DTcZUN9LEi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172057</v>
      </c>
      <c r="D6" s="33">
        <f t="shared" si="3"/>
        <v>47</v>
      </c>
      <c r="E6" s="33">
        <f t="shared" si="3"/>
        <v>18</v>
      </c>
      <c r="F6" s="33">
        <f t="shared" si="3"/>
        <v>0</v>
      </c>
      <c r="G6" s="33">
        <f t="shared" si="3"/>
        <v>0</v>
      </c>
      <c r="H6" s="33" t="str">
        <f t="shared" si="3"/>
        <v>石川県　珠洲市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10.81</v>
      </c>
      <c r="Q6" s="34">
        <f t="shared" si="3"/>
        <v>100</v>
      </c>
      <c r="R6" s="34">
        <f t="shared" si="3"/>
        <v>3520</v>
      </c>
      <c r="S6" s="34">
        <f t="shared" si="3"/>
        <v>14074</v>
      </c>
      <c r="T6" s="34">
        <f t="shared" si="3"/>
        <v>247.2</v>
      </c>
      <c r="U6" s="34">
        <f t="shared" si="3"/>
        <v>56.93</v>
      </c>
      <c r="V6" s="34">
        <f t="shared" si="3"/>
        <v>1504</v>
      </c>
      <c r="W6" s="34">
        <f t="shared" si="3"/>
        <v>0.96</v>
      </c>
      <c r="X6" s="34">
        <f t="shared" si="3"/>
        <v>1566.67</v>
      </c>
      <c r="Y6" s="35">
        <f>IF(Y7="",NA(),Y7)</f>
        <v>78.5</v>
      </c>
      <c r="Z6" s="35">
        <f t="shared" ref="Z6:AH6" si="4">IF(Z7="",NA(),Z7)</f>
        <v>86.46</v>
      </c>
      <c r="AA6" s="35">
        <f t="shared" si="4"/>
        <v>75.62</v>
      </c>
      <c r="AB6" s="35">
        <f t="shared" si="4"/>
        <v>72.489999999999995</v>
      </c>
      <c r="AC6" s="35">
        <f t="shared" si="4"/>
        <v>69.430000000000007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323.93</v>
      </c>
      <c r="BG6" s="35">
        <f t="shared" ref="BG6:BO6" si="7">IF(BG7="",NA(),BG7)</f>
        <v>75.47</v>
      </c>
      <c r="BH6" s="35">
        <f t="shared" si="7"/>
        <v>57.13</v>
      </c>
      <c r="BI6" s="35">
        <f t="shared" si="7"/>
        <v>42.54</v>
      </c>
      <c r="BJ6" s="35">
        <f t="shared" si="7"/>
        <v>85.13</v>
      </c>
      <c r="BK6" s="35">
        <f t="shared" si="7"/>
        <v>392.19</v>
      </c>
      <c r="BL6" s="35">
        <f t="shared" si="7"/>
        <v>413.5</v>
      </c>
      <c r="BM6" s="35">
        <f t="shared" si="7"/>
        <v>407.42</v>
      </c>
      <c r="BN6" s="35">
        <f t="shared" si="7"/>
        <v>386.46</v>
      </c>
      <c r="BO6" s="35">
        <f t="shared" si="7"/>
        <v>421.25</v>
      </c>
      <c r="BP6" s="34" t="str">
        <f>IF(BP7="","",IF(BP7="-","【-】","【"&amp;SUBSTITUTE(TEXT(BP7,"#,##0.00"),"-","△")&amp;"】"))</f>
        <v>【307.23】</v>
      </c>
      <c r="BQ6" s="35">
        <f>IF(BQ7="",NA(),BQ7)</f>
        <v>55.31</v>
      </c>
      <c r="BR6" s="35">
        <f t="shared" ref="BR6:BZ6" si="8">IF(BR7="",NA(),BR7)</f>
        <v>62.11</v>
      </c>
      <c r="BS6" s="35">
        <f t="shared" si="8"/>
        <v>100</v>
      </c>
      <c r="BT6" s="35">
        <f t="shared" si="8"/>
        <v>78.63</v>
      </c>
      <c r="BU6" s="35">
        <f t="shared" si="8"/>
        <v>86.2</v>
      </c>
      <c r="BV6" s="35">
        <f t="shared" si="8"/>
        <v>57.03</v>
      </c>
      <c r="BW6" s="35">
        <f t="shared" si="8"/>
        <v>55.84</v>
      </c>
      <c r="BX6" s="35">
        <f t="shared" si="8"/>
        <v>57.08</v>
      </c>
      <c r="BY6" s="35">
        <f t="shared" si="8"/>
        <v>55.85</v>
      </c>
      <c r="BZ6" s="35">
        <f t="shared" si="8"/>
        <v>53.23</v>
      </c>
      <c r="CA6" s="34" t="str">
        <f>IF(CA7="","",IF(CA7="-","【-】","【"&amp;SUBSTITUTE(TEXT(CA7,"#,##0.00"),"-","△")&amp;"】"))</f>
        <v>【59.98】</v>
      </c>
      <c r="CB6" s="35">
        <f>IF(CB7="",NA(),CB7)</f>
        <v>329.92</v>
      </c>
      <c r="CC6" s="35">
        <f t="shared" ref="CC6:CK6" si="9">IF(CC7="",NA(),CC7)</f>
        <v>300.52</v>
      </c>
      <c r="CD6" s="35">
        <f t="shared" si="9"/>
        <v>184.35</v>
      </c>
      <c r="CE6" s="35">
        <f t="shared" si="9"/>
        <v>242.06</v>
      </c>
      <c r="CF6" s="35">
        <f t="shared" si="9"/>
        <v>179.54</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34.33</v>
      </c>
      <c r="CN6" s="35">
        <f t="shared" ref="CN6:CV6" si="10">IF(CN7="",NA(),CN7)</f>
        <v>34.119999999999997</v>
      </c>
      <c r="CO6" s="35">
        <f t="shared" si="10"/>
        <v>33</v>
      </c>
      <c r="CP6" s="35">
        <f t="shared" si="10"/>
        <v>32.89</v>
      </c>
      <c r="CQ6" s="35">
        <f t="shared" si="10"/>
        <v>32.020000000000003</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172057</v>
      </c>
      <c r="D7" s="37">
        <v>47</v>
      </c>
      <c r="E7" s="37">
        <v>18</v>
      </c>
      <c r="F7" s="37">
        <v>0</v>
      </c>
      <c r="G7" s="37">
        <v>0</v>
      </c>
      <c r="H7" s="37" t="s">
        <v>98</v>
      </c>
      <c r="I7" s="37" t="s">
        <v>99</v>
      </c>
      <c r="J7" s="37" t="s">
        <v>100</v>
      </c>
      <c r="K7" s="37" t="s">
        <v>101</v>
      </c>
      <c r="L7" s="37" t="s">
        <v>102</v>
      </c>
      <c r="M7" s="37" t="s">
        <v>103</v>
      </c>
      <c r="N7" s="38" t="s">
        <v>104</v>
      </c>
      <c r="O7" s="38" t="s">
        <v>105</v>
      </c>
      <c r="P7" s="38">
        <v>10.81</v>
      </c>
      <c r="Q7" s="38">
        <v>100</v>
      </c>
      <c r="R7" s="38">
        <v>3520</v>
      </c>
      <c r="S7" s="38">
        <v>14074</v>
      </c>
      <c r="T7" s="38">
        <v>247.2</v>
      </c>
      <c r="U7" s="38">
        <v>56.93</v>
      </c>
      <c r="V7" s="38">
        <v>1504</v>
      </c>
      <c r="W7" s="38">
        <v>0.96</v>
      </c>
      <c r="X7" s="38">
        <v>1566.67</v>
      </c>
      <c r="Y7" s="38">
        <v>78.5</v>
      </c>
      <c r="Z7" s="38">
        <v>86.46</v>
      </c>
      <c r="AA7" s="38">
        <v>75.62</v>
      </c>
      <c r="AB7" s="38">
        <v>72.489999999999995</v>
      </c>
      <c r="AC7" s="38">
        <v>69.430000000000007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323.93</v>
      </c>
      <c r="BG7" s="38">
        <v>75.47</v>
      </c>
      <c r="BH7" s="38">
        <v>57.13</v>
      </c>
      <c r="BI7" s="38">
        <v>42.54</v>
      </c>
      <c r="BJ7" s="38">
        <v>85.13</v>
      </c>
      <c r="BK7" s="38">
        <v>392.19</v>
      </c>
      <c r="BL7" s="38">
        <v>413.5</v>
      </c>
      <c r="BM7" s="38">
        <v>407.42</v>
      </c>
      <c r="BN7" s="38">
        <v>386.46</v>
      </c>
      <c r="BO7" s="38">
        <v>421.25</v>
      </c>
      <c r="BP7" s="38">
        <v>307.23</v>
      </c>
      <c r="BQ7" s="38">
        <v>55.31</v>
      </c>
      <c r="BR7" s="38">
        <v>62.11</v>
      </c>
      <c r="BS7" s="38">
        <v>100</v>
      </c>
      <c r="BT7" s="38">
        <v>78.63</v>
      </c>
      <c r="BU7" s="38">
        <v>86.2</v>
      </c>
      <c r="BV7" s="38">
        <v>57.03</v>
      </c>
      <c r="BW7" s="38">
        <v>55.84</v>
      </c>
      <c r="BX7" s="38">
        <v>57.08</v>
      </c>
      <c r="BY7" s="38">
        <v>55.85</v>
      </c>
      <c r="BZ7" s="38">
        <v>53.23</v>
      </c>
      <c r="CA7" s="38">
        <v>59.98</v>
      </c>
      <c r="CB7" s="38">
        <v>329.92</v>
      </c>
      <c r="CC7" s="38">
        <v>300.52</v>
      </c>
      <c r="CD7" s="38">
        <v>184.35</v>
      </c>
      <c r="CE7" s="38">
        <v>242.06</v>
      </c>
      <c r="CF7" s="38">
        <v>179.54</v>
      </c>
      <c r="CG7" s="38">
        <v>283.73</v>
      </c>
      <c r="CH7" s="38">
        <v>287.57</v>
      </c>
      <c r="CI7" s="38">
        <v>286.86</v>
      </c>
      <c r="CJ7" s="38">
        <v>287.91000000000003</v>
      </c>
      <c r="CK7" s="38">
        <v>283.3</v>
      </c>
      <c r="CL7" s="38">
        <v>272.98</v>
      </c>
      <c r="CM7" s="38">
        <v>34.33</v>
      </c>
      <c r="CN7" s="38">
        <v>34.119999999999997</v>
      </c>
      <c r="CO7" s="38">
        <v>33</v>
      </c>
      <c r="CP7" s="38">
        <v>32.89</v>
      </c>
      <c r="CQ7" s="38">
        <v>32.020000000000003</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2021-01-25T13:13:15Z</cp:lastPrinted>
  <dcterms:created xsi:type="dcterms:W3CDTF">2020-12-04T03:17:05Z</dcterms:created>
  <dcterms:modified xsi:type="dcterms:W3CDTF">2021-02-03T02:50:28Z</dcterms:modified>
  <cp:category/>
</cp:coreProperties>
</file>