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04輪島市\"/>
    </mc:Choice>
  </mc:AlternateContent>
  <workbookProtection workbookAlgorithmName="SHA-512" workbookHashValue="2GmmjPFyfrZ3mV9apv7BiiIFC4060PQvUfVSPITDJuLboy0HpexWX/pv/BWGgUpIpgWUEfcsu0/6V85nER/JnQ==" workbookSaltValue="mGkAGRV9XgZb1ayLT09D2g==" workbookSpinCount="100000" lockStructure="1"/>
  <bookViews>
    <workbookView xWindow="0" yWindow="0" windowWidth="20490" windowHeight="652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<sst xmlns="http://schemas.openxmlformats.org/spreadsheetml/2006/main" count="307" uniqueCount="117">
  <si>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</si>
  <si>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</si>
  <si>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</si>
  <si>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</si>
  <si>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</si>
  <si>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</si>
  <si>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</si>
  <si>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</si>
  <si>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</si>
  <si>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</si>
  <si>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</si>
  <si>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</si>
  <si>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</si>
  <si>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</si>
  <si>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</si>
  <si>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</si>
  <si>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</si>
  <si>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</si>
  <si>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</si>
  <si>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</si>
  <si>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</si>
  <si>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</si>
  <si>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</si>
  <si>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</si>
  <si>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</si>
  <si>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</si>
  <si>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</si>
  <si>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</si>
  <si>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</si>
  <si>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</si>
  <si>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</si>
  <si>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</si>
  <si>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</si>
  <si>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</si>
  <si>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</si>
  <si>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</si>
  <si>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</si>
  <si>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</si>
  <si>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</si>
  <si>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</si>
  <si>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</si>
  <si>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</si>
  <si>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</si>
  <si>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</si>
  <si>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</si>
  <si>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</si>
  <si>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</si>
  <si>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</si>
  <si>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</si>
  <si>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</si>
  <si>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</si>
  <si>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</si>
  <si>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</si>
  <si>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</si>
  <si>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</si>
  <si>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</si>
  <si>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</si>
  <si>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</si>
  <si>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</si>
  <si>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</si>
  <si>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</si>
  <si>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</si>
  <si>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</si>
  <si>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</si>
  <si>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</si>
  <si>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</si>
  <si>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</si>
  <si>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</si>
  <si>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</si>
  <si>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</si>
  <si>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</si>
  <si>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</si>
  <si>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</si>
  <si>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</si>
  <si>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</si>
  <si>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</si>
  <si>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</si>
  <si>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</si>
  <si>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</si>
  <si>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</si>
  <si>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</si>
  <si>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</si>
  <si>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</si>
  <si>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</si>
  <si>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</si>
  <si>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</si>
  <si>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</si>
  <si>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</si>
  <si>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</si>
  <si>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</si>
  <si>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</si>
  <si>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</si>
  <si>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</si>
  <si>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</si>
  <si>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</si>
  <si>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</si>
  <si>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</si>
  <si>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</si>
  <si>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</si>
  <si>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</si>
  <si>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</si>
  <si>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</si>
  <si>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</si>
  <si>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</si>
  <si>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</si>
  <si>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</si>
  <si>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</si>
  <si>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</si>
  <si>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</si>
  <si>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</si>
  <si>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</si>
  <si>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</si>
  <si>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</si>
  <si>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</si>
  <si>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事業開始から15年しか経過しておらず、まだ老朽化していない。</t>
    <rPh sb="0" eb="2">
      <t>ジギョウ</t>
    </rPh>
    <rPh sb="2" eb="4">
      <t>カイシ</t>
    </rPh>
    <rPh sb="8" eb="9">
      <t>ネン</t>
    </rPh>
    <rPh sb="11" eb="13">
      <t>ケイカ</t>
    </rPh>
    <rPh sb="21" eb="24">
      <t>ロウキュウカ</t>
    </rPh>
    <phoneticPr fontId="4"/>
  </si>
  <si>
    <t>使用料収入のみで賄えないため、企業債（資本費平準化債）の借入や一般会計からの基準外繰入などにより事業を実施しており、大変厳しい経営状態である。料金の適正化に向けた検討を実施し、安定した収入の確保に取り組む必要があると考えられます。</t>
    <rPh sb="15" eb="17">
      <t>キギョウ</t>
    </rPh>
    <rPh sb="17" eb="18">
      <t>サイ</t>
    </rPh>
    <rPh sb="19" eb="21">
      <t>シホン</t>
    </rPh>
    <rPh sb="21" eb="22">
      <t>ヒ</t>
    </rPh>
    <rPh sb="22" eb="25">
      <t>ヘイジュンカ</t>
    </rPh>
    <rPh sb="25" eb="26">
      <t>サイ</t>
    </rPh>
    <rPh sb="28" eb="30">
      <t>カリイレ</t>
    </rPh>
    <rPh sb="31" eb="33">
      <t>イッパン</t>
    </rPh>
    <rPh sb="33" eb="35">
      <t>カイケイ</t>
    </rPh>
    <rPh sb="38" eb="40">
      <t>キジュン</t>
    </rPh>
    <rPh sb="40" eb="41">
      <t>ガイ</t>
    </rPh>
    <rPh sb="41" eb="43">
      <t>クリイレ</t>
    </rPh>
    <rPh sb="48" eb="50">
      <t>ジギョウ</t>
    </rPh>
    <rPh sb="51" eb="53">
      <t>ジッシ</t>
    </rPh>
    <rPh sb="58" eb="60">
      <t>タイヘン</t>
    </rPh>
    <rPh sb="60" eb="61">
      <t>キビ</t>
    </rPh>
    <rPh sb="63" eb="65">
      <t>ケイエイ</t>
    </rPh>
    <rPh sb="65" eb="67">
      <t>ジョウタイ</t>
    </rPh>
    <rPh sb="71" eb="73">
      <t>リョウキン</t>
    </rPh>
    <rPh sb="74" eb="77">
      <t>テキセイカ</t>
    </rPh>
    <rPh sb="78" eb="79">
      <t>ム</t>
    </rPh>
    <rPh sb="81" eb="83">
      <t>ケントウ</t>
    </rPh>
    <rPh sb="84" eb="86">
      <t>ジッシ</t>
    </rPh>
    <rPh sb="88" eb="90">
      <t>アンテイ</t>
    </rPh>
    <rPh sb="92" eb="94">
      <t>シュウニュウ</t>
    </rPh>
    <rPh sb="95" eb="97">
      <t>カクホ</t>
    </rPh>
    <rPh sb="98" eb="99">
      <t>ト</t>
    </rPh>
    <rPh sb="100" eb="101">
      <t>ク</t>
    </rPh>
    <rPh sb="102" eb="104">
      <t>ヒツヨウ</t>
    </rPh>
    <rPh sb="108" eb="109">
      <t>カンガ</t>
    </rPh>
    <phoneticPr fontId="4"/>
  </si>
  <si>
    <t>①経常収支比率が100％を下回っており、②累積欠損金の発生、さらに③流動比率は100％を大きく下回っており、1年以内に支払うべき債務を支払うだけの現金化できる資産を保有しておらず、かなり厳しい経営状況となっています。　　　　       　　　　　　　　　　　　④企業債残高対事業規模比率は類似団体と比較しても高い数値を示していることから資本費平準化債等の企業債に依存した経営となっています。　　　　　　　　　　　　　　　　⑤経費回収率が100％を下回っており一般会計繰入金等の使用料収入以外の収入に依存した経営となっています。　　　　　　　　　　　　　　　　　　</t>
    <rPh sb="21" eb="23">
      <t>ルイセキ</t>
    </rPh>
    <rPh sb="23" eb="25">
      <t>ケッソン</t>
    </rPh>
    <rPh sb="25" eb="26">
      <t>キン</t>
    </rPh>
    <rPh sb="27" eb="29">
      <t>ハッセイ</t>
    </rPh>
    <rPh sb="34" eb="36">
      <t>リュウドウ</t>
    </rPh>
    <rPh sb="36" eb="38">
      <t>ヒリツ</t>
    </rPh>
    <rPh sb="44" eb="45">
      <t>オオ</t>
    </rPh>
    <rPh sb="47" eb="49">
      <t>シタマワ</t>
    </rPh>
    <rPh sb="55" eb="56">
      <t>ネン</t>
    </rPh>
    <rPh sb="56" eb="58">
      <t>イナイ</t>
    </rPh>
    <rPh sb="59" eb="61">
      <t>シハラ</t>
    </rPh>
    <rPh sb="64" eb="66">
      <t>サイム</t>
    </rPh>
    <rPh sb="67" eb="69">
      <t>シハラ</t>
    </rPh>
    <rPh sb="73" eb="75">
      <t>ゲンキン</t>
    </rPh>
    <rPh sb="75" eb="76">
      <t>カ</t>
    </rPh>
    <rPh sb="79" eb="81">
      <t>シサン</t>
    </rPh>
    <rPh sb="82" eb="84">
      <t>ホユウ</t>
    </rPh>
    <rPh sb="93" eb="94">
      <t>キビ</t>
    </rPh>
    <rPh sb="96" eb="98">
      <t>ケイエイ</t>
    </rPh>
    <rPh sb="98" eb="100">
      <t>ジョウキョウ</t>
    </rPh>
    <rPh sb="132" eb="134">
      <t>キギョウ</t>
    </rPh>
    <rPh sb="134" eb="135">
      <t>サイ</t>
    </rPh>
    <rPh sb="135" eb="137">
      <t>ザンダカ</t>
    </rPh>
    <rPh sb="137" eb="138">
      <t>タイ</t>
    </rPh>
    <rPh sb="138" eb="140">
      <t>ジギョウ</t>
    </rPh>
    <rPh sb="140" eb="142">
      <t>キボ</t>
    </rPh>
    <rPh sb="142" eb="144">
      <t>ヒリツ</t>
    </rPh>
    <rPh sb="254" eb="256">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</si>
</sst>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CF-4FD3-BEBE-DB3F9DA00C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7CF-4FD3-BEBE-DB3F9DA00C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50.97</c:v>
                </c:pt>
                <c:pt idx="4">
                  <c:v>52.56</c:v>
                </c:pt>
              </c:numCache>
            </c:numRef>
          </c:val>
          <c:extLst>
            <c:ext xmlns:c16="http://schemas.microsoft.com/office/drawing/2014/chart" uri="{C3380CC4-5D6E-409C-BE32-E72D297353CC}">
              <c16:uniqueId val="{00000000-2668-40A7-A42F-6E26A6C578D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54.93</c:v>
                </c:pt>
                <c:pt idx="4">
                  <c:v>59.64</c:v>
                </c:pt>
              </c:numCache>
            </c:numRef>
          </c:val>
          <c:smooth val="0"/>
          <c:extLst>
            <c:ext xmlns:c16="http://schemas.microsoft.com/office/drawing/2014/chart" uri="{C3380CC4-5D6E-409C-BE32-E72D297353CC}">
              <c16:uniqueId val="{00000001-2668-40A7-A42F-6E26A6C578D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A1CA-4D4B-9D49-79C7E3E79A1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65.569999999999993</c:v>
                </c:pt>
                <c:pt idx="4">
                  <c:v>90.63</c:v>
                </c:pt>
              </c:numCache>
            </c:numRef>
          </c:val>
          <c:smooth val="0"/>
          <c:extLst>
            <c:ext xmlns:c16="http://schemas.microsoft.com/office/drawing/2014/chart" uri="{C3380CC4-5D6E-409C-BE32-E72D297353CC}">
              <c16:uniqueId val="{00000001-A1CA-4D4B-9D49-79C7E3E79A1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93.24</c:v>
                </c:pt>
                <c:pt idx="4">
                  <c:v>92.15</c:v>
                </c:pt>
              </c:numCache>
            </c:numRef>
          </c:val>
          <c:extLst>
            <c:ext xmlns:c16="http://schemas.microsoft.com/office/drawing/2014/chart" uri="{C3380CC4-5D6E-409C-BE32-E72D297353CC}">
              <c16:uniqueId val="{00000000-1843-4266-A1A0-24678BDFEE0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90.02</c:v>
                </c:pt>
                <c:pt idx="4">
                  <c:v>96.05</c:v>
                </c:pt>
              </c:numCache>
            </c:numRef>
          </c:val>
          <c:smooth val="0"/>
          <c:extLst>
            <c:ext xmlns:c16="http://schemas.microsoft.com/office/drawing/2014/chart" uri="{C3380CC4-5D6E-409C-BE32-E72D297353CC}">
              <c16:uniqueId val="{00000001-1843-4266-A1A0-24678BDFEE0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7.96</c:v>
                </c:pt>
                <c:pt idx="4">
                  <c:v>14.73</c:v>
                </c:pt>
              </c:numCache>
            </c:numRef>
          </c:val>
          <c:extLst>
            <c:ext xmlns:c16="http://schemas.microsoft.com/office/drawing/2014/chart" uri="{C3380CC4-5D6E-409C-BE32-E72D297353CC}">
              <c16:uniqueId val="{00000000-3892-4ECE-81B1-5B7EC11CB2A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16.41</c:v>
                </c:pt>
                <c:pt idx="4">
                  <c:v>23.76</c:v>
                </c:pt>
              </c:numCache>
            </c:numRef>
          </c:val>
          <c:smooth val="0"/>
          <c:extLst>
            <c:ext xmlns:c16="http://schemas.microsoft.com/office/drawing/2014/chart" uri="{C3380CC4-5D6E-409C-BE32-E72D297353CC}">
              <c16:uniqueId val="{00000001-3892-4ECE-81B1-5B7EC11CB2A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0D-4CD5-A99B-8EE120583F3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60D-4CD5-A99B-8EE120583F3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785.46</c:v>
                </c:pt>
                <c:pt idx="4">
                  <c:v>775.52</c:v>
                </c:pt>
              </c:numCache>
            </c:numRef>
          </c:val>
          <c:extLst>
            <c:ext xmlns:c16="http://schemas.microsoft.com/office/drawing/2014/chart" uri="{C3380CC4-5D6E-409C-BE32-E72D297353CC}">
              <c16:uniqueId val="{00000000-3F8E-4C06-885A-B009CB6AE55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221.28</c:v>
                </c:pt>
                <c:pt idx="4">
                  <c:v>123.82</c:v>
                </c:pt>
              </c:numCache>
            </c:numRef>
          </c:val>
          <c:smooth val="0"/>
          <c:extLst>
            <c:ext xmlns:c16="http://schemas.microsoft.com/office/drawing/2014/chart" uri="{C3380CC4-5D6E-409C-BE32-E72D297353CC}">
              <c16:uniqueId val="{00000001-3F8E-4C06-885A-B009CB6AE55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18.79</c:v>
                </c:pt>
                <c:pt idx="4">
                  <c:v>47.94</c:v>
                </c:pt>
              </c:numCache>
            </c:numRef>
          </c:val>
          <c:extLst>
            <c:ext xmlns:c16="http://schemas.microsoft.com/office/drawing/2014/chart" uri="{C3380CC4-5D6E-409C-BE32-E72D297353CC}">
              <c16:uniqueId val="{00000000-35A1-422F-BA53-A970C83466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113.42</c:v>
                </c:pt>
                <c:pt idx="4">
                  <c:v>89.72</c:v>
                </c:pt>
              </c:numCache>
            </c:numRef>
          </c:val>
          <c:smooth val="0"/>
          <c:extLst>
            <c:ext xmlns:c16="http://schemas.microsoft.com/office/drawing/2014/chart" uri="{C3380CC4-5D6E-409C-BE32-E72D297353CC}">
              <c16:uniqueId val="{00000001-35A1-422F-BA53-A970C83466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960.58</c:v>
                </c:pt>
                <c:pt idx="4">
                  <c:v>807.19</c:v>
                </c:pt>
              </c:numCache>
            </c:numRef>
          </c:val>
          <c:extLst>
            <c:ext xmlns:c16="http://schemas.microsoft.com/office/drawing/2014/chart" uri="{C3380CC4-5D6E-409C-BE32-E72D297353CC}">
              <c16:uniqueId val="{00000000-D7C2-4A80-B761-8FC4A7124F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386.46</c:v>
                </c:pt>
                <c:pt idx="4">
                  <c:v>270.57</c:v>
                </c:pt>
              </c:numCache>
            </c:numRef>
          </c:val>
          <c:smooth val="0"/>
          <c:extLst>
            <c:ext xmlns:c16="http://schemas.microsoft.com/office/drawing/2014/chart" uri="{C3380CC4-5D6E-409C-BE32-E72D297353CC}">
              <c16:uniqueId val="{00000001-D7C2-4A80-B761-8FC4A7124F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55.64</c:v>
                </c:pt>
                <c:pt idx="4">
                  <c:v>54.48</c:v>
                </c:pt>
              </c:numCache>
            </c:numRef>
          </c:val>
          <c:extLst>
            <c:ext xmlns:c16="http://schemas.microsoft.com/office/drawing/2014/chart" uri="{C3380CC4-5D6E-409C-BE32-E72D297353CC}">
              <c16:uniqueId val="{00000000-296F-4F55-84BA-B3EB1D54E0C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55.85</c:v>
                </c:pt>
                <c:pt idx="4">
                  <c:v>62.5</c:v>
                </c:pt>
              </c:numCache>
            </c:numRef>
          </c:val>
          <c:smooth val="0"/>
          <c:extLst>
            <c:ext xmlns:c16="http://schemas.microsoft.com/office/drawing/2014/chart" uri="{C3380CC4-5D6E-409C-BE32-E72D297353CC}">
              <c16:uniqueId val="{00000001-296F-4F55-84BA-B3EB1D54E0C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288.01</c:v>
                </c:pt>
                <c:pt idx="4">
                  <c:v>287.94</c:v>
                </c:pt>
              </c:numCache>
            </c:numRef>
          </c:val>
          <c:extLst>
            <c:ext xmlns:c16="http://schemas.microsoft.com/office/drawing/2014/chart" uri="{C3380CC4-5D6E-409C-BE32-E72D297353CC}">
              <c16:uniqueId val="{00000000-374A-4DD8-87A0-5531E98BA7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287.91000000000003</c:v>
                </c:pt>
                <c:pt idx="4">
                  <c:v>269.33</c:v>
                </c:pt>
              </c:numCache>
            </c:numRef>
          </c:val>
          <c:smooth val="0"/>
          <c:extLst>
            <c:ext xmlns:c16="http://schemas.microsoft.com/office/drawing/2014/chart" uri="{C3380CC4-5D6E-409C-BE32-E72D297353CC}">
              <c16:uniqueId val="{00000001-374A-4DD8-87A0-5531E98BA7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輪島市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26410</v>
      </c>
      <c r="AM8" s="51"/>
      <c r="AN8" s="51"/>
      <c r="AO8" s="51"/>
      <c r="AP8" s="51"/>
      <c r="AQ8" s="51"/>
      <c r="AR8" s="51"/>
      <c r="AS8" s="51"/>
      <c r="AT8" s="46">
        <f>データ!T6</f>
        <v>426.32</v>
      </c>
      <c r="AU8" s="46"/>
      <c r="AV8" s="46"/>
      <c r="AW8" s="46"/>
      <c r="AX8" s="46"/>
      <c r="AY8" s="46"/>
      <c r="AZ8" s="46"/>
      <c r="BA8" s="46"/>
      <c r="BB8" s="46">
        <f>データ!U6</f>
        <v>61.95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-1.75</v>
      </c>
      <c r="J10" s="46"/>
      <c r="K10" s="46"/>
      <c r="L10" s="46"/>
      <c r="M10" s="46"/>
      <c r="N10" s="46"/>
      <c r="O10" s="46"/>
      <c r="P10" s="46">
        <f>データ!P6</f>
        <v>6.03</v>
      </c>
      <c r="Q10" s="46"/>
      <c r="R10" s="46"/>
      <c r="S10" s="46"/>
      <c r="T10" s="46"/>
      <c r="U10" s="46"/>
      <c r="V10" s="46"/>
      <c r="W10" s="46">
        <f>データ!Q6</f>
        <v>100</v>
      </c>
      <c r="X10" s="46"/>
      <c r="Y10" s="46"/>
      <c r="Z10" s="46"/>
      <c r="AA10" s="46"/>
      <c r="AB10" s="46"/>
      <c r="AC10" s="46"/>
      <c r="AD10" s="51">
        <f>データ!R6</f>
        <v>3030</v>
      </c>
      <c r="AE10" s="51"/>
      <c r="AF10" s="51"/>
      <c r="AG10" s="51"/>
      <c r="AH10" s="51"/>
      <c r="AI10" s="51"/>
      <c r="AJ10" s="51"/>
      <c r="AK10" s="2"/>
      <c r="AL10" s="51">
        <f>データ!V6</f>
        <v>1561</v>
      </c>
      <c r="AM10" s="51"/>
      <c r="AN10" s="51"/>
      <c r="AO10" s="51"/>
      <c r="AP10" s="51"/>
      <c r="AQ10" s="51"/>
      <c r="AR10" s="51"/>
      <c r="AS10" s="51"/>
      <c r="AT10" s="46">
        <f>データ!W6</f>
        <v>16.8</v>
      </c>
      <c r="AU10" s="46"/>
      <c r="AV10" s="46"/>
      <c r="AW10" s="46"/>
      <c r="AX10" s="46"/>
      <c r="AY10" s="46"/>
      <c r="AZ10" s="46"/>
      <c r="BA10" s="46"/>
      <c r="BB10" s="46">
        <f>データ!X6</f>
        <v>92.92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lp+NTHfXA/s5VqNKqI765lE8QhVu7olqIqSaXDGWSFGdZ5C2+ODDvfs2/Gv5s4ZfYNf2UPkeh4yVLNmGWU5ZPQ==" saltValue="ojBh4ockXiH9L2D7Zv3UX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172049</v>
      </c>
      <c r="D6" s="33">
        <f t="shared" si="3"/>
        <v>46</v>
      </c>
      <c r="E6" s="33">
        <f t="shared" si="3"/>
        <v>18</v>
      </c>
      <c r="F6" s="33">
        <f t="shared" si="3"/>
        <v>0</v>
      </c>
      <c r="G6" s="33">
        <f t="shared" si="3"/>
        <v>0</v>
      </c>
      <c r="H6" s="33" t="str">
        <f t="shared" si="3"/>
        <v>石川県　輪島市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-1.75</v>
      </c>
      <c r="P6" s="34">
        <f t="shared" si="3"/>
        <v>6.03</v>
      </c>
      <c r="Q6" s="34">
        <f t="shared" si="3"/>
        <v>100</v>
      </c>
      <c r="R6" s="34">
        <f t="shared" si="3"/>
        <v>3030</v>
      </c>
      <c r="S6" s="34">
        <f t="shared" si="3"/>
        <v>26410</v>
      </c>
      <c r="T6" s="34">
        <f t="shared" si="3"/>
        <v>426.32</v>
      </c>
      <c r="U6" s="34">
        <f t="shared" si="3"/>
        <v>61.95</v>
      </c>
      <c r="V6" s="34">
        <f t="shared" si="3"/>
        <v>1561</v>
      </c>
      <c r="W6" s="34">
        <f t="shared" si="3"/>
        <v>16.8</v>
      </c>
      <c r="X6" s="34">
        <f t="shared" si="3"/>
        <v>92.92</v>
      </c>
      <c r="Y6" s="35" t="str">
        <f>IF(Y7="",NA(),Y7)</f>
        <v>-</v>
      </c>
      <c r="Z6" s="35" t="str">
        <f t="shared" ref="Z6:AH6" si="4">IF(Z7="",NA(),Z7)</f>
        <v>-</v>
      </c>
      <c r="AA6" s="35" t="str">
        <f t="shared" si="4"/>
        <v>-</v>
      </c>
      <c r="AB6" s="35">
        <f t="shared" si="4"/>
        <v>93.24</v>
      </c>
      <c r="AC6" s="35">
        <f t="shared" si="4"/>
        <v>92.15</v>
      </c>
      <c r="AD6" s="35" t="str">
        <f t="shared" si="4"/>
        <v>-</v>
      </c>
      <c r="AE6" s="35" t="str">
        <f t="shared" si="4"/>
        <v>-</v>
      </c>
      <c r="AF6" s="35" t="str">
        <f t="shared" si="4"/>
        <v>-</v>
      </c>
      <c r="AG6" s="35">
        <f t="shared" si="4"/>
        <v>90.02</v>
      </c>
      <c r="AH6" s="35">
        <f t="shared" si="4"/>
        <v>96.05</v>
      </c>
      <c r="AI6" s="34" t="str">
        <f>IF(AI7="","",IF(AI7="-","【-】","【"&amp;SUBSTITUTE(TEXT(AI7,"#,##0.00"),"-","△")&amp;"】"))</f>
        <v>【95.06】</v>
      </c>
      <c r="AJ6" s="35" t="str">
        <f>IF(AJ7="",NA(),AJ7)</f>
        <v>-</v>
      </c>
      <c r="AK6" s="35" t="str">
        <f t="shared" ref="AK6:AS6" si="5">IF(AK7="",NA(),AK7)</f>
        <v>-</v>
      </c>
      <c r="AL6" s="35" t="str">
        <f t="shared" si="5"/>
        <v>-</v>
      </c>
      <c r="AM6" s="35">
        <f t="shared" si="5"/>
        <v>785.46</v>
      </c>
      <c r="AN6" s="35">
        <f t="shared" si="5"/>
        <v>775.52</v>
      </c>
      <c r="AO6" s="35" t="str">
        <f t="shared" si="5"/>
        <v>-</v>
      </c>
      <c r="AP6" s="35" t="str">
        <f t="shared" si="5"/>
        <v>-</v>
      </c>
      <c r="AQ6" s="35" t="str">
        <f t="shared" si="5"/>
        <v>-</v>
      </c>
      <c r="AR6" s="35">
        <f t="shared" si="5"/>
        <v>221.28</v>
      </c>
      <c r="AS6" s="35">
        <f t="shared" si="5"/>
        <v>123.82</v>
      </c>
      <c r="AT6" s="34" t="str">
        <f>IF(AT7="","",IF(AT7="-","【-】","【"&amp;SUBSTITUTE(TEXT(AT7,"#,##0.00"),"-","△")&amp;"】"))</f>
        <v>【144.21】</v>
      </c>
      <c r="AU6" s="35" t="str">
        <f>IF(AU7="",NA(),AU7)</f>
        <v>-</v>
      </c>
      <c r="AV6" s="35" t="str">
        <f t="shared" ref="AV6:BD6" si="6">IF(AV7="",NA(),AV7)</f>
        <v>-</v>
      </c>
      <c r="AW6" s="35" t="str">
        <f t="shared" si="6"/>
        <v>-</v>
      </c>
      <c r="AX6" s="35">
        <f t="shared" si="6"/>
        <v>18.79</v>
      </c>
      <c r="AY6" s="35">
        <f t="shared" si="6"/>
        <v>47.94</v>
      </c>
      <c r="AZ6" s="35" t="str">
        <f t="shared" si="6"/>
        <v>-</v>
      </c>
      <c r="BA6" s="35" t="str">
        <f t="shared" si="6"/>
        <v>-</v>
      </c>
      <c r="BB6" s="35" t="str">
        <f t="shared" si="6"/>
        <v>-</v>
      </c>
      <c r="BC6" s="35">
        <f t="shared" si="6"/>
        <v>113.42</v>
      </c>
      <c r="BD6" s="35">
        <f t="shared" si="6"/>
        <v>89.72</v>
      </c>
      <c r="BE6" s="34" t="str">
        <f>IF(BE7="","",IF(BE7="-","【-】","【"&amp;SUBSTITUTE(TEXT(BE7,"#,##0.00"),"-","△")&amp;"】"))</f>
        <v>【103.18】</v>
      </c>
      <c r="BF6" s="35" t="str">
        <f>IF(BF7="",NA(),BF7)</f>
        <v>-</v>
      </c>
      <c r="BG6" s="35" t="str">
        <f t="shared" ref="BG6:BO6" si="7">IF(BG7="",NA(),BG7)</f>
        <v>-</v>
      </c>
      <c r="BH6" s="35" t="str">
        <f t="shared" si="7"/>
        <v>-</v>
      </c>
      <c r="BI6" s="35">
        <f t="shared" si="7"/>
        <v>960.58</v>
      </c>
      <c r="BJ6" s="35">
        <f t="shared" si="7"/>
        <v>807.19</v>
      </c>
      <c r="BK6" s="35" t="str">
        <f t="shared" si="7"/>
        <v>-</v>
      </c>
      <c r="BL6" s="35" t="str">
        <f t="shared" si="7"/>
        <v>-</v>
      </c>
      <c r="BM6" s="35" t="str">
        <f t="shared" si="7"/>
        <v>-</v>
      </c>
      <c r="BN6" s="35">
        <f t="shared" si="7"/>
        <v>386.46</v>
      </c>
      <c r="BO6" s="35">
        <f t="shared" si="7"/>
        <v>270.57</v>
      </c>
      <c r="BP6" s="34" t="str">
        <f>IF(BP7="","",IF(BP7="-","【-】","【"&amp;SUBSTITUTE(TEXT(BP7,"#,##0.00"),"-","△")&amp;"】"))</f>
        <v>【307.23】</v>
      </c>
      <c r="BQ6" s="35" t="str">
        <f>IF(BQ7="",NA(),BQ7)</f>
        <v>-</v>
      </c>
      <c r="BR6" s="35" t="str">
        <f t="shared" ref="BR6:BZ6" si="8">IF(BR7="",NA(),BR7)</f>
        <v>-</v>
      </c>
      <c r="BS6" s="35" t="str">
        <f t="shared" si="8"/>
        <v>-</v>
      </c>
      <c r="BT6" s="35">
        <f t="shared" si="8"/>
        <v>55.64</v>
      </c>
      <c r="BU6" s="35">
        <f t="shared" si="8"/>
        <v>54.48</v>
      </c>
      <c r="BV6" s="35" t="str">
        <f t="shared" si="8"/>
        <v>-</v>
      </c>
      <c r="BW6" s="35" t="str">
        <f t="shared" si="8"/>
        <v>-</v>
      </c>
      <c r="BX6" s="35" t="str">
        <f t="shared" si="8"/>
        <v>-</v>
      </c>
      <c r="BY6" s="35">
        <f t="shared" si="8"/>
        <v>55.85</v>
      </c>
      <c r="BZ6" s="35">
        <f t="shared" si="8"/>
        <v>62.5</v>
      </c>
      <c r="CA6" s="34" t="str">
        <f>IF(CA7="","",IF(CA7="-","【-】","【"&amp;SUBSTITUTE(TEXT(CA7,"#,##0.00"),"-","△")&amp;"】"))</f>
        <v>【59.98】</v>
      </c>
      <c r="CB6" s="35" t="str">
        <f>IF(CB7="",NA(),CB7)</f>
        <v>-</v>
      </c>
      <c r="CC6" s="35" t="str">
        <f t="shared" ref="CC6:CK6" si="9">IF(CC7="",NA(),CC7)</f>
        <v>-</v>
      </c>
      <c r="CD6" s="35" t="str">
        <f t="shared" si="9"/>
        <v>-</v>
      </c>
      <c r="CE6" s="35">
        <f t="shared" si="9"/>
        <v>288.01</v>
      </c>
      <c r="CF6" s="35">
        <f t="shared" si="9"/>
        <v>287.94</v>
      </c>
      <c r="CG6" s="35" t="str">
        <f t="shared" si="9"/>
        <v>-</v>
      </c>
      <c r="CH6" s="35" t="str">
        <f t="shared" si="9"/>
        <v>-</v>
      </c>
      <c r="CI6" s="35" t="str">
        <f t="shared" si="9"/>
        <v>-</v>
      </c>
      <c r="CJ6" s="35">
        <f t="shared" si="9"/>
        <v>287.91000000000003</v>
      </c>
      <c r="CK6" s="35">
        <f t="shared" si="9"/>
        <v>269.33</v>
      </c>
      <c r="CL6" s="34" t="str">
        <f>IF(CL7="","",IF(CL7="-","【-】","【"&amp;SUBSTITUTE(TEXT(CL7,"#,##0.00"),"-","△")&amp;"】"))</f>
        <v>【272.98】</v>
      </c>
      <c r="CM6" s="35" t="str">
        <f>IF(CM7="",NA(),CM7)</f>
        <v>-</v>
      </c>
      <c r="CN6" s="35" t="str">
        <f t="shared" ref="CN6:CV6" si="10">IF(CN7="",NA(),CN7)</f>
        <v>-</v>
      </c>
      <c r="CO6" s="35" t="str">
        <f t="shared" si="10"/>
        <v>-</v>
      </c>
      <c r="CP6" s="35">
        <f t="shared" si="10"/>
        <v>50.97</v>
      </c>
      <c r="CQ6" s="35">
        <f t="shared" si="10"/>
        <v>52.56</v>
      </c>
      <c r="CR6" s="35" t="str">
        <f t="shared" si="10"/>
        <v>-</v>
      </c>
      <c r="CS6" s="35" t="str">
        <f t="shared" si="10"/>
        <v>-</v>
      </c>
      <c r="CT6" s="35" t="str">
        <f t="shared" si="10"/>
        <v>-</v>
      </c>
      <c r="CU6" s="35">
        <f t="shared" si="10"/>
        <v>54.93</v>
      </c>
      <c r="CV6" s="35">
        <f t="shared" si="10"/>
        <v>59.64</v>
      </c>
      <c r="CW6" s="34" t="str">
        <f>IF(CW7="","",IF(CW7="-","【-】","【"&amp;SUBSTITUTE(TEXT(CW7,"#,##0.00"),"-","△")&amp;"】"))</f>
        <v>【58.71】</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65.569999999999993</v>
      </c>
      <c r="DG6" s="35">
        <f t="shared" si="11"/>
        <v>90.63</v>
      </c>
      <c r="DH6" s="34" t="str">
        <f>IF(DH7="","",IF(DH7="-","【-】","【"&amp;SUBSTITUTE(TEXT(DH7,"#,##0.00"),"-","△")&amp;"】"))</f>
        <v>【79.51】</v>
      </c>
      <c r="DI6" s="35" t="str">
        <f>IF(DI7="",NA(),DI7)</f>
        <v>-</v>
      </c>
      <c r="DJ6" s="35" t="str">
        <f t="shared" ref="DJ6:DR6" si="12">IF(DJ7="",NA(),DJ7)</f>
        <v>-</v>
      </c>
      <c r="DK6" s="35" t="str">
        <f t="shared" si="12"/>
        <v>-</v>
      </c>
      <c r="DL6" s="35">
        <f t="shared" si="12"/>
        <v>7.96</v>
      </c>
      <c r="DM6" s="35">
        <f t="shared" si="12"/>
        <v>14.73</v>
      </c>
      <c r="DN6" s="35" t="str">
        <f t="shared" si="12"/>
        <v>-</v>
      </c>
      <c r="DO6" s="35" t="str">
        <f t="shared" si="12"/>
        <v>-</v>
      </c>
      <c r="DP6" s="35" t="str">
        <f t="shared" si="12"/>
        <v>-</v>
      </c>
      <c r="DQ6" s="35">
        <f t="shared" si="12"/>
        <v>16.41</v>
      </c>
      <c r="DR6" s="35">
        <f t="shared" si="12"/>
        <v>23.76</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172049</v>
      </c>
      <c r="D7" s="37">
        <v>46</v>
      </c>
      <c r="E7" s="37">
        <v>18</v>
      </c>
      <c r="F7" s="37">
        <v>0</v>
      </c>
      <c r="G7" s="37">
        <v>0</v>
      </c>
      <c r="H7" s="37" t="s">
        <v>96</v>
      </c>
      <c r="I7" s="37" t="s">
        <v>97</v>
      </c>
      <c r="J7" s="37" t="s">
        <v>98</v>
      </c>
      <c r="K7" s="37" t="s">
        <v>99</v>
      </c>
      <c r="L7" s="37" t="s">
        <v>100</v>
      </c>
      <c r="M7" s="37" t="s">
        <v>101</v>
      </c>
      <c r="N7" s="38" t="s">
        <v>102</v>
      </c>
      <c r="O7" s="38">
        <v>-1.75</v>
      </c>
      <c r="P7" s="38">
        <v>6.03</v>
      </c>
      <c r="Q7" s="38">
        <v>100</v>
      </c>
      <c r="R7" s="38">
        <v>3030</v>
      </c>
      <c r="S7" s="38">
        <v>26410</v>
      </c>
      <c r="T7" s="38">
        <v>426.32</v>
      </c>
      <c r="U7" s="38">
        <v>61.95</v>
      </c>
      <c r="V7" s="38">
        <v>1561</v>
      </c>
      <c r="W7" s="38">
        <v>16.8</v>
      </c>
      <c r="X7" s="38">
        <v>92.92</v>
      </c>
      <c r="Y7" s="38" t="s">
        <v>102</v>
      </c>
      <c r="Z7" s="38" t="s">
        <v>102</v>
      </c>
      <c r="AA7" s="38" t="s">
        <v>102</v>
      </c>
      <c r="AB7" s="38">
        <v>93.24</v>
      </c>
      <c r="AC7" s="38">
        <v>92.15</v>
      </c>
      <c r="AD7" s="38" t="s">
        <v>102</v>
      </c>
      <c r="AE7" s="38" t="s">
        <v>102</v>
      </c>
      <c r="AF7" s="38" t="s">
        <v>102</v>
      </c>
      <c r="AG7" s="38">
        <v>90.02</v>
      </c>
      <c r="AH7" s="38">
        <v>96.05</v>
      </c>
      <c r="AI7" s="38">
        <v>95.06</v>
      </c>
      <c r="AJ7" s="38" t="s">
        <v>102</v>
      </c>
      <c r="AK7" s="38" t="s">
        <v>102</v>
      </c>
      <c r="AL7" s="38" t="s">
        <v>102</v>
      </c>
      <c r="AM7" s="38">
        <v>785.46</v>
      </c>
      <c r="AN7" s="38">
        <v>775.52</v>
      </c>
      <c r="AO7" s="38" t="s">
        <v>102</v>
      </c>
      <c r="AP7" s="38" t="s">
        <v>102</v>
      </c>
      <c r="AQ7" s="38" t="s">
        <v>102</v>
      </c>
      <c r="AR7" s="38">
        <v>221.28</v>
      </c>
      <c r="AS7" s="38">
        <v>123.82</v>
      </c>
      <c r="AT7" s="38">
        <v>144.21</v>
      </c>
      <c r="AU7" s="38" t="s">
        <v>102</v>
      </c>
      <c r="AV7" s="38" t="s">
        <v>102</v>
      </c>
      <c r="AW7" s="38" t="s">
        <v>102</v>
      </c>
      <c r="AX7" s="38">
        <v>18.79</v>
      </c>
      <c r="AY7" s="38">
        <v>47.94</v>
      </c>
      <c r="AZ7" s="38" t="s">
        <v>102</v>
      </c>
      <c r="BA7" s="38" t="s">
        <v>102</v>
      </c>
      <c r="BB7" s="38" t="s">
        <v>102</v>
      </c>
      <c r="BC7" s="38">
        <v>113.42</v>
      </c>
      <c r="BD7" s="38">
        <v>89.72</v>
      </c>
      <c r="BE7" s="38">
        <v>103.18</v>
      </c>
      <c r="BF7" s="38" t="s">
        <v>102</v>
      </c>
      <c r="BG7" s="38" t="s">
        <v>102</v>
      </c>
      <c r="BH7" s="38" t="s">
        <v>102</v>
      </c>
      <c r="BI7" s="38">
        <v>960.58</v>
      </c>
      <c r="BJ7" s="38">
        <v>807.19</v>
      </c>
      <c r="BK7" s="38" t="s">
        <v>102</v>
      </c>
      <c r="BL7" s="38" t="s">
        <v>102</v>
      </c>
      <c r="BM7" s="38" t="s">
        <v>102</v>
      </c>
      <c r="BN7" s="38">
        <v>386.46</v>
      </c>
      <c r="BO7" s="38">
        <v>270.57</v>
      </c>
      <c r="BP7" s="38">
        <v>307.23</v>
      </c>
      <c r="BQ7" s="38" t="s">
        <v>102</v>
      </c>
      <c r="BR7" s="38" t="s">
        <v>102</v>
      </c>
      <c r="BS7" s="38" t="s">
        <v>102</v>
      </c>
      <c r="BT7" s="38">
        <v>55.64</v>
      </c>
      <c r="BU7" s="38">
        <v>54.48</v>
      </c>
      <c r="BV7" s="38" t="s">
        <v>102</v>
      </c>
      <c r="BW7" s="38" t="s">
        <v>102</v>
      </c>
      <c r="BX7" s="38" t="s">
        <v>102</v>
      </c>
      <c r="BY7" s="38">
        <v>55.85</v>
      </c>
      <c r="BZ7" s="38">
        <v>62.5</v>
      </c>
      <c r="CA7" s="38">
        <v>59.98</v>
      </c>
      <c r="CB7" s="38" t="s">
        <v>102</v>
      </c>
      <c r="CC7" s="38" t="s">
        <v>102</v>
      </c>
      <c r="CD7" s="38" t="s">
        <v>102</v>
      </c>
      <c r="CE7" s="38">
        <v>288.01</v>
      </c>
      <c r="CF7" s="38">
        <v>287.94</v>
      </c>
      <c r="CG7" s="38" t="s">
        <v>102</v>
      </c>
      <c r="CH7" s="38" t="s">
        <v>102</v>
      </c>
      <c r="CI7" s="38" t="s">
        <v>102</v>
      </c>
      <c r="CJ7" s="38">
        <v>287.91000000000003</v>
      </c>
      <c r="CK7" s="38">
        <v>269.33</v>
      </c>
      <c r="CL7" s="38">
        <v>272.98</v>
      </c>
      <c r="CM7" s="38" t="s">
        <v>102</v>
      </c>
      <c r="CN7" s="38" t="s">
        <v>102</v>
      </c>
      <c r="CO7" s="38" t="s">
        <v>102</v>
      </c>
      <c r="CP7" s="38">
        <v>50.97</v>
      </c>
      <c r="CQ7" s="38">
        <v>52.56</v>
      </c>
      <c r="CR7" s="38" t="s">
        <v>102</v>
      </c>
      <c r="CS7" s="38" t="s">
        <v>102</v>
      </c>
      <c r="CT7" s="38" t="s">
        <v>102</v>
      </c>
      <c r="CU7" s="38">
        <v>54.93</v>
      </c>
      <c r="CV7" s="38">
        <v>59.64</v>
      </c>
      <c r="CW7" s="38">
        <v>58.71</v>
      </c>
      <c r="CX7" s="38" t="s">
        <v>102</v>
      </c>
      <c r="CY7" s="38" t="s">
        <v>102</v>
      </c>
      <c r="CZ7" s="38" t="s">
        <v>102</v>
      </c>
      <c r="DA7" s="38">
        <v>100</v>
      </c>
      <c r="DB7" s="38">
        <v>100</v>
      </c>
      <c r="DC7" s="38" t="s">
        <v>102</v>
      </c>
      <c r="DD7" s="38" t="s">
        <v>102</v>
      </c>
      <c r="DE7" s="38" t="s">
        <v>102</v>
      </c>
      <c r="DF7" s="38">
        <v>65.569999999999993</v>
      </c>
      <c r="DG7" s="38">
        <v>90.63</v>
      </c>
      <c r="DH7" s="38">
        <v>79.510000000000005</v>
      </c>
      <c r="DI7" s="38" t="s">
        <v>102</v>
      </c>
      <c r="DJ7" s="38" t="s">
        <v>102</v>
      </c>
      <c r="DK7" s="38" t="s">
        <v>102</v>
      </c>
      <c r="DL7" s="38">
        <v>7.96</v>
      </c>
      <c r="DM7" s="38">
        <v>14.73</v>
      </c>
      <c r="DN7" s="38" t="s">
        <v>102</v>
      </c>
      <c r="DO7" s="38" t="s">
        <v>102</v>
      </c>
      <c r="DP7" s="38" t="s">
        <v>102</v>
      </c>
      <c r="DQ7" s="38">
        <v>16.41</v>
      </c>
      <c r="DR7" s="38">
        <v>23.76</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2021-01-27T04:48:20Z</cp:lastPrinted>
  <dcterms:created xsi:type="dcterms:W3CDTF">2020-12-04T02:39:55Z</dcterms:created>
  <dcterms:modified xsi:type="dcterms:W3CDTF">2021-02-08T06:30:35Z</dcterms:modified>
  <cp:category/>
</cp:coreProperties>
</file>