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4輪島市\"/>
    </mc:Choice>
  </mc:AlternateContent>
  <workbookProtection workbookAlgorithmName="SHA-512" workbookHashValue="TG0YrZ3Vh++U9LViQM6r1NhgCZxbantnoUoIOllMi87ME3jtuiCB0nHgWtoENx2J7EdZycc6nFa5NZlLie5HSg==" workbookSaltValue="3O/CeGbnHfzx+RISOE6M4A==" workbookSpinCount="100000" lockStructure="1"/>
  <bookViews>
    <workbookView xWindow="0" yWindow="0" windowWidth="20490" windowHeight="65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W8" i="4"/>
  <c r="P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<sst xmlns="http://schemas.openxmlformats.org/spreadsheetml/2006/main" count="297" uniqueCount="117">
  <si>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</si>
  <si>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</si>
  <si>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</si>
  <si>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</si>
  <si>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</si>
  <si>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</si>
  <si>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</si>
  <si>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</si>
  <si>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</si>
  <si>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</si>
  <si>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</si>
  <si>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</si>
  <si>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</si>
  <si>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</si>
  <si>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</si>
  <si>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</si>
  <si>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</si>
  <si>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</si>
  <si>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</si>
  <si>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</si>
  <si>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</si>
  <si>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</si>
  <si>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</si>
  <si>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</si>
  <si>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</si>
  <si>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</si>
  <si>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</si>
  <si>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</si>
  <si>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</si>
  <si>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</si>
  <si>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</si>
  <si>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</si>
  <si>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</si>
  <si>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</si>
  <si>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</si>
  <si>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</si>
  <si>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</si>
  <si>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</si>
  <si>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</si>
  <si>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</si>
  <si>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</si>
  <si>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</si>
  <si>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</si>
  <si>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</si>
  <si>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</si>
  <si>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</si>
  <si>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</si>
  <si>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</si>
  <si>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</si>
  <si>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</si>
  <si>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</si>
  <si>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</si>
  <si>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</si>
  <si>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</si>
  <si>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</si>
  <si>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</si>
  <si>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</si>
  <si>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</si>
  <si>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</si>
  <si>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</si>
  <si>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</si>
  <si>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</si>
  <si>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</si>
  <si>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</si>
  <si>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</si>
  <si>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</si>
  <si>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</si>
  <si>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</si>
  <si>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</si>
  <si>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</si>
  <si>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</si>
  <si>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</si>
  <si>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</si>
  <si>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</si>
  <si>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</si>
  <si>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</si>
  <si>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</si>
  <si>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</si>
  <si>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</si>
  <si>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</si>
  <si>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</si>
  <si>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</si>
  <si>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</si>
  <si>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</si>
  <si>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</si>
  <si>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</si>
  <si>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</si>
  <si>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</si>
  <si>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</si>
  <si>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</si>
  <si>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</si>
  <si>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</si>
  <si>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</si>
  <si>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</si>
  <si>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</si>
  <si>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</si>
  <si>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</si>
  <si>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</si>
  <si>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</si>
  <si>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</si>
  <si>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</si>
  <si>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</si>
  <si>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</si>
  <si>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</si>
  <si>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</si>
  <si>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</si>
  <si>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</si>
  <si>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</si>
  <si>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</si>
  <si>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</si>
  <si>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</si>
  <si>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</si>
  <si>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</si>
  <si>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</si>
  <si>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①経常収支比率が100％を上回っているものの、⑤経費回収率が100％を下回っており一般会計繰入金等の使用料収入以外の収入に依存した経営となっています。　　　　　　　　　　　　　　　　　　　　③流動比率は100％を大きく下回っており、1年以内に支払うべき債務を支払うだけの現金化できる資産を保有しておらず、かなり厳しい経営状況となっています。　　　　　　　　　　　　　　　　　　　　　　　　　④企業債残高対事業規模比率は類似団体より低い数値を示しているが、事業規模が小さいため、使用料収入の大幅な増収は見込めず、今後設備等の更新に充てる企業債の借入等が予想されるため、比率は上昇していくものと考えられます。　　　　       　　　　　　　　　　　　　</t>
    <rPh sb="96" eb="98">
      <t>リュウドウ</t>
    </rPh>
    <rPh sb="98" eb="100">
      <t>ヒリツ</t>
    </rPh>
    <rPh sb="106" eb="107">
      <t>オオ</t>
    </rPh>
    <rPh sb="109" eb="111">
      <t>シタマワ</t>
    </rPh>
    <rPh sb="117" eb="118">
      <t>ネン</t>
    </rPh>
    <rPh sb="118" eb="120">
      <t>イナイ</t>
    </rPh>
    <rPh sb="121" eb="123">
      <t>シハラ</t>
    </rPh>
    <rPh sb="126" eb="128">
      <t>サイム</t>
    </rPh>
    <rPh sb="129" eb="131">
      <t>シハラ</t>
    </rPh>
    <rPh sb="135" eb="137">
      <t>ゲンキン</t>
    </rPh>
    <rPh sb="137" eb="138">
      <t>カ</t>
    </rPh>
    <rPh sb="141" eb="143">
      <t>シサン</t>
    </rPh>
    <rPh sb="144" eb="146">
      <t>ホユウ</t>
    </rPh>
    <rPh sb="155" eb="156">
      <t>キビ</t>
    </rPh>
    <rPh sb="158" eb="160">
      <t>ケイエイ</t>
    </rPh>
    <rPh sb="160" eb="162">
      <t>ジョウキョウ</t>
    </rPh>
    <rPh sb="196" eb="198">
      <t>キギョウ</t>
    </rPh>
    <rPh sb="198" eb="199">
      <t>サイ</t>
    </rPh>
    <rPh sb="199" eb="201">
      <t>ザンダカ</t>
    </rPh>
    <rPh sb="201" eb="202">
      <t>タイ</t>
    </rPh>
    <rPh sb="202" eb="204">
      <t>ジギョウ</t>
    </rPh>
    <rPh sb="204" eb="206">
      <t>キボ</t>
    </rPh>
    <rPh sb="206" eb="208">
      <t>ヒリツ</t>
    </rPh>
    <rPh sb="209" eb="211">
      <t>ルイジ</t>
    </rPh>
    <rPh sb="211" eb="213">
      <t>ダンタイ</t>
    </rPh>
    <rPh sb="215" eb="216">
      <t>ヒク</t>
    </rPh>
    <rPh sb="217" eb="219">
      <t>スウチ</t>
    </rPh>
    <rPh sb="220" eb="221">
      <t>シメ</t>
    </rPh>
    <rPh sb="227" eb="229">
      <t>ジギョウ</t>
    </rPh>
    <rPh sb="229" eb="231">
      <t>キボ</t>
    </rPh>
    <rPh sb="232" eb="233">
      <t>チイ</t>
    </rPh>
    <rPh sb="238" eb="241">
      <t>シヨウリョウ</t>
    </rPh>
    <rPh sb="241" eb="243">
      <t>シュウニュウ</t>
    </rPh>
    <rPh sb="244" eb="246">
      <t>オオハバ</t>
    </rPh>
    <rPh sb="247" eb="249">
      <t>ゾウシュウ</t>
    </rPh>
    <rPh sb="250" eb="252">
      <t>ミコ</t>
    </rPh>
    <rPh sb="255" eb="257">
      <t>コンゴ</t>
    </rPh>
    <rPh sb="257" eb="259">
      <t>セツビ</t>
    </rPh>
    <rPh sb="259" eb="260">
      <t>トウ</t>
    </rPh>
    <rPh sb="261" eb="263">
      <t>コウシン</t>
    </rPh>
    <rPh sb="264" eb="265">
      <t>ア</t>
    </rPh>
    <rPh sb="267" eb="269">
      <t>キギョウ</t>
    </rPh>
    <rPh sb="269" eb="270">
      <t>サイ</t>
    </rPh>
    <rPh sb="271" eb="273">
      <t>カリイレ</t>
    </rPh>
    <rPh sb="273" eb="274">
      <t>トウ</t>
    </rPh>
    <rPh sb="275" eb="277">
      <t>ヨソウ</t>
    </rPh>
    <rPh sb="283" eb="285">
      <t>ヒリツ</t>
    </rPh>
    <rPh sb="286" eb="288">
      <t>ジョウショウ</t>
    </rPh>
    <rPh sb="295" eb="296">
      <t>カンガ</t>
    </rPh>
    <phoneticPr fontId="4"/>
  </si>
  <si>
    <t>使用料収入のみで賄えないため、企業債（資本費平準化債）の借入や一般会計からの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クリイレ</t>
    </rPh>
    <rPh sb="45" eb="47">
      <t>ジギョウ</t>
    </rPh>
    <rPh sb="48" eb="50">
      <t>ジッシ</t>
    </rPh>
    <rPh sb="55" eb="57">
      <t>タイヘン</t>
    </rPh>
    <rPh sb="57" eb="58">
      <t>キビ</t>
    </rPh>
    <rPh sb="60" eb="62">
      <t>ケイエイ</t>
    </rPh>
    <rPh sb="62" eb="64">
      <t>ジョウタイ</t>
    </rPh>
    <rPh sb="68" eb="70">
      <t>リョウキン</t>
    </rPh>
    <rPh sb="71" eb="74">
      <t>テキセイカ</t>
    </rPh>
    <rPh sb="75" eb="76">
      <t>ム</t>
    </rPh>
    <rPh sb="78" eb="80">
      <t>ケントウ</t>
    </rPh>
    <rPh sb="81" eb="83">
      <t>ジッシ</t>
    </rPh>
    <rPh sb="85" eb="87">
      <t>アンテイ</t>
    </rPh>
    <rPh sb="89" eb="91">
      <t>シュウニュウ</t>
    </rPh>
    <rPh sb="92" eb="94">
      <t>カクホ</t>
    </rPh>
    <rPh sb="95" eb="96">
      <t>ト</t>
    </rPh>
    <rPh sb="97" eb="98">
      <t>ク</t>
    </rPh>
    <rPh sb="99" eb="101">
      <t>ヒツヨウ</t>
    </rPh>
    <rPh sb="105" eb="106">
      <t>カンガ</t>
    </rPh>
    <phoneticPr fontId="4"/>
  </si>
  <si>
    <t>供用開始から22年のため、管渠については法定耐用年数に達するまでにまだ十分な期間があり老朽化の心配は今のところはない。設備については、大規模な改修工事費を抑制するため、長寿命化対策事業の実施を予定しています。</t>
    <rPh sb="0" eb="2">
      <t>キョウヨウ</t>
    </rPh>
    <rPh sb="2" eb="4">
      <t>カイシ</t>
    </rPh>
    <rPh sb="8" eb="9">
      <t>ネン</t>
    </rPh>
    <rPh sb="35" eb="37">
      <t>ジュウブン</t>
    </rPh>
    <rPh sb="43" eb="46">
      <t>ロウキュウカ</t>
    </rPh>
    <rPh sb="47" eb="49">
      <t>シンパイ</t>
    </rPh>
    <rPh sb="50" eb="51">
      <t>イマ</t>
    </rPh>
    <rPh sb="59" eb="61">
      <t>セツビ</t>
    </rPh>
    <rPh sb="67" eb="70">
      <t>ダイキボ</t>
    </rPh>
    <rPh sb="71" eb="73">
      <t>カイシュウ</t>
    </rPh>
    <rPh sb="73" eb="75">
      <t>コウジ</t>
    </rPh>
    <rPh sb="75" eb="76">
      <t>ヒ</t>
    </rPh>
    <rPh sb="77" eb="79">
      <t>ヨクセイ</t>
    </rPh>
    <rPh sb="84" eb="88">
      <t>チョウジュミョウカ</t>
    </rPh>
    <rPh sb="88" eb="90">
      <t>タイサク</t>
    </rPh>
    <rPh sb="90" eb="92">
      <t>ジギョウ</t>
    </rPh>
    <rPh sb="93" eb="95">
      <t>ジッシ</t>
    </rPh>
    <rPh sb="96" eb="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</si>
</sst>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784-4734-9A9C-0D9DFA320A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D784-4734-9A9C-0D9DFA320A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25.93</c:v>
                </c:pt>
                <c:pt idx="4">
                  <c:v>25.19</c:v>
                </c:pt>
              </c:numCache>
            </c:numRef>
          </c:val>
          <c:extLst>
            <c:ext xmlns:c16="http://schemas.microsoft.com/office/drawing/2014/chart" uri="{C3380CC4-5D6E-409C-BE32-E72D297353CC}">
              <c16:uniqueId val="{00000000-22D7-499B-B982-BB19A628A6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32.229999999999997</c:v>
                </c:pt>
                <c:pt idx="4">
                  <c:v>32.479999999999997</c:v>
                </c:pt>
              </c:numCache>
            </c:numRef>
          </c:val>
          <c:smooth val="0"/>
          <c:extLst>
            <c:ext xmlns:c16="http://schemas.microsoft.com/office/drawing/2014/chart" uri="{C3380CC4-5D6E-409C-BE32-E72D297353CC}">
              <c16:uniqueId val="{00000001-22D7-499B-B982-BB19A628A6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90.33</c:v>
                </c:pt>
                <c:pt idx="4">
                  <c:v>93.47</c:v>
                </c:pt>
              </c:numCache>
            </c:numRef>
          </c:val>
          <c:extLst>
            <c:ext xmlns:c16="http://schemas.microsoft.com/office/drawing/2014/chart" uri="{C3380CC4-5D6E-409C-BE32-E72D297353CC}">
              <c16:uniqueId val="{00000000-09BA-41B3-B555-7CBE02FEDC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80.8</c:v>
                </c:pt>
                <c:pt idx="4">
                  <c:v>79.2</c:v>
                </c:pt>
              </c:numCache>
            </c:numRef>
          </c:val>
          <c:smooth val="0"/>
          <c:extLst>
            <c:ext xmlns:c16="http://schemas.microsoft.com/office/drawing/2014/chart" uri="{C3380CC4-5D6E-409C-BE32-E72D297353CC}">
              <c16:uniqueId val="{00000001-09BA-41B3-B555-7CBE02FEDC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112.8</c:v>
                </c:pt>
                <c:pt idx="4">
                  <c:v>107.3</c:v>
                </c:pt>
              </c:numCache>
            </c:numRef>
          </c:val>
          <c:extLst>
            <c:ext xmlns:c16="http://schemas.microsoft.com/office/drawing/2014/chart" uri="{C3380CC4-5D6E-409C-BE32-E72D297353CC}">
              <c16:uniqueId val="{00000000-4A8B-48E7-B889-5637AF484A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101.36</c:v>
                </c:pt>
                <c:pt idx="4">
                  <c:v>99.33</c:v>
                </c:pt>
              </c:numCache>
            </c:numRef>
          </c:val>
          <c:smooth val="0"/>
          <c:extLst>
            <c:ext xmlns:c16="http://schemas.microsoft.com/office/drawing/2014/chart" uri="{C3380CC4-5D6E-409C-BE32-E72D297353CC}">
              <c16:uniqueId val="{00000001-4A8B-48E7-B889-5637AF484A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5.91</c:v>
                </c:pt>
                <c:pt idx="4">
                  <c:v>11.82</c:v>
                </c:pt>
              </c:numCache>
            </c:numRef>
          </c:val>
          <c:extLst>
            <c:ext xmlns:c16="http://schemas.microsoft.com/office/drawing/2014/chart" uri="{C3380CC4-5D6E-409C-BE32-E72D297353CC}">
              <c16:uniqueId val="{00000000-EE52-474C-8D52-6C0C0CAEF5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30.26</c:v>
                </c:pt>
                <c:pt idx="4">
                  <c:v>28.97</c:v>
                </c:pt>
              </c:numCache>
            </c:numRef>
          </c:val>
          <c:smooth val="0"/>
          <c:extLst>
            <c:ext xmlns:c16="http://schemas.microsoft.com/office/drawing/2014/chart" uri="{C3380CC4-5D6E-409C-BE32-E72D297353CC}">
              <c16:uniqueId val="{00000001-EE52-474C-8D52-6C0C0CAEF5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33-4CA0-9582-413DBC545D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333-4CA0-9582-413DBC545D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60-40A1-B39C-528010CAA1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221.05</c:v>
                </c:pt>
                <c:pt idx="4">
                  <c:v>210</c:v>
                </c:pt>
              </c:numCache>
            </c:numRef>
          </c:val>
          <c:smooth val="0"/>
          <c:extLst>
            <c:ext xmlns:c16="http://schemas.microsoft.com/office/drawing/2014/chart" uri="{C3380CC4-5D6E-409C-BE32-E72D297353CC}">
              <c16:uniqueId val="{00000001-A160-40A1-B39C-528010CAA1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8.91</c:v>
                </c:pt>
                <c:pt idx="4">
                  <c:v>17.309999999999999</c:v>
                </c:pt>
              </c:numCache>
            </c:numRef>
          </c:val>
          <c:extLst>
            <c:ext xmlns:c16="http://schemas.microsoft.com/office/drawing/2014/chart" uri="{C3380CC4-5D6E-409C-BE32-E72D297353CC}">
              <c16:uniqueId val="{00000000-F5EE-4CC6-835F-22C03784B0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80.95</c:v>
                </c:pt>
                <c:pt idx="4">
                  <c:v>62.55</c:v>
                </c:pt>
              </c:numCache>
            </c:numRef>
          </c:val>
          <c:smooth val="0"/>
          <c:extLst>
            <c:ext xmlns:c16="http://schemas.microsoft.com/office/drawing/2014/chart" uri="{C3380CC4-5D6E-409C-BE32-E72D297353CC}">
              <c16:uniqueId val="{00000001-F5EE-4CC6-835F-22C03784B0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571.04999999999995</c:v>
                </c:pt>
                <c:pt idx="4">
                  <c:v>575.86</c:v>
                </c:pt>
              </c:numCache>
            </c:numRef>
          </c:val>
          <c:extLst>
            <c:ext xmlns:c16="http://schemas.microsoft.com/office/drawing/2014/chart" uri="{C3380CC4-5D6E-409C-BE32-E72D297353CC}">
              <c16:uniqueId val="{00000000-868E-485F-96C9-DC55FE0611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1006.65</c:v>
                </c:pt>
                <c:pt idx="4">
                  <c:v>998.42</c:v>
                </c:pt>
              </c:numCache>
            </c:numRef>
          </c:val>
          <c:smooth val="0"/>
          <c:extLst>
            <c:ext xmlns:c16="http://schemas.microsoft.com/office/drawing/2014/chart" uri="{C3380CC4-5D6E-409C-BE32-E72D297353CC}">
              <c16:uniqueId val="{00000001-868E-485F-96C9-DC55FE0611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47.55</c:v>
                </c:pt>
                <c:pt idx="4">
                  <c:v>32.69</c:v>
                </c:pt>
              </c:numCache>
            </c:numRef>
          </c:val>
          <c:extLst>
            <c:ext xmlns:c16="http://schemas.microsoft.com/office/drawing/2014/chart" uri="{C3380CC4-5D6E-409C-BE32-E72D297353CC}">
              <c16:uniqueId val="{00000000-74BB-4E8A-9E71-6CCFA612F8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43.43</c:v>
                </c:pt>
                <c:pt idx="4">
                  <c:v>41.41</c:v>
                </c:pt>
              </c:numCache>
            </c:numRef>
          </c:val>
          <c:smooth val="0"/>
          <c:extLst>
            <c:ext xmlns:c16="http://schemas.microsoft.com/office/drawing/2014/chart" uri="{C3380CC4-5D6E-409C-BE32-E72D297353CC}">
              <c16:uniqueId val="{00000001-74BB-4E8A-9E71-6CCFA612F8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411.41</c:v>
                </c:pt>
                <c:pt idx="4">
                  <c:v>596.63</c:v>
                </c:pt>
              </c:numCache>
            </c:numRef>
          </c:val>
          <c:extLst>
            <c:ext xmlns:c16="http://schemas.microsoft.com/office/drawing/2014/chart" uri="{C3380CC4-5D6E-409C-BE32-E72D297353CC}">
              <c16:uniqueId val="{00000000-FC78-4788-9461-46768C69FB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400.44</c:v>
                </c:pt>
                <c:pt idx="4">
                  <c:v>417.56</c:v>
                </c:pt>
              </c:numCache>
            </c:numRef>
          </c:val>
          <c:smooth val="0"/>
          <c:extLst>
            <c:ext xmlns:c16="http://schemas.microsoft.com/office/drawing/2014/chart" uri="{C3380CC4-5D6E-409C-BE32-E72D297353CC}">
              <c16:uniqueId val="{00000001-FC78-4788-9461-46768C69FB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26410</v>
      </c>
      <c r="AM8" s="51"/>
      <c r="AN8" s="51"/>
      <c r="AO8" s="51"/>
      <c r="AP8" s="51"/>
      <c r="AQ8" s="51"/>
      <c r="AR8" s="51"/>
      <c r="AS8" s="51"/>
      <c r="AT8" s="46">
        <f>データ!T6</f>
        <v>426.32</v>
      </c>
      <c r="AU8" s="46"/>
      <c r="AV8" s="46"/>
      <c r="AW8" s="46"/>
      <c r="AX8" s="46"/>
      <c r="AY8" s="46"/>
      <c r="AZ8" s="46"/>
      <c r="BA8" s="46"/>
      <c r="BB8" s="46">
        <f>データ!U6</f>
        <v>61.95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48.96</v>
      </c>
      <c r="J10" s="46"/>
      <c r="K10" s="46"/>
      <c r="L10" s="46"/>
      <c r="M10" s="46"/>
      <c r="N10" s="46"/>
      <c r="O10" s="46"/>
      <c r="P10" s="46">
        <f>データ!P6</f>
        <v>1.1200000000000001</v>
      </c>
      <c r="Q10" s="46"/>
      <c r="R10" s="46"/>
      <c r="S10" s="46"/>
      <c r="T10" s="46"/>
      <c r="U10" s="46"/>
      <c r="V10" s="46"/>
      <c r="W10" s="46">
        <f>データ!Q6</f>
        <v>84.31</v>
      </c>
      <c r="X10" s="46"/>
      <c r="Y10" s="46"/>
      <c r="Z10" s="46"/>
      <c r="AA10" s="46"/>
      <c r="AB10" s="46"/>
      <c r="AC10" s="46"/>
      <c r="AD10" s="51">
        <f>データ!R6</f>
        <v>3450</v>
      </c>
      <c r="AE10" s="51"/>
      <c r="AF10" s="51"/>
      <c r="AG10" s="51"/>
      <c r="AH10" s="51"/>
      <c r="AI10" s="51"/>
      <c r="AJ10" s="51"/>
      <c r="AK10" s="2"/>
      <c r="AL10" s="51">
        <f>データ!V6</f>
        <v>291</v>
      </c>
      <c r="AM10" s="51"/>
      <c r="AN10" s="51"/>
      <c r="AO10" s="51"/>
      <c r="AP10" s="51"/>
      <c r="AQ10" s="51"/>
      <c r="AR10" s="51"/>
      <c r="AS10" s="51"/>
      <c r="AT10" s="46">
        <f>データ!W6</f>
        <v>0.09</v>
      </c>
      <c r="AU10" s="46"/>
      <c r="AV10" s="46"/>
      <c r="AW10" s="46"/>
      <c r="AX10" s="46"/>
      <c r="AY10" s="46"/>
      <c r="AZ10" s="46"/>
      <c r="BA10" s="46"/>
      <c r="BB10" s="46">
        <f>データ!X6</f>
        <v>3233.33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znTDaj4wF+fT7f8l1AZgtOCN8QtdJpeqgvajwrYeCkg4ZcZtMA3QKDziwWX5u279HQtdxE4+A5BQo6cehdyE4g==" saltValue="90wQ7sae7r34oYhz42l1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172049</v>
      </c>
      <c r="D6" s="33">
        <f t="shared" si="3"/>
        <v>46</v>
      </c>
      <c r="E6" s="33">
        <f t="shared" si="3"/>
        <v>17</v>
      </c>
      <c r="F6" s="33">
        <f t="shared" si="3"/>
        <v>6</v>
      </c>
      <c r="G6" s="33">
        <f t="shared" si="3"/>
        <v>0</v>
      </c>
      <c r="H6" s="33" t="str">
        <f t="shared" si="3"/>
        <v>石川県　輪島市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48.96</v>
      </c>
      <c r="P6" s="34">
        <f t="shared" si="3"/>
        <v>1.1200000000000001</v>
      </c>
      <c r="Q6" s="34">
        <f t="shared" si="3"/>
        <v>84.31</v>
      </c>
      <c r="R6" s="34">
        <f t="shared" si="3"/>
        <v>3450</v>
      </c>
      <c r="S6" s="34">
        <f t="shared" si="3"/>
        <v>26410</v>
      </c>
      <c r="T6" s="34">
        <f t="shared" si="3"/>
        <v>426.32</v>
      </c>
      <c r="U6" s="34">
        <f t="shared" si="3"/>
        <v>61.95</v>
      </c>
      <c r="V6" s="34">
        <f t="shared" si="3"/>
        <v>291</v>
      </c>
      <c r="W6" s="34">
        <f t="shared" si="3"/>
        <v>0.09</v>
      </c>
      <c r="X6" s="34">
        <f t="shared" si="3"/>
        <v>3233.33</v>
      </c>
      <c r="Y6" s="35" t="str">
        <f>IF(Y7="",NA(),Y7)</f>
        <v>-</v>
      </c>
      <c r="Z6" s="35" t="str">
        <f t="shared" ref="Z6:AH6" si="4">IF(Z7="",NA(),Z7)</f>
        <v>-</v>
      </c>
      <c r="AA6" s="35" t="str">
        <f t="shared" si="4"/>
        <v>-</v>
      </c>
      <c r="AB6" s="35">
        <f t="shared" si="4"/>
        <v>112.8</v>
      </c>
      <c r="AC6" s="35">
        <f t="shared" si="4"/>
        <v>107.3</v>
      </c>
      <c r="AD6" s="35" t="str">
        <f t="shared" si="4"/>
        <v>-</v>
      </c>
      <c r="AE6" s="35" t="str">
        <f t="shared" si="4"/>
        <v>-</v>
      </c>
      <c r="AF6" s="35" t="str">
        <f t="shared" si="4"/>
        <v>-</v>
      </c>
      <c r="AG6" s="35">
        <f t="shared" si="4"/>
        <v>101.36</v>
      </c>
      <c r="AH6" s="35">
        <f t="shared" si="4"/>
        <v>99.33</v>
      </c>
      <c r="AI6" s="34" t="str">
        <f>IF(AI7="","",IF(AI7="-","【-】","【"&amp;SUBSTITUTE(TEXT(AI7,"#,##0.00"),"-","△")&amp;"】"))</f>
        <v>【99.73】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221.05</v>
      </c>
      <c r="AS6" s="35">
        <f t="shared" si="5"/>
        <v>210</v>
      </c>
      <c r="AT6" s="34" t="str">
        <f>IF(AT7="","",IF(AT7="-","【-】","【"&amp;SUBSTITUTE(TEXT(AT7,"#,##0.00"),"-","△")&amp;"】"))</f>
        <v>【98.62】</v>
      </c>
      <c r="AU6" s="35" t="str">
        <f>IF(AU7="",NA(),AU7)</f>
        <v>-</v>
      </c>
      <c r="AV6" s="35" t="str">
        <f t="shared" ref="AV6:BD6" si="6">IF(AV7="",NA(),AV7)</f>
        <v>-</v>
      </c>
      <c r="AW6" s="35" t="str">
        <f t="shared" si="6"/>
        <v>-</v>
      </c>
      <c r="AX6" s="35">
        <f t="shared" si="6"/>
        <v>8.91</v>
      </c>
      <c r="AY6" s="35">
        <f t="shared" si="6"/>
        <v>17.309999999999999</v>
      </c>
      <c r="AZ6" s="35" t="str">
        <f t="shared" si="6"/>
        <v>-</v>
      </c>
      <c r="BA6" s="35" t="str">
        <f t="shared" si="6"/>
        <v>-</v>
      </c>
      <c r="BB6" s="35" t="str">
        <f t="shared" si="6"/>
        <v>-</v>
      </c>
      <c r="BC6" s="35">
        <f t="shared" si="6"/>
        <v>80.95</v>
      </c>
      <c r="BD6" s="35">
        <f t="shared" si="6"/>
        <v>62.55</v>
      </c>
      <c r="BE6" s="34" t="str">
        <f>IF(BE7="","",IF(BE7="-","【-】","【"&amp;SUBSTITUTE(TEXT(BE7,"#,##0.00"),"-","△")&amp;"】"))</f>
        <v>【55.53】</v>
      </c>
      <c r="BF6" s="35" t="str">
        <f>IF(BF7="",NA(),BF7)</f>
        <v>-</v>
      </c>
      <c r="BG6" s="35" t="str">
        <f t="shared" ref="BG6:BO6" si="7">IF(BG7="",NA(),BG7)</f>
        <v>-</v>
      </c>
      <c r="BH6" s="35" t="str">
        <f t="shared" si="7"/>
        <v>-</v>
      </c>
      <c r="BI6" s="35">
        <f t="shared" si="7"/>
        <v>571.04999999999995</v>
      </c>
      <c r="BJ6" s="35">
        <f t="shared" si="7"/>
        <v>575.86</v>
      </c>
      <c r="BK6" s="35" t="str">
        <f t="shared" si="7"/>
        <v>-</v>
      </c>
      <c r="BL6" s="35" t="str">
        <f t="shared" si="7"/>
        <v>-</v>
      </c>
      <c r="BM6" s="35" t="str">
        <f t="shared" si="7"/>
        <v>-</v>
      </c>
      <c r="BN6" s="35">
        <f t="shared" si="7"/>
        <v>1006.65</v>
      </c>
      <c r="BO6" s="35">
        <f t="shared" si="7"/>
        <v>998.42</v>
      </c>
      <c r="BP6" s="34" t="str">
        <f>IF(BP7="","",IF(BP7="-","【-】","【"&amp;SUBSTITUTE(TEXT(BP7,"#,##0.00"),"-","△")&amp;"】"))</f>
        <v>【953.26】</v>
      </c>
      <c r="BQ6" s="35" t="str">
        <f>IF(BQ7="",NA(),BQ7)</f>
        <v>-</v>
      </c>
      <c r="BR6" s="35" t="str">
        <f t="shared" ref="BR6:BZ6" si="8">IF(BR7="",NA(),BR7)</f>
        <v>-</v>
      </c>
      <c r="BS6" s="35" t="str">
        <f t="shared" si="8"/>
        <v>-</v>
      </c>
      <c r="BT6" s="35">
        <f t="shared" si="8"/>
        <v>47.55</v>
      </c>
      <c r="BU6" s="35">
        <f t="shared" si="8"/>
        <v>32.69</v>
      </c>
      <c r="BV6" s="35" t="str">
        <f t="shared" si="8"/>
        <v>-</v>
      </c>
      <c r="BW6" s="35" t="str">
        <f t="shared" si="8"/>
        <v>-</v>
      </c>
      <c r="BX6" s="35" t="str">
        <f t="shared" si="8"/>
        <v>-</v>
      </c>
      <c r="BY6" s="35">
        <f t="shared" si="8"/>
        <v>43.43</v>
      </c>
      <c r="BZ6" s="35">
        <f t="shared" si="8"/>
        <v>41.41</v>
      </c>
      <c r="CA6" s="34" t="str">
        <f>IF(CA7="","",IF(CA7="-","【-】","【"&amp;SUBSTITUTE(TEXT(CA7,"#,##0.00"),"-","△")&amp;"】"))</f>
        <v>【45.31】</v>
      </c>
      <c r="CB6" s="35" t="str">
        <f>IF(CB7="",NA(),CB7)</f>
        <v>-</v>
      </c>
      <c r="CC6" s="35" t="str">
        <f t="shared" ref="CC6:CK6" si="9">IF(CC7="",NA(),CC7)</f>
        <v>-</v>
      </c>
      <c r="CD6" s="35" t="str">
        <f t="shared" si="9"/>
        <v>-</v>
      </c>
      <c r="CE6" s="35">
        <f t="shared" si="9"/>
        <v>411.41</v>
      </c>
      <c r="CF6" s="35">
        <f t="shared" si="9"/>
        <v>596.63</v>
      </c>
      <c r="CG6" s="35" t="str">
        <f t="shared" si="9"/>
        <v>-</v>
      </c>
      <c r="CH6" s="35" t="str">
        <f t="shared" si="9"/>
        <v>-</v>
      </c>
      <c r="CI6" s="35" t="str">
        <f t="shared" si="9"/>
        <v>-</v>
      </c>
      <c r="CJ6" s="35">
        <f t="shared" si="9"/>
        <v>400.44</v>
      </c>
      <c r="CK6" s="35">
        <f t="shared" si="9"/>
        <v>417.56</v>
      </c>
      <c r="CL6" s="34" t="str">
        <f>IF(CL7="","",IF(CL7="-","【-】","【"&amp;SUBSTITUTE(TEXT(CL7,"#,##0.00"),"-","△")&amp;"】"))</f>
        <v>【379.91】</v>
      </c>
      <c r="CM6" s="35" t="str">
        <f>IF(CM7="",NA(),CM7)</f>
        <v>-</v>
      </c>
      <c r="CN6" s="35" t="str">
        <f t="shared" ref="CN6:CV6" si="10">IF(CN7="",NA(),CN7)</f>
        <v>-</v>
      </c>
      <c r="CO6" s="35" t="str">
        <f t="shared" si="10"/>
        <v>-</v>
      </c>
      <c r="CP6" s="35">
        <f t="shared" si="10"/>
        <v>25.93</v>
      </c>
      <c r="CQ6" s="35">
        <f t="shared" si="10"/>
        <v>25.19</v>
      </c>
      <c r="CR6" s="35" t="str">
        <f t="shared" si="10"/>
        <v>-</v>
      </c>
      <c r="CS6" s="35" t="str">
        <f t="shared" si="10"/>
        <v>-</v>
      </c>
      <c r="CT6" s="35" t="str">
        <f t="shared" si="10"/>
        <v>-</v>
      </c>
      <c r="CU6" s="35">
        <f t="shared" si="10"/>
        <v>32.229999999999997</v>
      </c>
      <c r="CV6" s="35">
        <f t="shared" si="10"/>
        <v>32.479999999999997</v>
      </c>
      <c r="CW6" s="34" t="str">
        <f>IF(CW7="","",IF(CW7="-","【-】","【"&amp;SUBSTITUTE(TEXT(CW7,"#,##0.00"),"-","△")&amp;"】"))</f>
        <v>【33.67】</v>
      </c>
      <c r="CX6" s="35" t="str">
        <f>IF(CX7="",NA(),CX7)</f>
        <v>-</v>
      </c>
      <c r="CY6" s="35" t="str">
        <f t="shared" ref="CY6:DG6" si="11">IF(CY7="",NA(),CY7)</f>
        <v>-</v>
      </c>
      <c r="CZ6" s="35" t="str">
        <f t="shared" si="11"/>
        <v>-</v>
      </c>
      <c r="DA6" s="35">
        <f t="shared" si="11"/>
        <v>90.33</v>
      </c>
      <c r="DB6" s="35">
        <f t="shared" si="11"/>
        <v>93.47</v>
      </c>
      <c r="DC6" s="35" t="str">
        <f t="shared" si="11"/>
        <v>-</v>
      </c>
      <c r="DD6" s="35" t="str">
        <f t="shared" si="11"/>
        <v>-</v>
      </c>
      <c r="DE6" s="35" t="str">
        <f t="shared" si="11"/>
        <v>-</v>
      </c>
      <c r="DF6" s="35">
        <f t="shared" si="11"/>
        <v>80.8</v>
      </c>
      <c r="DG6" s="35">
        <f t="shared" si="11"/>
        <v>79.2</v>
      </c>
      <c r="DH6" s="34" t="str">
        <f>IF(DH7="","",IF(DH7="-","【-】","【"&amp;SUBSTITUTE(TEXT(DH7,"#,##0.00"),"-","△")&amp;"】"))</f>
        <v>【79.94】</v>
      </c>
      <c r="DI6" s="35" t="str">
        <f>IF(DI7="",NA(),DI7)</f>
        <v>-</v>
      </c>
      <c r="DJ6" s="35" t="str">
        <f t="shared" ref="DJ6:DR6" si="12">IF(DJ7="",NA(),DJ7)</f>
        <v>-</v>
      </c>
      <c r="DK6" s="35" t="str">
        <f t="shared" si="12"/>
        <v>-</v>
      </c>
      <c r="DL6" s="35">
        <f t="shared" si="12"/>
        <v>5.91</v>
      </c>
      <c r="DM6" s="35">
        <f t="shared" si="12"/>
        <v>11.82</v>
      </c>
      <c r="DN6" s="35" t="str">
        <f t="shared" si="12"/>
        <v>-</v>
      </c>
      <c r="DO6" s="35" t="str">
        <f t="shared" si="12"/>
        <v>-</v>
      </c>
      <c r="DP6" s="35" t="str">
        <f t="shared" si="12"/>
        <v>-</v>
      </c>
      <c r="DQ6" s="35">
        <f t="shared" si="12"/>
        <v>30.26</v>
      </c>
      <c r="DR6" s="35">
        <f t="shared" si="12"/>
        <v>28.97</v>
      </c>
      <c r="DS6" s="34" t="str">
        <f>IF(DS7="","",IF(DS7="-","【-】","【"&amp;SUBSTITUTE(TEXT(DS7,"#,##0.00"),"-","△")&amp;"】"))</f>
        <v>【29.16】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0.01</v>
      </c>
      <c r="EO6" s="34" t="str">
        <f>IF(EO7="","",IF(EO7="-","【-】","【"&amp;SUBSTITUTE(TEXT(EO7,"#,##0.00"),"-","△")&amp;"】"))</f>
        <v>【0.01】</v>
      </c>
    </row>
    <row r="7" spans="1:148" s="36" customFormat="1" x14ac:dyDescent="0.15">
      <c r="A7" s="28"/>
      <c r="B7" s="37">
        <v>2019</v>
      </c>
      <c r="C7" s="37">
        <v>172049</v>
      </c>
      <c r="D7" s="37">
        <v>46</v>
      </c>
      <c r="E7" s="37">
        <v>17</v>
      </c>
      <c r="F7" s="37">
        <v>6</v>
      </c>
      <c r="G7" s="37">
        <v>0</v>
      </c>
      <c r="H7" s="37" t="s">
        <v>96</v>
      </c>
      <c r="I7" s="37" t="s">
        <v>97</v>
      </c>
      <c r="J7" s="37" t="s">
        <v>98</v>
      </c>
      <c r="K7" s="37" t="s">
        <v>99</v>
      </c>
      <c r="L7" s="37" t="s">
        <v>100</v>
      </c>
      <c r="M7" s="37" t="s">
        <v>101</v>
      </c>
      <c r="N7" s="38" t="s">
        <v>102</v>
      </c>
      <c r="O7" s="38">
        <v>48.96</v>
      </c>
      <c r="P7" s="38">
        <v>1.1200000000000001</v>
      </c>
      <c r="Q7" s="38">
        <v>84.31</v>
      </c>
      <c r="R7" s="38">
        <v>3450</v>
      </c>
      <c r="S7" s="38">
        <v>26410</v>
      </c>
      <c r="T7" s="38">
        <v>426.32</v>
      </c>
      <c r="U7" s="38">
        <v>61.95</v>
      </c>
      <c r="V7" s="38">
        <v>291</v>
      </c>
      <c r="W7" s="38">
        <v>0.09</v>
      </c>
      <c r="X7" s="38">
        <v>3233.33</v>
      </c>
      <c r="Y7" s="38" t="s">
        <v>102</v>
      </c>
      <c r="Z7" s="38" t="s">
        <v>102</v>
      </c>
      <c r="AA7" s="38" t="s">
        <v>102</v>
      </c>
      <c r="AB7" s="38">
        <v>112.8</v>
      </c>
      <c r="AC7" s="38">
        <v>107.3</v>
      </c>
      <c r="AD7" s="38" t="s">
        <v>102</v>
      </c>
      <c r="AE7" s="38" t="s">
        <v>102</v>
      </c>
      <c r="AF7" s="38" t="s">
        <v>102</v>
      </c>
      <c r="AG7" s="38">
        <v>101.36</v>
      </c>
      <c r="AH7" s="38">
        <v>99.33</v>
      </c>
      <c r="AI7" s="38">
        <v>99.73</v>
      </c>
      <c r="AJ7" s="38" t="s">
        <v>102</v>
      </c>
      <c r="AK7" s="38" t="s">
        <v>102</v>
      </c>
      <c r="AL7" s="38" t="s">
        <v>102</v>
      </c>
      <c r="AM7" s="38">
        <v>0</v>
      </c>
      <c r="AN7" s="38">
        <v>0</v>
      </c>
      <c r="AO7" s="38" t="s">
        <v>102</v>
      </c>
      <c r="AP7" s="38" t="s">
        <v>102</v>
      </c>
      <c r="AQ7" s="38" t="s">
        <v>102</v>
      </c>
      <c r="AR7" s="38">
        <v>221.05</v>
      </c>
      <c r="AS7" s="38">
        <v>210</v>
      </c>
      <c r="AT7" s="38">
        <v>98.62</v>
      </c>
      <c r="AU7" s="38" t="s">
        <v>102</v>
      </c>
      <c r="AV7" s="38" t="s">
        <v>102</v>
      </c>
      <c r="AW7" s="38" t="s">
        <v>102</v>
      </c>
      <c r="AX7" s="38">
        <v>8.91</v>
      </c>
      <c r="AY7" s="38">
        <v>17.309999999999999</v>
      </c>
      <c r="AZ7" s="38" t="s">
        <v>102</v>
      </c>
      <c r="BA7" s="38" t="s">
        <v>102</v>
      </c>
      <c r="BB7" s="38" t="s">
        <v>102</v>
      </c>
      <c r="BC7" s="38">
        <v>80.95</v>
      </c>
      <c r="BD7" s="38">
        <v>62.55</v>
      </c>
      <c r="BE7" s="38">
        <v>55.53</v>
      </c>
      <c r="BF7" s="38" t="s">
        <v>102</v>
      </c>
      <c r="BG7" s="38" t="s">
        <v>102</v>
      </c>
      <c r="BH7" s="38" t="s">
        <v>102</v>
      </c>
      <c r="BI7" s="38">
        <v>571.04999999999995</v>
      </c>
      <c r="BJ7" s="38">
        <v>575.86</v>
      </c>
      <c r="BK7" s="38" t="s">
        <v>102</v>
      </c>
      <c r="BL7" s="38" t="s">
        <v>102</v>
      </c>
      <c r="BM7" s="38" t="s">
        <v>102</v>
      </c>
      <c r="BN7" s="38">
        <v>1006.65</v>
      </c>
      <c r="BO7" s="38">
        <v>998.42</v>
      </c>
      <c r="BP7" s="38">
        <v>953.26</v>
      </c>
      <c r="BQ7" s="38" t="s">
        <v>102</v>
      </c>
      <c r="BR7" s="38" t="s">
        <v>102</v>
      </c>
      <c r="BS7" s="38" t="s">
        <v>102</v>
      </c>
      <c r="BT7" s="38">
        <v>47.55</v>
      </c>
      <c r="BU7" s="38">
        <v>32.69</v>
      </c>
      <c r="BV7" s="38" t="s">
        <v>102</v>
      </c>
      <c r="BW7" s="38" t="s">
        <v>102</v>
      </c>
      <c r="BX7" s="38" t="s">
        <v>102</v>
      </c>
      <c r="BY7" s="38">
        <v>43.43</v>
      </c>
      <c r="BZ7" s="38">
        <v>41.41</v>
      </c>
      <c r="CA7" s="38">
        <v>45.31</v>
      </c>
      <c r="CB7" s="38" t="s">
        <v>102</v>
      </c>
      <c r="CC7" s="38" t="s">
        <v>102</v>
      </c>
      <c r="CD7" s="38" t="s">
        <v>102</v>
      </c>
      <c r="CE7" s="38">
        <v>411.41</v>
      </c>
      <c r="CF7" s="38">
        <v>596.63</v>
      </c>
      <c r="CG7" s="38" t="s">
        <v>102</v>
      </c>
      <c r="CH7" s="38" t="s">
        <v>102</v>
      </c>
      <c r="CI7" s="38" t="s">
        <v>102</v>
      </c>
      <c r="CJ7" s="38">
        <v>400.44</v>
      </c>
      <c r="CK7" s="38">
        <v>417.56</v>
      </c>
      <c r="CL7" s="38">
        <v>379.91</v>
      </c>
      <c r="CM7" s="38" t="s">
        <v>102</v>
      </c>
      <c r="CN7" s="38" t="s">
        <v>102</v>
      </c>
      <c r="CO7" s="38" t="s">
        <v>102</v>
      </c>
      <c r="CP7" s="38">
        <v>25.93</v>
      </c>
      <c r="CQ7" s="38">
        <v>25.19</v>
      </c>
      <c r="CR7" s="38" t="s">
        <v>102</v>
      </c>
      <c r="CS7" s="38" t="s">
        <v>102</v>
      </c>
      <c r="CT7" s="38" t="s">
        <v>102</v>
      </c>
      <c r="CU7" s="38">
        <v>32.229999999999997</v>
      </c>
      <c r="CV7" s="38">
        <v>32.479999999999997</v>
      </c>
      <c r="CW7" s="38">
        <v>33.67</v>
      </c>
      <c r="CX7" s="38" t="s">
        <v>102</v>
      </c>
      <c r="CY7" s="38" t="s">
        <v>102</v>
      </c>
      <c r="CZ7" s="38" t="s">
        <v>102</v>
      </c>
      <c r="DA7" s="38">
        <v>90.33</v>
      </c>
      <c r="DB7" s="38">
        <v>93.47</v>
      </c>
      <c r="DC7" s="38" t="s">
        <v>102</v>
      </c>
      <c r="DD7" s="38" t="s">
        <v>102</v>
      </c>
      <c r="DE7" s="38" t="s">
        <v>102</v>
      </c>
      <c r="DF7" s="38">
        <v>80.8</v>
      </c>
      <c r="DG7" s="38">
        <v>79.2</v>
      </c>
      <c r="DH7" s="38">
        <v>79.94</v>
      </c>
      <c r="DI7" s="38" t="s">
        <v>102</v>
      </c>
      <c r="DJ7" s="38" t="s">
        <v>102</v>
      </c>
      <c r="DK7" s="38" t="s">
        <v>102</v>
      </c>
      <c r="DL7" s="38">
        <v>5.91</v>
      </c>
      <c r="DM7" s="38">
        <v>11.82</v>
      </c>
      <c r="DN7" s="38" t="s">
        <v>102</v>
      </c>
      <c r="DO7" s="38" t="s">
        <v>102</v>
      </c>
      <c r="DP7" s="38" t="s">
        <v>102</v>
      </c>
      <c r="DQ7" s="38">
        <v>30.26</v>
      </c>
      <c r="DR7" s="38">
        <v>28.97</v>
      </c>
      <c r="DS7" s="38">
        <v>29.16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2021-01-27T04:47:44Z</cp:lastPrinted>
  <dcterms:created xsi:type="dcterms:W3CDTF">2020-12-04T02:38:40Z</dcterms:created>
  <dcterms:modified xsi:type="dcterms:W3CDTF">2021-02-08T06:30:20Z</dcterms:modified>
  <cp:category/>
</cp:coreProperties>
</file>