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1金沢市\"/>
    </mc:Choice>
  </mc:AlternateContent>
  <workbookProtection workbookAlgorithmName="SHA-512" workbookHashValue="sUz2IWjdCuwLgT+QUPjNjCe4VEFujwnO4Hu09DZ162PsxlkOq+KJyzieI1nbxciLDr2pks2Q0LUAasLx5AneAQ==" workbookSaltValue="fzEYV77+IBxLzkn/pW7oFA=="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<sst xmlns="http://schemas.openxmlformats.org/spreadsheetml/2006/main" count="297" uniqueCount="116">
  <si>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</si>
  <si>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</si>
  <si>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</si>
  <si>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</si>
  <si>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</si>
  <si>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</si>
  <si>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</si>
  <si>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</si>
  <si>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</si>
  <si>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</si>
  <si>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</si>
  <si>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</si>
  <si>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</si>
  <si>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</si>
  <si>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</si>
  <si>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</si>
  <si>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</si>
  <si>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</si>
  <si>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</si>
  <si>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</si>
  <si>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</si>
  <si>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</si>
  <si>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</si>
  <si>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</si>
  <si>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</si>
  <si>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</si>
  <si>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</si>
  <si>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</si>
  <si>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</si>
  <si>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</si>
  <si>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</si>
  <si>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</si>
  <si>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</si>
  <si>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</si>
  <si>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</si>
  <si>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</si>
  <si>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</si>
  <si>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</si>
  <si>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</si>
  <si>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</si>
  <si>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</si>
  <si>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</si>
  <si>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</si>
  <si>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</si>
  <si>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</si>
  <si>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</si>
  <si>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</si>
  <si>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</si>
  <si>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</si>
  <si>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</si>
  <si>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</si>
  <si>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</si>
  <si>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</si>
  <si>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</si>
  <si>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</si>
  <si>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</si>
  <si>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</si>
  <si>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</si>
  <si>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</si>
  <si>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</si>
  <si>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</si>
  <si>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</si>
  <si>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</si>
  <si>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</si>
  <si>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</si>
  <si>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</si>
  <si>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</si>
  <si>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</si>
  <si>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</si>
  <si>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</si>
  <si>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</si>
  <si>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</si>
  <si>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</si>
  <si>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</si>
  <si>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</si>
  <si>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</si>
  <si>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</si>
  <si>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</si>
  <si>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</si>
  <si>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</si>
  <si>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</si>
  <si>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</si>
  <si>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</si>
  <si>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</si>
  <si>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</si>
  <si>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</si>
  <si>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</si>
  <si>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</si>
  <si>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</si>
  <si>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</si>
  <si>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</si>
  <si>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</si>
  <si>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</si>
  <si>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</si>
  <si>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</si>
  <si>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</si>
  <si>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</si>
  <si>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</si>
  <si>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</si>
  <si>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</si>
  <si>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</si>
  <si>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</si>
  <si>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</si>
  <si>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</si>
  <si>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</si>
  <si>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</si>
  <si>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</si>
  <si>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</si>
  <si>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</si>
  <si>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</si>
  <si>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</si>
  <si>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</si>
  <si>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</si>
  <si>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世帯人数の減や節水型家電の普及に伴い、料金収入は減少傾向にある。また、処理施設は供用開始後２０年以上経過し、改築更新費用および維持管理費用の増大が課題となっている。　持続可能な生活排水処理の維持のため、今後公共下水道への接続および処理施設の統合・廃止を進め、改修・更新費用の縮減に努めていく。　また、平成３０年４月より公営企業会計を適用したため、損益・資産の的確な把握と処理施設等の効率的な投資を行うことで、経営の健全化・効率化に一層取り組んでいく。</t>
    <phoneticPr fontId="4"/>
  </si>
  <si>
    <t>　農業集落排水事業は、市内の１７地区を対象とした下水道事業である。流動比率と企業債現在高については処理区が多いため類似団体よりも劣った数値となっている。これを改善するため今後処理区の統合を進め、経営の改善を推進する計画である。</t>
    <rPh sb="1" eb="3">
      <t>ノウギョウ</t>
    </rPh>
    <rPh sb="3" eb="5">
      <t>シュウラク</t>
    </rPh>
    <rPh sb="5" eb="7">
      <t>ハイスイ</t>
    </rPh>
    <rPh sb="33" eb="35">
      <t>リュウドウ</t>
    </rPh>
    <rPh sb="35" eb="37">
      <t>ヒリツ</t>
    </rPh>
    <rPh sb="38" eb="41">
      <t>キギョウサイ</t>
    </rPh>
    <rPh sb="41" eb="44">
      <t>ゲンザイダカ</t>
    </rPh>
    <rPh sb="49" eb="51">
      <t>ショリ</t>
    </rPh>
    <rPh sb="51" eb="52">
      <t>ク</t>
    </rPh>
    <rPh sb="53" eb="54">
      <t>オオ</t>
    </rPh>
    <rPh sb="57" eb="59">
      <t>ルイジ</t>
    </rPh>
    <rPh sb="59" eb="61">
      <t>ダンタイ</t>
    </rPh>
    <rPh sb="64" eb="65">
      <t>オト</t>
    </rPh>
    <rPh sb="67" eb="69">
      <t>スウチ</t>
    </rPh>
    <rPh sb="79" eb="81">
      <t>カイゼン</t>
    </rPh>
    <rPh sb="85" eb="87">
      <t>コンゴ</t>
    </rPh>
    <rPh sb="87" eb="89">
      <t>ショリ</t>
    </rPh>
    <rPh sb="89" eb="90">
      <t>ク</t>
    </rPh>
    <rPh sb="91" eb="93">
      <t>トウゴウ</t>
    </rPh>
    <rPh sb="94" eb="95">
      <t>スス</t>
    </rPh>
    <rPh sb="97" eb="99">
      <t>ケイエイ</t>
    </rPh>
    <rPh sb="100" eb="102">
      <t>カイゼン</t>
    </rPh>
    <rPh sb="103" eb="105">
      <t>スイシン</t>
    </rPh>
    <rPh sb="107" eb="109">
      <t>ケイカク</t>
    </rPh>
    <phoneticPr fontId="4"/>
  </si>
  <si>
    <t>　農業集落排水処理施設は１７施設あり、最も古いところでは昭和６２年度に供用を開始している。　現在、年次計画に基づき経年劣化により機能が低下した電気・機械設備、処理槽等の改修を順次実施している。　管渠については現在耐用年数を超えたものはなく今後も、事業の規模を考慮しつつ、効率的な更新に努めていく。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</si>
</sst>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F5-4ACB-8C02-032A544EA26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0.04</c:v>
                </c:pt>
                <c:pt idx="4">
                  <c:v>0.02</c:v>
                </c:pt>
              </c:numCache>
            </c:numRef>
          </c:val>
          <c:smooth val="0"/>
          <c:extLst>
            <c:ext xmlns:c16="http://schemas.microsoft.com/office/drawing/2014/chart" uri="{C3380CC4-5D6E-409C-BE32-E72D297353CC}">
              <c16:uniqueId val="{00000001-DDF5-4ACB-8C02-032A544EA26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50.1</c:v>
                </c:pt>
                <c:pt idx="4">
                  <c:v>47.47</c:v>
                </c:pt>
              </c:numCache>
            </c:numRef>
          </c:val>
          <c:extLst>
            <c:ext xmlns:c16="http://schemas.microsoft.com/office/drawing/2014/chart" uri="{C3380CC4-5D6E-409C-BE32-E72D297353CC}">
              <c16:uniqueId val="{00000000-F3D6-4CFF-AB65-A96C365661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56.72</c:v>
                </c:pt>
                <c:pt idx="4">
                  <c:v>54.06</c:v>
                </c:pt>
              </c:numCache>
            </c:numRef>
          </c:val>
          <c:smooth val="0"/>
          <c:extLst>
            <c:ext xmlns:c16="http://schemas.microsoft.com/office/drawing/2014/chart" uri="{C3380CC4-5D6E-409C-BE32-E72D297353CC}">
              <c16:uniqueId val="{00000001-F3D6-4CFF-AB65-A96C365661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95.49</c:v>
                </c:pt>
                <c:pt idx="4">
                  <c:v>95.79</c:v>
                </c:pt>
              </c:numCache>
            </c:numRef>
          </c:val>
          <c:extLst>
            <c:ext xmlns:c16="http://schemas.microsoft.com/office/drawing/2014/chart" uri="{C3380CC4-5D6E-409C-BE32-E72D297353CC}">
              <c16:uniqueId val="{00000000-0892-4531-B8C4-D1C4A715F1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90.04</c:v>
                </c:pt>
                <c:pt idx="4">
                  <c:v>90.11</c:v>
                </c:pt>
              </c:numCache>
            </c:numRef>
          </c:val>
          <c:smooth val="0"/>
          <c:extLst>
            <c:ext xmlns:c16="http://schemas.microsoft.com/office/drawing/2014/chart" uri="{C3380CC4-5D6E-409C-BE32-E72D297353CC}">
              <c16:uniqueId val="{00000001-0892-4531-B8C4-D1C4A715F1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3239-44E5-BEC6-63A44C851A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101.27</c:v>
                </c:pt>
                <c:pt idx="4">
                  <c:v>101.91</c:v>
                </c:pt>
              </c:numCache>
            </c:numRef>
          </c:val>
          <c:smooth val="0"/>
          <c:extLst>
            <c:ext xmlns:c16="http://schemas.microsoft.com/office/drawing/2014/chart" uri="{C3380CC4-5D6E-409C-BE32-E72D297353CC}">
              <c16:uniqueId val="{00000001-3239-44E5-BEC6-63A44C851A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3.8</c:v>
                </c:pt>
                <c:pt idx="4">
                  <c:v>7.28</c:v>
                </c:pt>
              </c:numCache>
            </c:numRef>
          </c:val>
          <c:extLst>
            <c:ext xmlns:c16="http://schemas.microsoft.com/office/drawing/2014/chart" uri="{C3380CC4-5D6E-409C-BE32-E72D297353CC}">
              <c16:uniqueId val="{00000000-E8B3-4E76-A7CF-A40E693E54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24.32</c:v>
                </c:pt>
                <c:pt idx="4">
                  <c:v>28.19</c:v>
                </c:pt>
              </c:numCache>
            </c:numRef>
          </c:val>
          <c:smooth val="0"/>
          <c:extLst>
            <c:ext xmlns:c16="http://schemas.microsoft.com/office/drawing/2014/chart" uri="{C3380CC4-5D6E-409C-BE32-E72D297353CC}">
              <c16:uniqueId val="{00000001-E8B3-4E76-A7CF-A40E693E54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CA-43EE-96EA-1F843E2346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FCA-43EE-96EA-1F843E2346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381-4FB5-85AE-365EDC91F7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137.09</c:v>
                </c:pt>
                <c:pt idx="4">
                  <c:v>127.98</c:v>
                </c:pt>
              </c:numCache>
            </c:numRef>
          </c:val>
          <c:smooth val="0"/>
          <c:extLst>
            <c:ext xmlns:c16="http://schemas.microsoft.com/office/drawing/2014/chart" uri="{C3380CC4-5D6E-409C-BE32-E72D297353CC}">
              <c16:uniqueId val="{00000001-B381-4FB5-85AE-365EDC91F7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9.26</c:v>
                </c:pt>
                <c:pt idx="4">
                  <c:v>34.159999999999997</c:v>
                </c:pt>
              </c:numCache>
            </c:numRef>
          </c:val>
          <c:extLst>
            <c:ext xmlns:c16="http://schemas.microsoft.com/office/drawing/2014/chart" uri="{C3380CC4-5D6E-409C-BE32-E72D297353CC}">
              <c16:uniqueId val="{00000000-6F7D-45F0-80AA-AE5DB905E0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43.5</c:v>
                </c:pt>
                <c:pt idx="4">
                  <c:v>44.14</c:v>
                </c:pt>
              </c:numCache>
            </c:numRef>
          </c:val>
          <c:smooth val="0"/>
          <c:extLst>
            <c:ext xmlns:c16="http://schemas.microsoft.com/office/drawing/2014/chart" uri="{C3380CC4-5D6E-409C-BE32-E72D297353CC}">
              <c16:uniqueId val="{00000001-6F7D-45F0-80AA-AE5DB905E0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1961.1</c:v>
                </c:pt>
                <c:pt idx="4">
                  <c:v>1716.19</c:v>
                </c:pt>
              </c:numCache>
            </c:numRef>
          </c:val>
          <c:extLst>
            <c:ext xmlns:c16="http://schemas.microsoft.com/office/drawing/2014/chart" uri="{C3380CC4-5D6E-409C-BE32-E72D297353CC}">
              <c16:uniqueId val="{00000000-E870-4CBC-916F-6061AA93A9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654.91999999999996</c:v>
                </c:pt>
                <c:pt idx="4">
                  <c:v>654.71</c:v>
                </c:pt>
              </c:numCache>
            </c:numRef>
          </c:val>
          <c:smooth val="0"/>
          <c:extLst>
            <c:ext xmlns:c16="http://schemas.microsoft.com/office/drawing/2014/chart" uri="{C3380CC4-5D6E-409C-BE32-E72D297353CC}">
              <c16:uniqueId val="{00000001-E870-4CBC-916F-6061AA93A9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71.72</c:v>
                </c:pt>
                <c:pt idx="4">
                  <c:v>72.73</c:v>
                </c:pt>
              </c:numCache>
            </c:numRef>
          </c:val>
          <c:extLst>
            <c:ext xmlns:c16="http://schemas.microsoft.com/office/drawing/2014/chart" uri="{C3380CC4-5D6E-409C-BE32-E72D297353CC}">
              <c16:uniqueId val="{00000000-D517-42DA-8846-C614F9C188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65.39</c:v>
                </c:pt>
                <c:pt idx="4">
                  <c:v>65.37</c:v>
                </c:pt>
              </c:numCache>
            </c:numRef>
          </c:val>
          <c:smooth val="0"/>
          <c:extLst>
            <c:ext xmlns:c16="http://schemas.microsoft.com/office/drawing/2014/chart" uri="{C3380CC4-5D6E-409C-BE32-E72D297353CC}">
              <c16:uniqueId val="{00000001-D517-42DA-8846-C614F9C188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181.8</c:v>
                </c:pt>
                <c:pt idx="4">
                  <c:v>179.85</c:v>
                </c:pt>
              </c:numCache>
            </c:numRef>
          </c:val>
          <c:extLst>
            <c:ext xmlns:c16="http://schemas.microsoft.com/office/drawing/2014/chart" uri="{C3380CC4-5D6E-409C-BE32-E72D297353CC}">
              <c16:uniqueId val="{00000000-EC3A-450D-B770-7220423DBD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230.88</c:v>
                </c:pt>
                <c:pt idx="4">
                  <c:v>228.99</c:v>
                </c:pt>
              </c:numCache>
            </c:numRef>
          </c:val>
          <c:smooth val="0"/>
          <c:extLst>
            <c:ext xmlns:c16="http://schemas.microsoft.com/office/drawing/2014/chart" uri="{C3380CC4-5D6E-409C-BE32-E72D297353CC}">
              <c16:uniqueId val="{00000001-EC3A-450D-B770-7220423DBD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金沢市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自治体職員</v>
      </c>
      <c r="AE8" s="50"/>
      <c r="AF8" s="50"/>
      <c r="AG8" s="50"/>
      <c r="AH8" s="50"/>
      <c r="AI8" s="50"/>
      <c r="AJ8" s="50"/>
      <c r="AK8" s="3"/>
      <c r="AL8" s="51">
        <f>データ!S6</f>
        <v>452220</v>
      </c>
      <c r="AM8" s="51"/>
      <c r="AN8" s="51"/>
      <c r="AO8" s="51"/>
      <c r="AP8" s="51"/>
      <c r="AQ8" s="51"/>
      <c r="AR8" s="51"/>
      <c r="AS8" s="51"/>
      <c r="AT8" s="46">
        <f>データ!T6</f>
        <v>468.64</v>
      </c>
      <c r="AU8" s="46"/>
      <c r="AV8" s="46"/>
      <c r="AW8" s="46"/>
      <c r="AX8" s="46"/>
      <c r="AY8" s="46"/>
      <c r="AZ8" s="46"/>
      <c r="BA8" s="46"/>
      <c r="BB8" s="46">
        <f>データ!U6</f>
        <v>964.96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64.709999999999994</v>
      </c>
      <c r="J10" s="46"/>
      <c r="K10" s="46"/>
      <c r="L10" s="46"/>
      <c r="M10" s="46"/>
      <c r="N10" s="46"/>
      <c r="O10" s="46"/>
      <c r="P10" s="46">
        <f>データ!P6</f>
        <v>0.86</v>
      </c>
      <c r="Q10" s="46"/>
      <c r="R10" s="46"/>
      <c r="S10" s="46"/>
      <c r="T10" s="46"/>
      <c r="U10" s="46"/>
      <c r="V10" s="46"/>
      <c r="W10" s="46">
        <f>データ!Q6</f>
        <v>97.28</v>
      </c>
      <c r="X10" s="46"/>
      <c r="Y10" s="46"/>
      <c r="Z10" s="46"/>
      <c r="AA10" s="46"/>
      <c r="AB10" s="46"/>
      <c r="AC10" s="46"/>
      <c r="AD10" s="51">
        <f>データ!R6</f>
        <v>2651</v>
      </c>
      <c r="AE10" s="51"/>
      <c r="AF10" s="51"/>
      <c r="AG10" s="51"/>
      <c r="AH10" s="51"/>
      <c r="AI10" s="51"/>
      <c r="AJ10" s="51"/>
      <c r="AK10" s="2"/>
      <c r="AL10" s="51">
        <f>データ!V6</f>
        <v>3897</v>
      </c>
      <c r="AM10" s="51"/>
      <c r="AN10" s="51"/>
      <c r="AO10" s="51"/>
      <c r="AP10" s="51"/>
      <c r="AQ10" s="51"/>
      <c r="AR10" s="51"/>
      <c r="AS10" s="51"/>
      <c r="AT10" s="46">
        <f>データ!W6</f>
        <v>2.4500000000000002</v>
      </c>
      <c r="AU10" s="46"/>
      <c r="AV10" s="46"/>
      <c r="AW10" s="46"/>
      <c r="AX10" s="46"/>
      <c r="AY10" s="46"/>
      <c r="AZ10" s="46"/>
      <c r="BA10" s="46"/>
      <c r="BB10" s="46">
        <f>データ!X6</f>
        <v>1590.61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zrmlIl8x0nEntovMUzj9BKfp59WXlVZpXpwYc2Rgl+xcAhNTAYO2LFFQhCGiN4s9chHbHnnioa51DP9qegfKRw==" saltValue="DlGnNY5kW8NNFutkJWBq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172014</v>
      </c>
      <c r="D6" s="33">
        <f t="shared" si="3"/>
        <v>46</v>
      </c>
      <c r="E6" s="33">
        <f t="shared" si="3"/>
        <v>17</v>
      </c>
      <c r="F6" s="33">
        <f t="shared" si="3"/>
        <v>5</v>
      </c>
      <c r="G6" s="33">
        <f t="shared" si="3"/>
        <v>0</v>
      </c>
      <c r="H6" s="33" t="str">
        <f t="shared" si="3"/>
        <v>石川県　金沢市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64.709999999999994</v>
      </c>
      <c r="P6" s="34">
        <f t="shared" si="3"/>
        <v>0.86</v>
      </c>
      <c r="Q6" s="34">
        <f t="shared" si="3"/>
        <v>97.28</v>
      </c>
      <c r="R6" s="34">
        <f t="shared" si="3"/>
        <v>2651</v>
      </c>
      <c r="S6" s="34">
        <f t="shared" si="3"/>
        <v>452220</v>
      </c>
      <c r="T6" s="34">
        <f t="shared" si="3"/>
        <v>468.64</v>
      </c>
      <c r="U6" s="34">
        <f t="shared" si="3"/>
        <v>964.96</v>
      </c>
      <c r="V6" s="34">
        <f t="shared" si="3"/>
        <v>3897</v>
      </c>
      <c r="W6" s="34">
        <f t="shared" si="3"/>
        <v>2.4500000000000002</v>
      </c>
      <c r="X6" s="34">
        <f t="shared" si="3"/>
        <v>1590.61</v>
      </c>
      <c r="Y6" s="35" t="str">
        <f>IF(Y7="",NA(),Y7)</f>
        <v>-</v>
      </c>
      <c r="Z6" s="35" t="str">
        <f t="shared" ref="Z6:AH6" si="4">IF(Z7="",NA(),Z7)</f>
        <v>-</v>
      </c>
      <c r="AA6" s="35" t="str">
        <f t="shared" si="4"/>
        <v>-</v>
      </c>
      <c r="AB6" s="35">
        <f t="shared" si="4"/>
        <v>100</v>
      </c>
      <c r="AC6" s="35">
        <f t="shared" si="4"/>
        <v>100</v>
      </c>
      <c r="AD6" s="35" t="str">
        <f t="shared" si="4"/>
        <v>-</v>
      </c>
      <c r="AE6" s="35" t="str">
        <f t="shared" si="4"/>
        <v>-</v>
      </c>
      <c r="AF6" s="35" t="str">
        <f t="shared" si="4"/>
        <v>-</v>
      </c>
      <c r="AG6" s="35">
        <f t="shared" si="4"/>
        <v>101.27</v>
      </c>
      <c r="AH6" s="35">
        <f t="shared" si="4"/>
        <v>101.91</v>
      </c>
      <c r="AI6" s="34" t="str">
        <f>IF(AI7="","",IF(AI7="-","【-】","【"&amp;SUBSTITUTE(TEXT(AI7,"#,##0.00"),"-","△")&amp;"】"))</f>
        <v>【102.97】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137.09</v>
      </c>
      <c r="AS6" s="35">
        <f t="shared" si="5"/>
        <v>127.98</v>
      </c>
      <c r="AT6" s="34" t="str">
        <f>IF(AT7="","",IF(AT7="-","【-】","【"&amp;SUBSTITUTE(TEXT(AT7,"#,##0.00"),"-","△")&amp;"】"))</f>
        <v>【165.48】</v>
      </c>
      <c r="AU6" s="35" t="str">
        <f>IF(AU7="",NA(),AU7)</f>
        <v>-</v>
      </c>
      <c r="AV6" s="35" t="str">
        <f t="shared" ref="AV6:BD6" si="6">IF(AV7="",NA(),AV7)</f>
        <v>-</v>
      </c>
      <c r="AW6" s="35" t="str">
        <f t="shared" si="6"/>
        <v>-</v>
      </c>
      <c r="AX6" s="35">
        <f t="shared" si="6"/>
        <v>9.26</v>
      </c>
      <c r="AY6" s="35">
        <f t="shared" si="6"/>
        <v>34.159999999999997</v>
      </c>
      <c r="AZ6" s="35" t="str">
        <f t="shared" si="6"/>
        <v>-</v>
      </c>
      <c r="BA6" s="35" t="str">
        <f t="shared" si="6"/>
        <v>-</v>
      </c>
      <c r="BB6" s="35" t="str">
        <f t="shared" si="6"/>
        <v>-</v>
      </c>
      <c r="BC6" s="35">
        <f t="shared" si="6"/>
        <v>43.5</v>
      </c>
      <c r="BD6" s="35">
        <f t="shared" si="6"/>
        <v>44.14</v>
      </c>
      <c r="BE6" s="34" t="str">
        <f>IF(BE7="","",IF(BE7="-","【-】","【"&amp;SUBSTITUTE(TEXT(BE7,"#,##0.00"),"-","△")&amp;"】"))</f>
        <v>【33.84】</v>
      </c>
      <c r="BF6" s="35" t="str">
        <f>IF(BF7="",NA(),BF7)</f>
        <v>-</v>
      </c>
      <c r="BG6" s="35" t="str">
        <f t="shared" ref="BG6:BO6" si="7">IF(BG7="",NA(),BG7)</f>
        <v>-</v>
      </c>
      <c r="BH6" s="35" t="str">
        <f t="shared" si="7"/>
        <v>-</v>
      </c>
      <c r="BI6" s="35">
        <f t="shared" si="7"/>
        <v>1961.1</v>
      </c>
      <c r="BJ6" s="35">
        <f t="shared" si="7"/>
        <v>1716.19</v>
      </c>
      <c r="BK6" s="35" t="str">
        <f t="shared" si="7"/>
        <v>-</v>
      </c>
      <c r="BL6" s="35" t="str">
        <f t="shared" si="7"/>
        <v>-</v>
      </c>
      <c r="BM6" s="35" t="str">
        <f t="shared" si="7"/>
        <v>-</v>
      </c>
      <c r="BN6" s="35">
        <f t="shared" si="7"/>
        <v>654.91999999999996</v>
      </c>
      <c r="BO6" s="35">
        <f t="shared" si="7"/>
        <v>654.71</v>
      </c>
      <c r="BP6" s="34" t="str">
        <f>IF(BP7="","",IF(BP7="-","【-】","【"&amp;SUBSTITUTE(TEXT(BP7,"#,##0.00"),"-","△")&amp;"】"))</f>
        <v>【765.47】</v>
      </c>
      <c r="BQ6" s="35" t="str">
        <f>IF(BQ7="",NA(),BQ7)</f>
        <v>-</v>
      </c>
      <c r="BR6" s="35" t="str">
        <f t="shared" ref="BR6:BZ6" si="8">IF(BR7="",NA(),BR7)</f>
        <v>-</v>
      </c>
      <c r="BS6" s="35" t="str">
        <f t="shared" si="8"/>
        <v>-</v>
      </c>
      <c r="BT6" s="35">
        <f t="shared" si="8"/>
        <v>71.72</v>
      </c>
      <c r="BU6" s="35">
        <f t="shared" si="8"/>
        <v>72.73</v>
      </c>
      <c r="BV6" s="35" t="str">
        <f t="shared" si="8"/>
        <v>-</v>
      </c>
      <c r="BW6" s="35" t="str">
        <f t="shared" si="8"/>
        <v>-</v>
      </c>
      <c r="BX6" s="35" t="str">
        <f t="shared" si="8"/>
        <v>-</v>
      </c>
      <c r="BY6" s="35">
        <f t="shared" si="8"/>
        <v>65.39</v>
      </c>
      <c r="BZ6" s="35">
        <f t="shared" si="8"/>
        <v>65.37</v>
      </c>
      <c r="CA6" s="34" t="str">
        <f>IF(CA7="","",IF(CA7="-","【-】","【"&amp;SUBSTITUTE(TEXT(CA7,"#,##0.00"),"-","△")&amp;"】"))</f>
        <v>【59.59】</v>
      </c>
      <c r="CB6" s="35" t="str">
        <f>IF(CB7="",NA(),CB7)</f>
        <v>-</v>
      </c>
      <c r="CC6" s="35" t="str">
        <f t="shared" ref="CC6:CK6" si="9">IF(CC7="",NA(),CC7)</f>
        <v>-</v>
      </c>
      <c r="CD6" s="35" t="str">
        <f t="shared" si="9"/>
        <v>-</v>
      </c>
      <c r="CE6" s="35">
        <f t="shared" si="9"/>
        <v>181.8</v>
      </c>
      <c r="CF6" s="35">
        <f t="shared" si="9"/>
        <v>179.85</v>
      </c>
      <c r="CG6" s="35" t="str">
        <f t="shared" si="9"/>
        <v>-</v>
      </c>
      <c r="CH6" s="35" t="str">
        <f t="shared" si="9"/>
        <v>-</v>
      </c>
      <c r="CI6" s="35" t="str">
        <f t="shared" si="9"/>
        <v>-</v>
      </c>
      <c r="CJ6" s="35">
        <f t="shared" si="9"/>
        <v>230.88</v>
      </c>
      <c r="CK6" s="35">
        <f t="shared" si="9"/>
        <v>228.99</v>
      </c>
      <c r="CL6" s="34" t="str">
        <f>IF(CL7="","",IF(CL7="-","【-】","【"&amp;SUBSTITUTE(TEXT(CL7,"#,##0.00"),"-","△")&amp;"】"))</f>
        <v>【257.86】</v>
      </c>
      <c r="CM6" s="35" t="str">
        <f>IF(CM7="",NA(),CM7)</f>
        <v>-</v>
      </c>
      <c r="CN6" s="35" t="str">
        <f t="shared" ref="CN6:CV6" si="10">IF(CN7="",NA(),CN7)</f>
        <v>-</v>
      </c>
      <c r="CO6" s="35" t="str">
        <f t="shared" si="10"/>
        <v>-</v>
      </c>
      <c r="CP6" s="35">
        <f t="shared" si="10"/>
        <v>50.1</v>
      </c>
      <c r="CQ6" s="35">
        <f t="shared" si="10"/>
        <v>47.47</v>
      </c>
      <c r="CR6" s="35" t="str">
        <f t="shared" si="10"/>
        <v>-</v>
      </c>
      <c r="CS6" s="35" t="str">
        <f t="shared" si="10"/>
        <v>-</v>
      </c>
      <c r="CT6" s="35" t="str">
        <f t="shared" si="10"/>
        <v>-</v>
      </c>
      <c r="CU6" s="35">
        <f t="shared" si="10"/>
        <v>56.72</v>
      </c>
      <c r="CV6" s="35">
        <f t="shared" si="10"/>
        <v>54.06</v>
      </c>
      <c r="CW6" s="34" t="str">
        <f>IF(CW7="","",IF(CW7="-","【-】","【"&amp;SUBSTITUTE(TEXT(CW7,"#,##0.00"),"-","△")&amp;"】"))</f>
        <v>【51.30】</v>
      </c>
      <c r="CX6" s="35" t="str">
        <f>IF(CX7="",NA(),CX7)</f>
        <v>-</v>
      </c>
      <c r="CY6" s="35" t="str">
        <f t="shared" ref="CY6:DG6" si="11">IF(CY7="",NA(),CY7)</f>
        <v>-</v>
      </c>
      <c r="CZ6" s="35" t="str">
        <f t="shared" si="11"/>
        <v>-</v>
      </c>
      <c r="DA6" s="35">
        <f t="shared" si="11"/>
        <v>95.49</v>
      </c>
      <c r="DB6" s="35">
        <f t="shared" si="11"/>
        <v>95.79</v>
      </c>
      <c r="DC6" s="35" t="str">
        <f t="shared" si="11"/>
        <v>-</v>
      </c>
      <c r="DD6" s="35" t="str">
        <f t="shared" si="11"/>
        <v>-</v>
      </c>
      <c r="DE6" s="35" t="str">
        <f t="shared" si="11"/>
        <v>-</v>
      </c>
      <c r="DF6" s="35">
        <f t="shared" si="11"/>
        <v>90.04</v>
      </c>
      <c r="DG6" s="35">
        <f t="shared" si="11"/>
        <v>90.11</v>
      </c>
      <c r="DH6" s="34" t="str">
        <f>IF(DH7="","",IF(DH7="-","【-】","【"&amp;SUBSTITUTE(TEXT(DH7,"#,##0.00"),"-","△")&amp;"】"))</f>
        <v>【86.22】</v>
      </c>
      <c r="DI6" s="35" t="str">
        <f>IF(DI7="",NA(),DI7)</f>
        <v>-</v>
      </c>
      <c r="DJ6" s="35" t="str">
        <f t="shared" ref="DJ6:DR6" si="12">IF(DJ7="",NA(),DJ7)</f>
        <v>-</v>
      </c>
      <c r="DK6" s="35" t="str">
        <f t="shared" si="12"/>
        <v>-</v>
      </c>
      <c r="DL6" s="35">
        <f t="shared" si="12"/>
        <v>3.8</v>
      </c>
      <c r="DM6" s="35">
        <f t="shared" si="12"/>
        <v>7.28</v>
      </c>
      <c r="DN6" s="35" t="str">
        <f t="shared" si="12"/>
        <v>-</v>
      </c>
      <c r="DO6" s="35" t="str">
        <f t="shared" si="12"/>
        <v>-</v>
      </c>
      <c r="DP6" s="35" t="str">
        <f t="shared" si="12"/>
        <v>-</v>
      </c>
      <c r="DQ6" s="35">
        <f t="shared" si="12"/>
        <v>24.32</v>
      </c>
      <c r="DR6" s="35">
        <f t="shared" si="12"/>
        <v>28.19</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0.04</v>
      </c>
      <c r="EN6" s="35">
        <f t="shared" si="14"/>
        <v>0.02</v>
      </c>
      <c r="EO6" s="34" t="str">
        <f>IF(EO7="","",IF(EO7="-","【-】","【"&amp;SUBSTITUTE(TEXT(EO7,"#,##0.00"),"-","△")&amp;"】"))</f>
        <v>【0.02】</v>
      </c>
    </row>
    <row r="7" spans="1:148" s="36" customFormat="1" x14ac:dyDescent="0.15">
      <c r="A7" s="28"/>
      <c r="B7" s="37">
        <v>2019</v>
      </c>
      <c r="C7" s="37">
        <v>172014</v>
      </c>
      <c r="D7" s="37">
        <v>46</v>
      </c>
      <c r="E7" s="37">
        <v>17</v>
      </c>
      <c r="F7" s="37">
        <v>5</v>
      </c>
      <c r="G7" s="37">
        <v>0</v>
      </c>
      <c r="H7" s="37" t="s">
        <v>96</v>
      </c>
      <c r="I7" s="37" t="s">
        <v>97</v>
      </c>
      <c r="J7" s="37" t="s">
        <v>98</v>
      </c>
      <c r="K7" s="37" t="s">
        <v>99</v>
      </c>
      <c r="L7" s="37" t="s">
        <v>100</v>
      </c>
      <c r="M7" s="37" t="s">
        <v>101</v>
      </c>
      <c r="N7" s="38" t="s">
        <v>102</v>
      </c>
      <c r="O7" s="38">
        <v>64.709999999999994</v>
      </c>
      <c r="P7" s="38">
        <v>0.86</v>
      </c>
      <c r="Q7" s="38">
        <v>97.28</v>
      </c>
      <c r="R7" s="38">
        <v>2651</v>
      </c>
      <c r="S7" s="38">
        <v>452220</v>
      </c>
      <c r="T7" s="38">
        <v>468.64</v>
      </c>
      <c r="U7" s="38">
        <v>964.96</v>
      </c>
      <c r="V7" s="38">
        <v>3897</v>
      </c>
      <c r="W7" s="38">
        <v>2.4500000000000002</v>
      </c>
      <c r="X7" s="38">
        <v>1590.61</v>
      </c>
      <c r="Y7" s="38" t="s">
        <v>102</v>
      </c>
      <c r="Z7" s="38" t="s">
        <v>102</v>
      </c>
      <c r="AA7" s="38" t="s">
        <v>102</v>
      </c>
      <c r="AB7" s="38">
        <v>100</v>
      </c>
      <c r="AC7" s="38">
        <v>100</v>
      </c>
      <c r="AD7" s="38" t="s">
        <v>102</v>
      </c>
      <c r="AE7" s="38" t="s">
        <v>102</v>
      </c>
      <c r="AF7" s="38" t="s">
        <v>102</v>
      </c>
      <c r="AG7" s="38">
        <v>101.27</v>
      </c>
      <c r="AH7" s="38">
        <v>101.91</v>
      </c>
      <c r="AI7" s="38">
        <v>102.97</v>
      </c>
      <c r="AJ7" s="38" t="s">
        <v>102</v>
      </c>
      <c r="AK7" s="38" t="s">
        <v>102</v>
      </c>
      <c r="AL7" s="38" t="s">
        <v>102</v>
      </c>
      <c r="AM7" s="38">
        <v>0</v>
      </c>
      <c r="AN7" s="38">
        <v>0</v>
      </c>
      <c r="AO7" s="38" t="s">
        <v>102</v>
      </c>
      <c r="AP7" s="38" t="s">
        <v>102</v>
      </c>
      <c r="AQ7" s="38" t="s">
        <v>102</v>
      </c>
      <c r="AR7" s="38">
        <v>137.09</v>
      </c>
      <c r="AS7" s="38">
        <v>127.98</v>
      </c>
      <c r="AT7" s="38">
        <v>165.48</v>
      </c>
      <c r="AU7" s="38" t="s">
        <v>102</v>
      </c>
      <c r="AV7" s="38" t="s">
        <v>102</v>
      </c>
      <c r="AW7" s="38" t="s">
        <v>102</v>
      </c>
      <c r="AX7" s="38">
        <v>9.26</v>
      </c>
      <c r="AY7" s="38">
        <v>34.159999999999997</v>
      </c>
      <c r="AZ7" s="38" t="s">
        <v>102</v>
      </c>
      <c r="BA7" s="38" t="s">
        <v>102</v>
      </c>
      <c r="BB7" s="38" t="s">
        <v>102</v>
      </c>
      <c r="BC7" s="38">
        <v>43.5</v>
      </c>
      <c r="BD7" s="38">
        <v>44.14</v>
      </c>
      <c r="BE7" s="38">
        <v>33.840000000000003</v>
      </c>
      <c r="BF7" s="38" t="s">
        <v>102</v>
      </c>
      <c r="BG7" s="38" t="s">
        <v>102</v>
      </c>
      <c r="BH7" s="38" t="s">
        <v>102</v>
      </c>
      <c r="BI7" s="38">
        <v>1961.1</v>
      </c>
      <c r="BJ7" s="38">
        <v>1716.19</v>
      </c>
      <c r="BK7" s="38" t="s">
        <v>102</v>
      </c>
      <c r="BL7" s="38" t="s">
        <v>102</v>
      </c>
      <c r="BM7" s="38" t="s">
        <v>102</v>
      </c>
      <c r="BN7" s="38">
        <v>654.91999999999996</v>
      </c>
      <c r="BO7" s="38">
        <v>654.71</v>
      </c>
      <c r="BP7" s="38">
        <v>765.47</v>
      </c>
      <c r="BQ7" s="38" t="s">
        <v>102</v>
      </c>
      <c r="BR7" s="38" t="s">
        <v>102</v>
      </c>
      <c r="BS7" s="38" t="s">
        <v>102</v>
      </c>
      <c r="BT7" s="38">
        <v>71.72</v>
      </c>
      <c r="BU7" s="38">
        <v>72.73</v>
      </c>
      <c r="BV7" s="38" t="s">
        <v>102</v>
      </c>
      <c r="BW7" s="38" t="s">
        <v>102</v>
      </c>
      <c r="BX7" s="38" t="s">
        <v>102</v>
      </c>
      <c r="BY7" s="38">
        <v>65.39</v>
      </c>
      <c r="BZ7" s="38">
        <v>65.37</v>
      </c>
      <c r="CA7" s="38">
        <v>59.59</v>
      </c>
      <c r="CB7" s="38" t="s">
        <v>102</v>
      </c>
      <c r="CC7" s="38" t="s">
        <v>102</v>
      </c>
      <c r="CD7" s="38" t="s">
        <v>102</v>
      </c>
      <c r="CE7" s="38">
        <v>181.8</v>
      </c>
      <c r="CF7" s="38">
        <v>179.85</v>
      </c>
      <c r="CG7" s="38" t="s">
        <v>102</v>
      </c>
      <c r="CH7" s="38" t="s">
        <v>102</v>
      </c>
      <c r="CI7" s="38" t="s">
        <v>102</v>
      </c>
      <c r="CJ7" s="38">
        <v>230.88</v>
      </c>
      <c r="CK7" s="38">
        <v>228.99</v>
      </c>
      <c r="CL7" s="38">
        <v>257.86</v>
      </c>
      <c r="CM7" s="38" t="s">
        <v>102</v>
      </c>
      <c r="CN7" s="38" t="s">
        <v>102</v>
      </c>
      <c r="CO7" s="38" t="s">
        <v>102</v>
      </c>
      <c r="CP7" s="38">
        <v>50.1</v>
      </c>
      <c r="CQ7" s="38">
        <v>47.47</v>
      </c>
      <c r="CR7" s="38" t="s">
        <v>102</v>
      </c>
      <c r="CS7" s="38" t="s">
        <v>102</v>
      </c>
      <c r="CT7" s="38" t="s">
        <v>102</v>
      </c>
      <c r="CU7" s="38">
        <v>56.72</v>
      </c>
      <c r="CV7" s="38">
        <v>54.06</v>
      </c>
      <c r="CW7" s="38">
        <v>51.3</v>
      </c>
      <c r="CX7" s="38" t="s">
        <v>102</v>
      </c>
      <c r="CY7" s="38" t="s">
        <v>102</v>
      </c>
      <c r="CZ7" s="38" t="s">
        <v>102</v>
      </c>
      <c r="DA7" s="38">
        <v>95.49</v>
      </c>
      <c r="DB7" s="38">
        <v>95.79</v>
      </c>
      <c r="DC7" s="38" t="s">
        <v>102</v>
      </c>
      <c r="DD7" s="38" t="s">
        <v>102</v>
      </c>
      <c r="DE7" s="38" t="s">
        <v>102</v>
      </c>
      <c r="DF7" s="38">
        <v>90.04</v>
      </c>
      <c r="DG7" s="38">
        <v>90.11</v>
      </c>
      <c r="DH7" s="38">
        <v>86.22</v>
      </c>
      <c r="DI7" s="38" t="s">
        <v>102</v>
      </c>
      <c r="DJ7" s="38" t="s">
        <v>102</v>
      </c>
      <c r="DK7" s="38" t="s">
        <v>102</v>
      </c>
      <c r="DL7" s="38">
        <v>3.8</v>
      </c>
      <c r="DM7" s="38">
        <v>7.28</v>
      </c>
      <c r="DN7" s="38" t="s">
        <v>102</v>
      </c>
      <c r="DO7" s="38" t="s">
        <v>102</v>
      </c>
      <c r="DP7" s="38" t="s">
        <v>102</v>
      </c>
      <c r="DQ7" s="38">
        <v>24.32</v>
      </c>
      <c r="DR7" s="38">
        <v>28.19</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2020-12-04T02:36:17Z</dcterms:created>
  <dcterms:modified xsi:type="dcterms:W3CDTF">2021-02-08T06:28:17Z</dcterms:modified>
  <cp:category/>
</cp:coreProperties>
</file>