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1金沢市\"/>
    </mc:Choice>
  </mc:AlternateContent>
  <workbookProtection workbookAlgorithmName="SHA-512" workbookHashValue="VyaPeVWQBsZbA4Hx5q+i8TN/4VCzG1qm1KyyaDJkyLCMQERA7Yg6jHNWrvE1hbxXQVRaQ9rDRul5rT0IU8rO7g==" workbookSaltValue="oj4ZG/0xOuM2+rUkIClGdQ==" workbookSpinCount="100000" lockStructure="1"/>
  <bookViews>
    <workbookView xWindow="0" yWindow="0" windowWidth="19575" windowHeight="67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<sst xmlns="http://schemas.openxmlformats.org/spreadsheetml/2006/main" count="231" uniqueCount="115">
  <si>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</si>
  <si>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</si>
  <si>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</si>
  <si>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</si>
  <si>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</si>
  <si>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</si>
  <si>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</si>
  <si>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</si>
  <si>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</si>
  <si>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</si>
  <si>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</si>
  <si>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</si>
  <si>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</si>
  <si>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</si>
  <si>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</si>
  <si>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</si>
  <si>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</si>
  <si>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</si>
  <si>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</si>
  <si>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</si>
  <si>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</si>
  <si>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</si>
  <si>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</si>
  <si>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</si>
  <si>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</si>
  <si>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</si>
  <si>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</si>
  <si>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</si>
  <si>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</si>
  <si>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</si>
  <si>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</si>
  <si>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</si>
  <si>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</si>
  <si>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</si>
  <si>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</si>
  <si>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</si>
  <si>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</si>
  <si>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</si>
  <si>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</si>
  <si>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</si>
  <si>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</si>
  <si>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</si>
  <si>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</si>
  <si>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</si>
  <si>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</si>
  <si>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</si>
  <si>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</si>
  <si>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</si>
  <si>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</si>
  <si>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</si>
  <si>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</si>
  <si>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</si>
  <si>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</si>
  <si>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</si>
  <si>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</si>
  <si>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</si>
  <si>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</si>
  <si>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</si>
  <si>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</si>
  <si>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</si>
  <si>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</si>
  <si>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</si>
  <si>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</si>
  <si>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</si>
  <si>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</si>
  <si>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</si>
  <si>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</si>
  <si>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</si>
  <si>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</si>
  <si>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</si>
  <si>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</si>
  <si>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</si>
  <si>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</si>
  <si>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</si>
  <si>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</si>
  <si>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</si>
  <si>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</si>
  <si>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</si>
  <si>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</si>
  <si>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</si>
  <si>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</si>
  <si>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</si>
  <si>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</si>
  <si>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</si>
  <si>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</si>
  <si>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</si>
  <si>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</si>
  <si>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</si>
  <si>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</si>
  <si>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</si>
  <si>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</si>
  <si>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</si>
  <si>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</si>
  <si>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</si>
  <si>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</si>
  <si>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</si>
  <si>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</si>
  <si>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</si>
  <si>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</si>
  <si>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</si>
  <si>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</si>
  <si>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</si>
  <si>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</si>
  <si>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</si>
  <si>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</si>
  <si>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</si>
  <si>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</si>
  <si>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</si>
  <si>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</si>
  <si>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</si>
  <si>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</si>
  <si>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</si>
  <si>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2. 老朽化の状況について
　施設の減価償却については、法定耐用年数の短い機械・電気設備を中心に、類似団体平均を上回る数値となっている。一方、管渠については、整備開始時期が比較的最近のため、耐用年数を超えたものはそれほど多くはない。　水道事業と同じく、水需要の減少から使用料収入が減少する中、施設の老朽化はますます進んでいくことから、平成30年度から実施しているストックマネジメント計画に基づき、施設の効率的な改築更新を推進し、ライフサイクルコストの低減に努めていく。</t>
    <rPh sb="167" eb="169">
      <t>ヘイセイ</t>
    </rPh>
    <phoneticPr fontId="4"/>
  </si>
  <si>
    <t>1. 経営の健全性・効率性について
　経常収支比率は、平成21年度の料金改定以降、黒字を示す100％以上を維持しており、類似団体平均と同様に逓増傾向である。これにより、平成20年度末にあった21億円余の累積欠損金は平成26年度末をもって解消した。　費用の効率性を表す汚水処理原価および経費回収率については、平成29年度の決算統計から一般会計から繰り入れる分流式経費の積算方法が変更となったことにより大きく変動しており、平成28年度以前とは比較できない。　このほか、平均的な施設の効率性を表す施設利用率は、類似団体平均を大きく下回っているため、令和元年度に農村下水道の１処理区の統合し、効率化を図ったところである。　本市の下水道事業は、短期間で集中的な整備を行ってきた結果、普及率は高い反面、企業債残高が類似団体平均を大きく上回っている。しかし、国の制度を利用した繰上償還の実施などによって着実に残高は減少しており、建設投資の厳選と合わせ、今後も縮減を進めていく予定である。</t>
    <rPh sb="27" eb="29">
      <t>ヘイセイ</t>
    </rPh>
    <rPh sb="84" eb="86">
      <t>ヘイセイ</t>
    </rPh>
    <rPh sb="107" eb="109">
      <t>ヘイセイ</t>
    </rPh>
    <rPh sb="209" eb="211">
      <t>ヘイセイ</t>
    </rPh>
    <rPh sb="271" eb="273">
      <t>レイワ</t>
    </rPh>
    <rPh sb="273" eb="276">
      <t>ガンネンド</t>
    </rPh>
    <rPh sb="277" eb="279">
      <t>ノウソン</t>
    </rPh>
    <rPh sb="279" eb="282">
      <t>ゲスイドウ</t>
    </rPh>
    <rPh sb="284" eb="286">
      <t>ショリ</t>
    </rPh>
    <rPh sb="286" eb="287">
      <t>ク</t>
    </rPh>
    <rPh sb="288" eb="290">
      <t>トウゴウ</t>
    </rPh>
    <rPh sb="292" eb="295">
      <t>コウリツカ</t>
    </rPh>
    <rPh sb="296" eb="297">
      <t>ハカ</t>
    </rPh>
    <phoneticPr fontId="4"/>
  </si>
  <si>
    <t>　本市下水道事業は、平成27年度をもって計画的な面整備を完了し、今後は本格的な維持管理に取り組む必要がある。平成26年度末をもって累積欠損金を解消するなど、経営状況は概ね健全な状況にあると言えるが、多額の企業債残高を有するほか、施設の老朽化が進み、更新投資のための資金需要が増加することが予想される。　汚水処理施設の包括委託化など、経営の効率化を進めているが、今後は、処理区域の見直しや施設のダウンサイジングなどを含め、一層の効率化に取り組む必要があると考えている。</t>
    <rPh sb="10" eb="12">
      <t>ヘイセイ</t>
    </rPh>
    <rPh sb="54" eb="56">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</si>
</sst>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0.03</c:v>
                </c:pt>
                <c:pt idx="1">
                  <c:v>0.03</c:v>
                </c:pt>
                <c:pt idx="2">
                  <c:v>0.08</c:v>
                </c:pt>
                <c:pt idx="3">
                  <c:v>0.03</c:v>
                </c:pt>
                <c:pt idx="4">
                  <c:v>0.18</c:v>
                </c:pt>
              </c:numCache>
            </c:numRef>
          </c:val>
          <c:extLst>
            <c:ext xmlns:c16="http://schemas.microsoft.com/office/drawing/2014/chart" uri="{C3380CC4-5D6E-409C-BE32-E72D297353CC}">
              <c16:uniqueId val="{00000000-5BC0-4BF3-B34F-83097B3EA66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5BC0-4BF3-B34F-83097B3EA66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54.45</c:v>
                </c:pt>
                <c:pt idx="1">
                  <c:v>58.88</c:v>
                </c:pt>
                <c:pt idx="2">
                  <c:v>58.65</c:v>
                </c:pt>
                <c:pt idx="3">
                  <c:v>58.43</c:v>
                </c:pt>
                <c:pt idx="4">
                  <c:v>57.44</c:v>
                </c:pt>
              </c:numCache>
            </c:numRef>
          </c:val>
          <c:extLst>
            <c:ext xmlns:c16="http://schemas.microsoft.com/office/drawing/2014/chart" uri="{C3380CC4-5D6E-409C-BE32-E72D297353CC}">
              <c16:uniqueId val="{00000000-DE47-468A-8B88-86F2BB4AAB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DE47-468A-8B88-86F2BB4AAB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96.26</c:v>
                </c:pt>
                <c:pt idx="1">
                  <c:v>96.57</c:v>
                </c:pt>
                <c:pt idx="2">
                  <c:v>96.86</c:v>
                </c:pt>
                <c:pt idx="3">
                  <c:v>97.2</c:v>
                </c:pt>
                <c:pt idx="4">
                  <c:v>97.59</c:v>
                </c:pt>
              </c:numCache>
            </c:numRef>
          </c:val>
          <c:extLst>
            <c:ext xmlns:c16="http://schemas.microsoft.com/office/drawing/2014/chart" uri="{C3380CC4-5D6E-409C-BE32-E72D297353CC}">
              <c16:uniqueId val="{00000000-6323-4FC7-A71C-3026376584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6323-4FC7-A71C-3026376584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105.59</c:v>
                </c:pt>
                <c:pt idx="1">
                  <c:v>107.37</c:v>
                </c:pt>
                <c:pt idx="2">
                  <c:v>107.93</c:v>
                </c:pt>
                <c:pt idx="3">
                  <c:v>107.17</c:v>
                </c:pt>
                <c:pt idx="4">
                  <c:v>107.39</c:v>
                </c:pt>
              </c:numCache>
            </c:numRef>
          </c:val>
          <c:extLst>
            <c:ext xmlns:c16="http://schemas.microsoft.com/office/drawing/2014/chart" uri="{C3380CC4-5D6E-409C-BE32-E72D297353CC}">
              <c16:uniqueId val="{00000000-8097-44BB-9777-C6C92453BE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8097-44BB-9777-C6C92453BE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42.6</c:v>
                </c:pt>
                <c:pt idx="1">
                  <c:v>44.29</c:v>
                </c:pt>
                <c:pt idx="2">
                  <c:v>45.96</c:v>
                </c:pt>
                <c:pt idx="3">
                  <c:v>47.65</c:v>
                </c:pt>
                <c:pt idx="4">
                  <c:v>49.19</c:v>
                </c:pt>
              </c:numCache>
            </c:numRef>
          </c:val>
          <c:extLst>
            <c:ext xmlns:c16="http://schemas.microsoft.com/office/drawing/2014/chart" uri="{C3380CC4-5D6E-409C-BE32-E72D297353CC}">
              <c16:uniqueId val="{00000000-60BD-4716-998F-21CEEB4776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60BD-4716-998F-21CEEB4776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0.19</c:v>
                </c:pt>
                <c:pt idx="1">
                  <c:v>0.22</c:v>
                </c:pt>
                <c:pt idx="2">
                  <c:v>0.24</c:v>
                </c:pt>
                <c:pt idx="3">
                  <c:v>0.35</c:v>
                </c:pt>
                <c:pt idx="4">
                  <c:v>0.74</c:v>
                </c:pt>
              </c:numCache>
            </c:numRef>
          </c:val>
          <c:extLst>
            <c:ext xmlns:c16="http://schemas.microsoft.com/office/drawing/2014/chart" uri="{C3380CC4-5D6E-409C-BE32-E72D297353CC}">
              <c16:uniqueId val="{00000000-E8CF-4FF3-8C31-37508D7348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E8CF-4FF3-8C31-37508D7348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1C-4542-B59C-4EF458ADB9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1A1C-4542-B59C-4EF458ADB9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42.6</c:v>
                </c:pt>
                <c:pt idx="1">
                  <c:v>41.71</c:v>
                </c:pt>
                <c:pt idx="2">
                  <c:v>48.9</c:v>
                </c:pt>
                <c:pt idx="3">
                  <c:v>46.78</c:v>
                </c:pt>
                <c:pt idx="4">
                  <c:v>48.82</c:v>
                </c:pt>
              </c:numCache>
            </c:numRef>
          </c:val>
          <c:extLst>
            <c:ext xmlns:c16="http://schemas.microsoft.com/office/drawing/2014/chart" uri="{C3380CC4-5D6E-409C-BE32-E72D297353CC}">
              <c16:uniqueId val="{00000000-A461-4428-BAD3-53551E6C49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A461-4428-BAD3-53551E6C49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975.88</c:v>
                </c:pt>
                <c:pt idx="1">
                  <c:v>946.69</c:v>
                </c:pt>
                <c:pt idx="2">
                  <c:v>904.78</c:v>
                </c:pt>
                <c:pt idx="3">
                  <c:v>879.19</c:v>
                </c:pt>
                <c:pt idx="4">
                  <c:v>839.34</c:v>
                </c:pt>
              </c:numCache>
            </c:numRef>
          </c:val>
          <c:extLst>
            <c:ext xmlns:c16="http://schemas.microsoft.com/office/drawing/2014/chart" uri="{C3380CC4-5D6E-409C-BE32-E72D297353CC}">
              <c16:uniqueId val="{00000000-B142-47D6-B794-B7F5C7E143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B142-47D6-B794-B7F5C7E143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95.73</c:v>
                </c:pt>
                <c:pt idx="1">
                  <c:v>99</c:v>
                </c:pt>
                <c:pt idx="2">
                  <c:v>88.72</c:v>
                </c:pt>
                <c:pt idx="3">
                  <c:v>88.69</c:v>
                </c:pt>
                <c:pt idx="4">
                  <c:v>88.98</c:v>
                </c:pt>
              </c:numCache>
            </c:numRef>
          </c:val>
          <c:extLst>
            <c:ext xmlns:c16="http://schemas.microsoft.com/office/drawing/2014/chart" uri="{C3380CC4-5D6E-409C-BE32-E72D297353CC}">
              <c16:uniqueId val="{00000000-15F3-40DD-BEBC-90D03A2B16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15F3-40DD-BEBC-90D03A2B16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141.33000000000001</c:v>
                </c:pt>
                <c:pt idx="1">
                  <c:v>136.68</c:v>
                </c:pt>
                <c:pt idx="2">
                  <c:v>152.61000000000001</c:v>
                </c:pt>
                <c:pt idx="3">
                  <c:v>152.72999999999999</c:v>
                </c:pt>
                <c:pt idx="4">
                  <c:v>152.71</c:v>
                </c:pt>
              </c:numCache>
            </c:numRef>
          </c:val>
          <c:extLst>
            <c:ext xmlns:c16="http://schemas.microsoft.com/office/drawing/2014/chart" uri="{C3380CC4-5D6E-409C-BE32-E72D297353CC}">
              <c16:uniqueId val="{00000000-D7AA-4258-8214-5CA3EB6DEF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D7AA-4258-8214-5CA3EB6DEF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金沢市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自治体職員</v>
      </c>
      <c r="AE8" s="50"/>
      <c r="AF8" s="50"/>
      <c r="AG8" s="50"/>
      <c r="AH8" s="50"/>
      <c r="AI8" s="50"/>
      <c r="AJ8" s="50"/>
      <c r="AK8" s="3"/>
      <c r="AL8" s="51">
        <f>データ!S6</f>
        <v>452220</v>
      </c>
      <c r="AM8" s="51"/>
      <c r="AN8" s="51"/>
      <c r="AO8" s="51"/>
      <c r="AP8" s="51"/>
      <c r="AQ8" s="51"/>
      <c r="AR8" s="51"/>
      <c r="AS8" s="51"/>
      <c r="AT8" s="46">
        <f>データ!T6</f>
        <v>468.64</v>
      </c>
      <c r="AU8" s="46"/>
      <c r="AV8" s="46"/>
      <c r="AW8" s="46"/>
      <c r="AX8" s="46"/>
      <c r="AY8" s="46"/>
      <c r="AZ8" s="46"/>
      <c r="BA8" s="46"/>
      <c r="BB8" s="46">
        <f>データ!U6</f>
        <v>964.96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48.6</v>
      </c>
      <c r="J10" s="46"/>
      <c r="K10" s="46"/>
      <c r="L10" s="46"/>
      <c r="M10" s="46"/>
      <c r="N10" s="46"/>
      <c r="O10" s="46"/>
      <c r="P10" s="46">
        <f>データ!P6</f>
        <v>97.85</v>
      </c>
      <c r="Q10" s="46"/>
      <c r="R10" s="46"/>
      <c r="S10" s="46"/>
      <c r="T10" s="46"/>
      <c r="U10" s="46"/>
      <c r="V10" s="46"/>
      <c r="W10" s="46">
        <f>データ!Q6</f>
        <v>84.42</v>
      </c>
      <c r="X10" s="46"/>
      <c r="Y10" s="46"/>
      <c r="Z10" s="46"/>
      <c r="AA10" s="46"/>
      <c r="AB10" s="46"/>
      <c r="AC10" s="46"/>
      <c r="AD10" s="51">
        <f>データ!R6</f>
        <v>2651</v>
      </c>
      <c r="AE10" s="51"/>
      <c r="AF10" s="51"/>
      <c r="AG10" s="51"/>
      <c r="AH10" s="51"/>
      <c r="AI10" s="51"/>
      <c r="AJ10" s="51"/>
      <c r="AK10" s="2"/>
      <c r="AL10" s="51">
        <f>データ!V6</f>
        <v>440908</v>
      </c>
      <c r="AM10" s="51"/>
      <c r="AN10" s="51"/>
      <c r="AO10" s="51"/>
      <c r="AP10" s="51"/>
      <c r="AQ10" s="51"/>
      <c r="AR10" s="51"/>
      <c r="AS10" s="51"/>
      <c r="AT10" s="46">
        <f>データ!W6</f>
        <v>84.14</v>
      </c>
      <c r="AU10" s="46"/>
      <c r="AV10" s="46"/>
      <c r="AW10" s="46"/>
      <c r="AX10" s="46"/>
      <c r="AY10" s="46"/>
      <c r="AZ10" s="46"/>
      <c r="BA10" s="46"/>
      <c r="BB10" s="46">
        <f>データ!X6</f>
        <v>5240.17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3O05O/KtUH4pp6ZJLTpCs1QxtBOfxEOy2SrysQkqiO2oGc0mfkp7b9zK6Gz8xq8/Bl9/IlIshQiUFaXTmfMmzA==" saltValue="rGxEKRoNKl4JtrngGwkv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172014</v>
      </c>
      <c r="D6" s="33">
        <f t="shared" si="3"/>
        <v>46</v>
      </c>
      <c r="E6" s="33">
        <f t="shared" si="3"/>
        <v>17</v>
      </c>
      <c r="F6" s="33">
        <f t="shared" si="3"/>
        <v>1</v>
      </c>
      <c r="G6" s="33">
        <f t="shared" si="3"/>
        <v>0</v>
      </c>
      <c r="H6" s="33" t="str">
        <f t="shared" si="3"/>
        <v>石川県　金沢市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48.6</v>
      </c>
      <c r="P6" s="34">
        <f t="shared" si="3"/>
        <v>97.85</v>
      </c>
      <c r="Q6" s="34">
        <f t="shared" si="3"/>
        <v>84.42</v>
      </c>
      <c r="R6" s="34">
        <f t="shared" si="3"/>
        <v>2651</v>
      </c>
      <c r="S6" s="34">
        <f t="shared" si="3"/>
        <v>452220</v>
      </c>
      <c r="T6" s="34">
        <f t="shared" si="3"/>
        <v>468.64</v>
      </c>
      <c r="U6" s="34">
        <f t="shared" si="3"/>
        <v>964.96</v>
      </c>
      <c r="V6" s="34">
        <f t="shared" si="3"/>
        <v>440908</v>
      </c>
      <c r="W6" s="34">
        <f t="shared" si="3"/>
        <v>84.14</v>
      </c>
      <c r="X6" s="34">
        <f t="shared" si="3"/>
        <v>5240.17</v>
      </c>
      <c r="Y6" s="35">
        <f>IF(Y7="",NA(),Y7)</f>
        <v>105.59</v>
      </c>
      <c r="Z6" s="35">
        <f t="shared" ref="Z6:AH6" si="4">IF(Z7="",NA(),Z7)</f>
        <v>107.37</v>
      </c>
      <c r="AA6" s="35">
        <f t="shared" si="4"/>
        <v>107.93</v>
      </c>
      <c r="AB6" s="35">
        <f t="shared" si="4"/>
        <v>107.17</v>
      </c>
      <c r="AC6" s="35">
        <f t="shared" si="4"/>
        <v>107.39</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42.6</v>
      </c>
      <c r="AV6" s="35">
        <f t="shared" ref="AV6:BD6" si="6">IF(AV7="",NA(),AV7)</f>
        <v>41.71</v>
      </c>
      <c r="AW6" s="35">
        <f t="shared" si="6"/>
        <v>48.9</v>
      </c>
      <c r="AX6" s="35">
        <f t="shared" si="6"/>
        <v>46.78</v>
      </c>
      <c r="AY6" s="35">
        <f t="shared" si="6"/>
        <v>48.82</v>
      </c>
      <c r="AZ6" s="35">
        <f t="shared" si="6"/>
        <v>54.09</v>
      </c>
      <c r="BA6" s="35">
        <f t="shared" si="6"/>
        <v>54.03</v>
      </c>
      <c r="BB6" s="35">
        <f t="shared" si="6"/>
        <v>65.83</v>
      </c>
      <c r="BC6" s="35">
        <f t="shared" si="6"/>
        <v>72.22</v>
      </c>
      <c r="BD6" s="35">
        <f t="shared" si="6"/>
        <v>73.02</v>
      </c>
      <c r="BE6" s="34" t="str">
        <f>IF(BE7="","",IF(BE7="-","【-】","【"&amp;SUBSTITUTE(TEXT(BE7,"#,##0.00"),"-","△")&amp;"】"))</f>
        <v>【69.54】</v>
      </c>
      <c r="BF6" s="35">
        <f>IF(BF7="",NA(),BF7)</f>
        <v>975.88</v>
      </c>
      <c r="BG6" s="35">
        <f t="shared" ref="BG6:BO6" si="7">IF(BG7="",NA(),BG7)</f>
        <v>946.69</v>
      </c>
      <c r="BH6" s="35">
        <f t="shared" si="7"/>
        <v>904.78</v>
      </c>
      <c r="BI6" s="35">
        <f t="shared" si="7"/>
        <v>879.19</v>
      </c>
      <c r="BJ6" s="35">
        <f t="shared" si="7"/>
        <v>839.34</v>
      </c>
      <c r="BK6" s="35">
        <f t="shared" si="7"/>
        <v>845.86</v>
      </c>
      <c r="BL6" s="35">
        <f t="shared" si="7"/>
        <v>802.49</v>
      </c>
      <c r="BM6" s="35">
        <f t="shared" si="7"/>
        <v>805.14</v>
      </c>
      <c r="BN6" s="35">
        <f t="shared" si="7"/>
        <v>730.93</v>
      </c>
      <c r="BO6" s="35">
        <f t="shared" si="7"/>
        <v>708.89</v>
      </c>
      <c r="BP6" s="34" t="str">
        <f>IF(BP7="","",IF(BP7="-","【-】","【"&amp;SUBSTITUTE(TEXT(BP7,"#,##0.00"),"-","△")&amp;"】"))</f>
        <v>【682.51】</v>
      </c>
      <c r="BQ6" s="35">
        <f>IF(BQ7="",NA(),BQ7)</f>
        <v>95.73</v>
      </c>
      <c r="BR6" s="35">
        <f t="shared" ref="BR6:BZ6" si="8">IF(BR7="",NA(),BR7)</f>
        <v>99</v>
      </c>
      <c r="BS6" s="35">
        <f t="shared" si="8"/>
        <v>88.72</v>
      </c>
      <c r="BT6" s="35">
        <f t="shared" si="8"/>
        <v>88.69</v>
      </c>
      <c r="BU6" s="35">
        <f t="shared" si="8"/>
        <v>88.98</v>
      </c>
      <c r="BV6" s="35">
        <f t="shared" si="8"/>
        <v>101.88</v>
      </c>
      <c r="BW6" s="35">
        <f t="shared" si="8"/>
        <v>103.18</v>
      </c>
      <c r="BX6" s="35">
        <f t="shared" si="8"/>
        <v>100.22</v>
      </c>
      <c r="BY6" s="35">
        <f t="shared" si="8"/>
        <v>98.09</v>
      </c>
      <c r="BZ6" s="35">
        <f t="shared" si="8"/>
        <v>97.91</v>
      </c>
      <c r="CA6" s="34" t="str">
        <f>IF(CA7="","",IF(CA7="-","【-】","【"&amp;SUBSTITUTE(TEXT(CA7,"#,##0.00"),"-","△")&amp;"】"))</f>
        <v>【100.34】</v>
      </c>
      <c r="CB6" s="35">
        <f>IF(CB7="",NA(),CB7)</f>
        <v>141.33000000000001</v>
      </c>
      <c r="CC6" s="35">
        <f t="shared" ref="CC6:CK6" si="9">IF(CC7="",NA(),CC7)</f>
        <v>136.68</v>
      </c>
      <c r="CD6" s="35">
        <f t="shared" si="9"/>
        <v>152.61000000000001</v>
      </c>
      <c r="CE6" s="35">
        <f t="shared" si="9"/>
        <v>152.72999999999999</v>
      </c>
      <c r="CF6" s="35">
        <f t="shared" si="9"/>
        <v>152.71</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54.45</v>
      </c>
      <c r="CN6" s="35">
        <f t="shared" ref="CN6:CV6" si="10">IF(CN7="",NA(),CN7)</f>
        <v>58.88</v>
      </c>
      <c r="CO6" s="35">
        <f t="shared" si="10"/>
        <v>58.65</v>
      </c>
      <c r="CP6" s="35">
        <f t="shared" si="10"/>
        <v>58.43</v>
      </c>
      <c r="CQ6" s="35">
        <f t="shared" si="10"/>
        <v>57.44</v>
      </c>
      <c r="CR6" s="35">
        <f t="shared" si="10"/>
        <v>62.5</v>
      </c>
      <c r="CS6" s="35">
        <f t="shared" si="10"/>
        <v>63.26</v>
      </c>
      <c r="CT6" s="35">
        <f t="shared" si="10"/>
        <v>61.54</v>
      </c>
      <c r="CU6" s="35">
        <f t="shared" si="10"/>
        <v>61.93</v>
      </c>
      <c r="CV6" s="35">
        <f t="shared" si="10"/>
        <v>61.32</v>
      </c>
      <c r="CW6" s="34" t="str">
        <f>IF(CW7="","",IF(CW7="-","【-】","【"&amp;SUBSTITUTE(TEXT(CW7,"#,##0.00"),"-","△")&amp;"】"))</f>
        <v>【59.64】</v>
      </c>
      <c r="CX6" s="35">
        <f>IF(CX7="",NA(),CX7)</f>
        <v>96.26</v>
      </c>
      <c r="CY6" s="35">
        <f t="shared" ref="CY6:DG6" si="11">IF(CY7="",NA(),CY7)</f>
        <v>96.57</v>
      </c>
      <c r="CZ6" s="35">
        <f t="shared" si="11"/>
        <v>96.86</v>
      </c>
      <c r="DA6" s="35">
        <f t="shared" si="11"/>
        <v>97.2</v>
      </c>
      <c r="DB6" s="35">
        <f t="shared" si="11"/>
        <v>97.59</v>
      </c>
      <c r="DC6" s="35">
        <f t="shared" si="11"/>
        <v>93.88</v>
      </c>
      <c r="DD6" s="35">
        <f t="shared" si="11"/>
        <v>94.07</v>
      </c>
      <c r="DE6" s="35">
        <f t="shared" si="11"/>
        <v>94.13</v>
      </c>
      <c r="DF6" s="35">
        <f t="shared" si="11"/>
        <v>94.45</v>
      </c>
      <c r="DG6" s="35">
        <f t="shared" si="11"/>
        <v>94.58</v>
      </c>
      <c r="DH6" s="34" t="str">
        <f>IF(DH7="","",IF(DH7="-","【-】","【"&amp;SUBSTITUTE(TEXT(DH7,"#,##0.00"),"-","△")&amp;"】"))</f>
        <v>【95.35】</v>
      </c>
      <c r="DI6" s="35">
        <f>IF(DI7="",NA(),DI7)</f>
        <v>42.6</v>
      </c>
      <c r="DJ6" s="35">
        <f t="shared" ref="DJ6:DR6" si="12">IF(DJ7="",NA(),DJ7)</f>
        <v>44.29</v>
      </c>
      <c r="DK6" s="35">
        <f t="shared" si="12"/>
        <v>45.96</v>
      </c>
      <c r="DL6" s="35">
        <f t="shared" si="12"/>
        <v>47.65</v>
      </c>
      <c r="DM6" s="35">
        <f t="shared" si="12"/>
        <v>49.19</v>
      </c>
      <c r="DN6" s="35">
        <f t="shared" si="12"/>
        <v>29.48</v>
      </c>
      <c r="DO6" s="35">
        <f t="shared" si="12"/>
        <v>28.95</v>
      </c>
      <c r="DP6" s="35">
        <f t="shared" si="12"/>
        <v>30.11</v>
      </c>
      <c r="DQ6" s="35">
        <f t="shared" si="12"/>
        <v>30.45</v>
      </c>
      <c r="DR6" s="35">
        <f t="shared" si="12"/>
        <v>31.01</v>
      </c>
      <c r="DS6" s="34" t="str">
        <f>IF(DS7="","",IF(DS7="-","【-】","【"&amp;SUBSTITUTE(TEXT(DS7,"#,##0.00"),"-","△")&amp;"】"))</f>
        <v>【38.57】</v>
      </c>
      <c r="DT6" s="35">
        <f>IF(DT7="",NA(),DT7)</f>
        <v>0.19</v>
      </c>
      <c r="DU6" s="35">
        <f t="shared" ref="DU6:EC6" si="13">IF(DU7="",NA(),DU7)</f>
        <v>0.22</v>
      </c>
      <c r="DV6" s="35">
        <f t="shared" si="13"/>
        <v>0.24</v>
      </c>
      <c r="DW6" s="35">
        <f t="shared" si="13"/>
        <v>0.35</v>
      </c>
      <c r="DX6" s="35">
        <f t="shared" si="13"/>
        <v>0.74</v>
      </c>
      <c r="DY6" s="35">
        <f t="shared" si="13"/>
        <v>3.89</v>
      </c>
      <c r="DZ6" s="35">
        <f t="shared" si="13"/>
        <v>4.07</v>
      </c>
      <c r="EA6" s="35">
        <f t="shared" si="13"/>
        <v>4.54</v>
      </c>
      <c r="EB6" s="35">
        <f t="shared" si="13"/>
        <v>4.8499999999999996</v>
      </c>
      <c r="EC6" s="35">
        <f t="shared" si="13"/>
        <v>4.95</v>
      </c>
      <c r="ED6" s="34" t="str">
        <f>IF(ED7="","",IF(ED7="-","【-】","【"&amp;SUBSTITUTE(TEXT(ED7,"#,##0.00"),"-","△")&amp;"】"))</f>
        <v>【5.90】</v>
      </c>
      <c r="EE6" s="35">
        <f>IF(EE7="",NA(),EE7)</f>
        <v>0.03</v>
      </c>
      <c r="EF6" s="35">
        <f t="shared" ref="EF6:EN6" si="14">IF(EF7="",NA(),EF7)</f>
        <v>0.03</v>
      </c>
      <c r="EG6" s="35">
        <f t="shared" si="14"/>
        <v>0.08</v>
      </c>
      <c r="EH6" s="35">
        <f t="shared" si="14"/>
        <v>0.03</v>
      </c>
      <c r="EI6" s="35">
        <f t="shared" si="14"/>
        <v>0.18</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172014</v>
      </c>
      <c r="D7" s="37">
        <v>46</v>
      </c>
      <c r="E7" s="37">
        <v>17</v>
      </c>
      <c r="F7" s="37">
        <v>1</v>
      </c>
      <c r="G7" s="37">
        <v>0</v>
      </c>
      <c r="H7" s="37" t="s">
        <v>95</v>
      </c>
      <c r="I7" s="37" t="s">
        <v>96</v>
      </c>
      <c r="J7" s="37" t="s">
        <v>97</v>
      </c>
      <c r="K7" s="37" t="s">
        <v>98</v>
      </c>
      <c r="L7" s="37" t="s">
        <v>99</v>
      </c>
      <c r="M7" s="37" t="s">
        <v>100</v>
      </c>
      <c r="N7" s="38" t="s">
        <v>101</v>
      </c>
      <c r="O7" s="38">
        <v>48.6</v>
      </c>
      <c r="P7" s="38">
        <v>97.85</v>
      </c>
      <c r="Q7" s="38">
        <v>84.42</v>
      </c>
      <c r="R7" s="38">
        <v>2651</v>
      </c>
      <c r="S7" s="38">
        <v>452220</v>
      </c>
      <c r="T7" s="38">
        <v>468.64</v>
      </c>
      <c r="U7" s="38">
        <v>964.96</v>
      </c>
      <c r="V7" s="38">
        <v>440908</v>
      </c>
      <c r="W7" s="38">
        <v>84.14</v>
      </c>
      <c r="X7" s="38">
        <v>5240.17</v>
      </c>
      <c r="Y7" s="38">
        <v>105.59</v>
      </c>
      <c r="Z7" s="38">
        <v>107.37</v>
      </c>
      <c r="AA7" s="38">
        <v>107.93</v>
      </c>
      <c r="AB7" s="38">
        <v>107.17</v>
      </c>
      <c r="AC7" s="38">
        <v>107.39</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42.6</v>
      </c>
      <c r="AV7" s="38">
        <v>41.71</v>
      </c>
      <c r="AW7" s="38">
        <v>48.9</v>
      </c>
      <c r="AX7" s="38">
        <v>46.78</v>
      </c>
      <c r="AY7" s="38">
        <v>48.82</v>
      </c>
      <c r="AZ7" s="38">
        <v>54.09</v>
      </c>
      <c r="BA7" s="38">
        <v>54.03</v>
      </c>
      <c r="BB7" s="38">
        <v>65.83</v>
      </c>
      <c r="BC7" s="38">
        <v>72.22</v>
      </c>
      <c r="BD7" s="38">
        <v>73.02</v>
      </c>
      <c r="BE7" s="38">
        <v>69.540000000000006</v>
      </c>
      <c r="BF7" s="38">
        <v>975.88</v>
      </c>
      <c r="BG7" s="38">
        <v>946.69</v>
      </c>
      <c r="BH7" s="38">
        <v>904.78</v>
      </c>
      <c r="BI7" s="38">
        <v>879.19</v>
      </c>
      <c r="BJ7" s="38">
        <v>839.34</v>
      </c>
      <c r="BK7" s="38">
        <v>845.86</v>
      </c>
      <c r="BL7" s="38">
        <v>802.49</v>
      </c>
      <c r="BM7" s="38">
        <v>805.14</v>
      </c>
      <c r="BN7" s="38">
        <v>730.93</v>
      </c>
      <c r="BO7" s="38">
        <v>708.89</v>
      </c>
      <c r="BP7" s="38">
        <v>682.51</v>
      </c>
      <c r="BQ7" s="38">
        <v>95.73</v>
      </c>
      <c r="BR7" s="38">
        <v>99</v>
      </c>
      <c r="BS7" s="38">
        <v>88.72</v>
      </c>
      <c r="BT7" s="38">
        <v>88.69</v>
      </c>
      <c r="BU7" s="38">
        <v>88.98</v>
      </c>
      <c r="BV7" s="38">
        <v>101.88</v>
      </c>
      <c r="BW7" s="38">
        <v>103.18</v>
      </c>
      <c r="BX7" s="38">
        <v>100.22</v>
      </c>
      <c r="BY7" s="38">
        <v>98.09</v>
      </c>
      <c r="BZ7" s="38">
        <v>97.91</v>
      </c>
      <c r="CA7" s="38">
        <v>100.34</v>
      </c>
      <c r="CB7" s="38">
        <v>141.33000000000001</v>
      </c>
      <c r="CC7" s="38">
        <v>136.68</v>
      </c>
      <c r="CD7" s="38">
        <v>152.61000000000001</v>
      </c>
      <c r="CE7" s="38">
        <v>152.72999999999999</v>
      </c>
      <c r="CF7" s="38">
        <v>152.71</v>
      </c>
      <c r="CG7" s="38">
        <v>143.15</v>
      </c>
      <c r="CH7" s="38">
        <v>141.11000000000001</v>
      </c>
      <c r="CI7" s="38">
        <v>144.79</v>
      </c>
      <c r="CJ7" s="38">
        <v>146.08000000000001</v>
      </c>
      <c r="CK7" s="38">
        <v>144.11000000000001</v>
      </c>
      <c r="CL7" s="38">
        <v>136.15</v>
      </c>
      <c r="CM7" s="38">
        <v>54.45</v>
      </c>
      <c r="CN7" s="38">
        <v>58.88</v>
      </c>
      <c r="CO7" s="38">
        <v>58.65</v>
      </c>
      <c r="CP7" s="38">
        <v>58.43</v>
      </c>
      <c r="CQ7" s="38">
        <v>57.44</v>
      </c>
      <c r="CR7" s="38">
        <v>62.5</v>
      </c>
      <c r="CS7" s="38">
        <v>63.26</v>
      </c>
      <c r="CT7" s="38">
        <v>61.54</v>
      </c>
      <c r="CU7" s="38">
        <v>61.93</v>
      </c>
      <c r="CV7" s="38">
        <v>61.32</v>
      </c>
      <c r="CW7" s="38">
        <v>59.64</v>
      </c>
      <c r="CX7" s="38">
        <v>96.26</v>
      </c>
      <c r="CY7" s="38">
        <v>96.57</v>
      </c>
      <c r="CZ7" s="38">
        <v>96.86</v>
      </c>
      <c r="DA7" s="38">
        <v>97.2</v>
      </c>
      <c r="DB7" s="38">
        <v>97.59</v>
      </c>
      <c r="DC7" s="38">
        <v>93.88</v>
      </c>
      <c r="DD7" s="38">
        <v>94.07</v>
      </c>
      <c r="DE7" s="38">
        <v>94.13</v>
      </c>
      <c r="DF7" s="38">
        <v>94.45</v>
      </c>
      <c r="DG7" s="38">
        <v>94.58</v>
      </c>
      <c r="DH7" s="38">
        <v>95.35</v>
      </c>
      <c r="DI7" s="38">
        <v>42.6</v>
      </c>
      <c r="DJ7" s="38">
        <v>44.29</v>
      </c>
      <c r="DK7" s="38">
        <v>45.96</v>
      </c>
      <c r="DL7" s="38">
        <v>47.65</v>
      </c>
      <c r="DM7" s="38">
        <v>49.19</v>
      </c>
      <c r="DN7" s="38">
        <v>29.48</v>
      </c>
      <c r="DO7" s="38">
        <v>28.95</v>
      </c>
      <c r="DP7" s="38">
        <v>30.11</v>
      </c>
      <c r="DQ7" s="38">
        <v>30.45</v>
      </c>
      <c r="DR7" s="38">
        <v>31.01</v>
      </c>
      <c r="DS7" s="38">
        <v>38.57</v>
      </c>
      <c r="DT7" s="38">
        <v>0.19</v>
      </c>
      <c r="DU7" s="38">
        <v>0.22</v>
      </c>
      <c r="DV7" s="38">
        <v>0.24</v>
      </c>
      <c r="DW7" s="38">
        <v>0.35</v>
      </c>
      <c r="DX7" s="38">
        <v>0.74</v>
      </c>
      <c r="DY7" s="38">
        <v>3.89</v>
      </c>
      <c r="DZ7" s="38">
        <v>4.07</v>
      </c>
      <c r="EA7" s="38">
        <v>4.54</v>
      </c>
      <c r="EB7" s="38">
        <v>4.8499999999999996</v>
      </c>
      <c r="EC7" s="38">
        <v>4.95</v>
      </c>
      <c r="ED7" s="38">
        <v>5.9</v>
      </c>
      <c r="EE7" s="38">
        <v>0.03</v>
      </c>
      <c r="EF7" s="38">
        <v>0.03</v>
      </c>
      <c r="EG7" s="38">
        <v>0.08</v>
      </c>
      <c r="EH7" s="38">
        <v>0.03</v>
      </c>
      <c r="EI7" s="38">
        <v>0.18</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2020-12-04T02:26:19Z</dcterms:created>
  <dcterms:modified xsi:type="dcterms:W3CDTF">2021-02-08T06:24:08Z</dcterms:modified>
  <cp:category/>
</cp:coreProperties>
</file>