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JOUGESUI\share\共有\36【経営比較分析表】公営企業\H30経営比較\"/>
    </mc:Choice>
  </mc:AlternateContent>
  <workbookProtection workbookAlgorithmName="SHA-512" workbookHashValue="UUT14YQGs/N15Kqj962BbJICRBRP1MNLj8CFfmSBS3peOWNWo/4cHbc2k7xar3sDdXbzQHkqfIUWIibYw7EK3w==" workbookSaltValue="AC0aF77tf35KRE2yY8vW9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<sst xmlns="http://schemas.openxmlformats.org/spreadsheetml/2006/main" count="239" uniqueCount="114">
  <si>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</si>
  <si>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</si>
  <si>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</si>
  <si>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</si>
  <si>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</si>
  <si>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</si>
  <si>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</si>
  <si>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</si>
  <si>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</si>
  <si>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</si>
  <si>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</si>
  <si>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</si>
  <si>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</si>
  <si>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</si>
  <si>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</si>
  <si>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</si>
  <si>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</si>
  <si>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</si>
  <si>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</si>
  <si>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</si>
  <si>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</si>
  <si>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</si>
  <si>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</si>
  <si>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</si>
  <si>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</si>
  <si>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</si>
  <si>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</si>
  <si>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</si>
  <si>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</si>
  <si>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</si>
  <si>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</si>
  <si>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</si>
  <si>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</si>
  <si>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</si>
  <si>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</si>
  <si>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</si>
  <si>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</si>
  <si>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</si>
  <si>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</si>
  <si>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</si>
  <si>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</si>
  <si>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</si>
  <si>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</si>
  <si>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</si>
  <si>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</si>
  <si>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</si>
  <si>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</si>
  <si>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</si>
  <si>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</si>
  <si>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</si>
  <si>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</si>
  <si>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</si>
  <si>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</si>
  <si>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</si>
  <si>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</si>
  <si>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</si>
  <si>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</si>
  <si>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</si>
  <si>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</si>
  <si>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</si>
  <si>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</si>
  <si>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</si>
  <si>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</si>
  <si>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</si>
  <si>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</si>
  <si>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</si>
  <si>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</si>
  <si>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</si>
  <si>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</si>
  <si>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</si>
  <si>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</si>
  <si>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</si>
  <si>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</si>
  <si>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</si>
  <si>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</si>
  <si>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</si>
  <si>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</si>
  <si>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</si>
  <si>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</si>
  <si>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</si>
  <si>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</si>
  <si>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</si>
  <si>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</si>
  <si>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</si>
  <si>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</si>
  <si>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</si>
  <si>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</si>
  <si>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</si>
  <si>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</si>
  <si>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</si>
  <si>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</si>
  <si>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</si>
  <si>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</si>
  <si>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</si>
  <si>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</si>
  <si>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</si>
  <si>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</si>
  <si>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</si>
  <si>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</si>
  <si>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</si>
  <si>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</si>
  <si>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</si>
  <si>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</si>
  <si>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</si>
  <si>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</si>
  <si>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</si>
  <si>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</si>
  <si>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</si>
  <si>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</si>
  <si>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</si>
  <si>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</si>
  <si>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30年度突出したグラフとなっているが実状は2.25%となっている。類似団体との比較でも低い水準であり、投資規模が適正であることを表している。
‘⑤使用料で回収すべき経費をどの程度使用料で賄っているかを表す経費回収率については、類似団体と比較しても高い水準となっており今後さらなる適正な維持管理に努める必要がある。
‘⑥有収水量１㎥あたりの汚水処理費に要した費用であり、類似団体と比較しても低い水準となっている。
‘⑦施設・設備が１日に対応可能な処理能力に対する１日平均処理水量の割合を表す施設利用率については、経年比較では利用率がほぼ横ばいで推移している。類似団体との比較では低い状況となっている。これは節水器具の普及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も同水準となったが、今後も個別訪問等による普及啓発を行う必要がある。
</t>
    <rPh sb="176" eb="178">
      <t>ネンド</t>
    </rPh>
    <rPh sb="178" eb="180">
      <t>トッシュツ</t>
    </rPh>
    <rPh sb="192" eb="194">
      <t>ジツジョウ</t>
    </rPh>
    <phoneticPr fontId="16"/>
  </si>
  <si>
    <t>有形固定資産の老朽化の状況については、個別排水処理事業の整備が平成7年度に着手し平成14年度で完了している。合併処理浄化槽本体の標準耐用年数30年を経過した浄化槽がないことが要因で更新実績はないが周辺機器設備等については故障の都度修繕している。今後は浄化槽本体の更新等の財源の確保や経営に与える影響等を踏まえた分析を行った上で、計画的かつ適正な維持管理を図る必要がある。</t>
    <phoneticPr fontId="4"/>
  </si>
  <si>
    <t>類似団体と比較すると経費回収率など「経営の健全性」に関する経営指標は良くなっている。また、汚水処理原価など「経営の効率性」に関する経営指標もほぼ横ばい傾向である。仮に水洗化率が100％となっても汚水処理費（公費負担分除く）を賄えない状況であるので、経営改善のためには、今後も引き続き戸別訪問など水洗化普及活動に努力し、水洗化人口及び有収水量の増加を目指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</si>
</sst>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92-458B-BFFC-6B64B6832B9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692-458B-BFFC-6B64B6832B9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21.05</c:v>
                </c:pt>
                <c:pt idx="1">
                  <c:v>21.05</c:v>
                </c:pt>
                <c:pt idx="2">
                  <c:v>21.05</c:v>
                </c:pt>
                <c:pt idx="3">
                  <c:v>21.05</c:v>
                </c:pt>
                <c:pt idx="4">
                  <c:v>21.05</c:v>
                </c:pt>
              </c:numCache>
            </c:numRef>
          </c:val>
          <c:extLst>
            <c:ext xmlns:c16="http://schemas.microsoft.com/office/drawing/2014/chart" uri="{C3380CC4-5D6E-409C-BE32-E72D297353CC}">
              <c16:uniqueId val="{00000000-E72E-4476-A7F6-9A8F4B10FF4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52.52</c:v>
                </c:pt>
                <c:pt idx="1">
                  <c:v>54.14</c:v>
                </c:pt>
                <c:pt idx="2">
                  <c:v>132.99</c:v>
                </c:pt>
                <c:pt idx="3">
                  <c:v>51.71</c:v>
                </c:pt>
                <c:pt idx="4">
                  <c:v>50.56</c:v>
                </c:pt>
              </c:numCache>
            </c:numRef>
          </c:val>
          <c:smooth val="0"/>
          <c:extLst>
            <c:ext xmlns:c16="http://schemas.microsoft.com/office/drawing/2014/chart" uri="{C3380CC4-5D6E-409C-BE32-E72D297353CC}">
              <c16:uniqueId val="{00000001-E72E-4476-A7F6-9A8F4B10FF4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77.42</c:v>
                </c:pt>
                <c:pt idx="1">
                  <c:v>77.42</c:v>
                </c:pt>
                <c:pt idx="2">
                  <c:v>80.77</c:v>
                </c:pt>
                <c:pt idx="3">
                  <c:v>84</c:v>
                </c:pt>
                <c:pt idx="4">
                  <c:v>69.569999999999993</c:v>
                </c:pt>
              </c:numCache>
            </c:numRef>
          </c:val>
          <c:extLst>
            <c:ext xmlns:c16="http://schemas.microsoft.com/office/drawing/2014/chart" uri="{C3380CC4-5D6E-409C-BE32-E72D297353CC}">
              <c16:uniqueId val="{00000000-32B7-4D18-8DD6-DC4F68DFD06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84.94</c:v>
                </c:pt>
                <c:pt idx="1">
                  <c:v>84.69</c:v>
                </c:pt>
                <c:pt idx="2">
                  <c:v>82.94</c:v>
                </c:pt>
                <c:pt idx="3">
                  <c:v>82.91</c:v>
                </c:pt>
                <c:pt idx="4">
                  <c:v>83.85</c:v>
                </c:pt>
              </c:numCache>
            </c:numRef>
          </c:val>
          <c:smooth val="0"/>
          <c:extLst>
            <c:ext xmlns:c16="http://schemas.microsoft.com/office/drawing/2014/chart" uri="{C3380CC4-5D6E-409C-BE32-E72D297353CC}">
              <c16:uniqueId val="{00000001-32B7-4D18-8DD6-DC4F68DFD06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74.58</c:v>
                </c:pt>
                <c:pt idx="1">
                  <c:v>76.02</c:v>
                </c:pt>
                <c:pt idx="2">
                  <c:v>77.849999999999994</c:v>
                </c:pt>
                <c:pt idx="3">
                  <c:v>91.63</c:v>
                </c:pt>
                <c:pt idx="4">
                  <c:v>91.57</c:v>
                </c:pt>
              </c:numCache>
            </c:numRef>
          </c:val>
          <c:extLst>
            <c:ext xmlns:c16="http://schemas.microsoft.com/office/drawing/2014/chart" uri="{C3380CC4-5D6E-409C-BE32-E72D297353CC}">
              <c16:uniqueId val="{00000000-0BA2-44F0-942B-E8F0EB2DD26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A2-44F0-942B-E8F0EB2DD26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730-46D3-9CF9-0EDB8E2E3B4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30-46D3-9CF9-0EDB8E2E3B4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A4-493B-AE08-A211EF73597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A4-493B-AE08-A211EF73597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81-44B7-846A-826E25A03C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81-44B7-846A-826E25A03C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E0-42EA-91AB-BE7AF232C28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E0-42EA-91AB-BE7AF232C28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482.7</c:v>
                </c:pt>
                <c:pt idx="1">
                  <c:v>429.3</c:v>
                </c:pt>
                <c:pt idx="2">
                  <c:v>382.4</c:v>
                </c:pt>
                <c:pt idx="3">
                  <c:v>125.82</c:v>
                </c:pt>
                <c:pt idx="4">
                  <c:v>2289.14</c:v>
                </c:pt>
              </c:numCache>
            </c:numRef>
          </c:val>
          <c:extLst>
            <c:ext xmlns:c16="http://schemas.microsoft.com/office/drawing/2014/chart" uri="{C3380CC4-5D6E-409C-BE32-E72D297353CC}">
              <c16:uniqueId val="{00000000-EED4-4233-A90A-80DC5336B86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701.33</c:v>
                </c:pt>
                <c:pt idx="1">
                  <c:v>663.76</c:v>
                </c:pt>
                <c:pt idx="2">
                  <c:v>566.35</c:v>
                </c:pt>
                <c:pt idx="3">
                  <c:v>888.8</c:v>
                </c:pt>
                <c:pt idx="4">
                  <c:v>855.65</c:v>
                </c:pt>
              </c:numCache>
            </c:numRef>
          </c:val>
          <c:smooth val="0"/>
          <c:extLst>
            <c:ext xmlns:c16="http://schemas.microsoft.com/office/drawing/2014/chart" uri="{C3380CC4-5D6E-409C-BE32-E72D297353CC}">
              <c16:uniqueId val="{00000001-EED4-4233-A90A-80DC5336B86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71.010000000000005</c:v>
                </c:pt>
                <c:pt idx="1">
                  <c:v>71.09</c:v>
                </c:pt>
                <c:pt idx="2">
                  <c:v>27.08</c:v>
                </c:pt>
                <c:pt idx="3">
                  <c:v>94.18</c:v>
                </c:pt>
                <c:pt idx="4">
                  <c:v>89.6</c:v>
                </c:pt>
              </c:numCache>
            </c:numRef>
          </c:val>
          <c:extLst>
            <c:ext xmlns:c16="http://schemas.microsoft.com/office/drawing/2014/chart" uri="{C3380CC4-5D6E-409C-BE32-E72D297353CC}">
              <c16:uniqueId val="{00000000-4D96-4931-86B0-C2312E2FF0A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53.48</c:v>
                </c:pt>
                <c:pt idx="1">
                  <c:v>53.76</c:v>
                </c:pt>
                <c:pt idx="2">
                  <c:v>52.27</c:v>
                </c:pt>
                <c:pt idx="3">
                  <c:v>52.55</c:v>
                </c:pt>
                <c:pt idx="4">
                  <c:v>52.23</c:v>
                </c:pt>
              </c:numCache>
            </c:numRef>
          </c:val>
          <c:smooth val="0"/>
          <c:extLst>
            <c:ext xmlns:c16="http://schemas.microsoft.com/office/drawing/2014/chart" uri="{C3380CC4-5D6E-409C-BE32-E72D297353CC}">
              <c16:uniqueId val="{00000001-4D96-4931-86B0-C2312E2FF0A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272.79000000000002</c:v>
                </c:pt>
                <c:pt idx="1">
                  <c:v>281.11</c:v>
                </c:pt>
                <c:pt idx="2">
                  <c:v>795.8</c:v>
                </c:pt>
                <c:pt idx="3">
                  <c:v>224.27</c:v>
                </c:pt>
                <c:pt idx="4">
                  <c:v>224.91</c:v>
                </c:pt>
              </c:numCache>
            </c:numRef>
          </c:val>
          <c:extLst>
            <c:ext xmlns:c16="http://schemas.microsoft.com/office/drawing/2014/chart" uri="{C3380CC4-5D6E-409C-BE32-E72D297353CC}">
              <c16:uniqueId val="{00000000-6AFC-4F0B-9AA7-3EF4A55382E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277.29000000000002</c:v>
                </c:pt>
                <c:pt idx="1">
                  <c:v>275.25</c:v>
                </c:pt>
                <c:pt idx="2">
                  <c:v>291.01</c:v>
                </c:pt>
                <c:pt idx="3">
                  <c:v>292.45</c:v>
                </c:pt>
                <c:pt idx="4">
                  <c:v>294.05</c:v>
                </c:pt>
              </c:numCache>
            </c:numRef>
          </c:val>
          <c:smooth val="0"/>
          <c:extLst>
            <c:ext xmlns:c16="http://schemas.microsoft.com/office/drawing/2014/chart" uri="{C3380CC4-5D6E-409C-BE32-E72D297353CC}">
              <c16:uniqueId val="{00000001-6AFC-4F0B-9AA7-3EF4A55382E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Q9" sqref="BQ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能登町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tr">
        <f>データ!$M$6</f>
        <v>非設置</v>
      </c>
      <c r="AE8" s="49"/>
      <c r="AF8" s="49"/>
      <c r="AG8" s="49"/>
      <c r="AH8" s="49"/>
      <c r="AI8" s="49"/>
      <c r="AJ8" s="49"/>
      <c r="AK8" s="3"/>
      <c r="AL8" s="50">
        <f>データ!S6</f>
        <v>17397</v>
      </c>
      <c r="AM8" s="50"/>
      <c r="AN8" s="50"/>
      <c r="AO8" s="50"/>
      <c r="AP8" s="50"/>
      <c r="AQ8" s="50"/>
      <c r="AR8" s="50"/>
      <c r="AS8" s="50"/>
      <c r="AT8" s="45">
        <f>データ!T6</f>
        <v>273.27</v>
      </c>
      <c r="AU8" s="45"/>
      <c r="AV8" s="45"/>
      <c r="AW8" s="45"/>
      <c r="AX8" s="45"/>
      <c r="AY8" s="45"/>
      <c r="AZ8" s="45"/>
      <c r="BA8" s="45"/>
      <c r="BB8" s="45">
        <f>データ!U6</f>
        <v>63.66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0.13</v>
      </c>
      <c r="Q10" s="45"/>
      <c r="R10" s="45"/>
      <c r="S10" s="45"/>
      <c r="T10" s="45"/>
      <c r="U10" s="45"/>
      <c r="V10" s="45"/>
      <c r="W10" s="45">
        <f>データ!Q6</f>
        <v>100</v>
      </c>
      <c r="X10" s="45"/>
      <c r="Y10" s="45"/>
      <c r="Z10" s="45"/>
      <c r="AA10" s="45"/>
      <c r="AB10" s="45"/>
      <c r="AC10" s="45"/>
      <c r="AD10" s="50">
        <f>データ!R6</f>
        <v>3240</v>
      </c>
      <c r="AE10" s="50"/>
      <c r="AF10" s="50"/>
      <c r="AG10" s="50"/>
      <c r="AH10" s="50"/>
      <c r="AI10" s="50"/>
      <c r="AJ10" s="50"/>
      <c r="AK10" s="2"/>
      <c r="AL10" s="50">
        <f>データ!V6</f>
        <v>23</v>
      </c>
      <c r="AM10" s="50"/>
      <c r="AN10" s="50"/>
      <c r="AO10" s="50"/>
      <c r="AP10" s="50"/>
      <c r="AQ10" s="50"/>
      <c r="AR10" s="50"/>
      <c r="AS10" s="50"/>
      <c r="AT10" s="45">
        <f>データ!W6</f>
        <v>0.01</v>
      </c>
      <c r="AU10" s="45"/>
      <c r="AV10" s="45"/>
      <c r="AW10" s="45"/>
      <c r="AX10" s="45"/>
      <c r="AY10" s="45"/>
      <c r="AZ10" s="45"/>
      <c r="BA10" s="45"/>
      <c r="BB10" s="45">
        <f>データ!X6</f>
        <v>2300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111</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【860.68】</v>
      </c>
      <c r="I86" s="26" t="str">
        <f>データ!CA6</f>
        <v>【52.12】</v>
      </c>
      <c r="J86" s="26" t="str">
        <f>データ!CL6</f>
        <v>【299.14】</v>
      </c>
      <c r="K86" s="26" t="str">
        <f>データ!CW6</f>
        <v>【50.35】</v>
      </c>
      <c r="L86" s="26" t="str">
        <f>データ!DH6</f>
        <v>【81.14】</v>
      </c>
      <c r="M86" s="26" t="s">
        <v>43</v>
      </c>
      <c r="N86" s="26" t="s">
        <v>43</v>
      </c>
      <c r="O86" s="26" t="str">
        <f>データ!EO6</f>
        <v>【-】</v>
      </c>
    </row>
  </sheetData>
  <sheetProtection algorithmName="SHA-512" hashValue="EeCPpXwu+55tqX1jvS/m5oXqPEQdIvmJGy9j2/z5zRa63Bxajwd8vlcYjdoAS4saQkkxSdSeya0DaKNZf6oqdw==" saltValue="3QwrQRw8HRKgZCLiuu5J3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174637</v>
      </c>
      <c r="D6" s="33">
        <f t="shared" si="3"/>
        <v>47</v>
      </c>
      <c r="E6" s="33">
        <f t="shared" si="3"/>
        <v>18</v>
      </c>
      <c r="F6" s="33">
        <f t="shared" si="3"/>
        <v>1</v>
      </c>
      <c r="G6" s="33">
        <f t="shared" si="3"/>
        <v>0</v>
      </c>
      <c r="H6" s="33" t="str">
        <f t="shared" si="3"/>
        <v>石川県　能登町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0.13</v>
      </c>
      <c r="Q6" s="34">
        <f t="shared" si="3"/>
        <v>100</v>
      </c>
      <c r="R6" s="34">
        <f t="shared" si="3"/>
        <v>3240</v>
      </c>
      <c r="S6" s="34">
        <f t="shared" si="3"/>
        <v>17397</v>
      </c>
      <c r="T6" s="34">
        <f t="shared" si="3"/>
        <v>273.27</v>
      </c>
      <c r="U6" s="34">
        <f t="shared" si="3"/>
        <v>63.66</v>
      </c>
      <c r="V6" s="34">
        <f t="shared" si="3"/>
        <v>23</v>
      </c>
      <c r="W6" s="34">
        <f t="shared" si="3"/>
        <v>0.01</v>
      </c>
      <c r="X6" s="34">
        <f t="shared" si="3"/>
        <v>2300</v>
      </c>
      <c r="Y6" s="35">
        <f>IF(Y7="",NA(),Y7)</f>
        <v>74.58</v>
      </c>
      <c r="Z6" s="35">
        <f t="shared" ref="Z6:AH6" si="4">IF(Z7="",NA(),Z7)</f>
        <v>76.02</v>
      </c>
      <c r="AA6" s="35">
        <f t="shared" si="4"/>
        <v>77.849999999999994</v>
      </c>
      <c r="AB6" s="35">
        <f t="shared" si="4"/>
        <v>91.63</v>
      </c>
      <c r="AC6" s="35">
        <f t="shared" si="4"/>
        <v>91.57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482.7</v>
      </c>
      <c r="BG6" s="35">
        <f t="shared" ref="BG6:BO6" si="7">IF(BG7="",NA(),BG7)</f>
        <v>429.3</v>
      </c>
      <c r="BH6" s="35">
        <f t="shared" si="7"/>
        <v>382.4</v>
      </c>
      <c r="BI6" s="35">
        <f t="shared" si="7"/>
        <v>125.82</v>
      </c>
      <c r="BJ6" s="35">
        <f t="shared" si="7"/>
        <v>2289.14</v>
      </c>
      <c r="BK6" s="35">
        <f t="shared" si="7"/>
        <v>701.33</v>
      </c>
      <c r="BL6" s="35">
        <f t="shared" si="7"/>
        <v>663.76</v>
      </c>
      <c r="BM6" s="35">
        <f t="shared" si="7"/>
        <v>566.35</v>
      </c>
      <c r="BN6" s="35">
        <f t="shared" si="7"/>
        <v>888.8</v>
      </c>
      <c r="BO6" s="35">
        <f t="shared" si="7"/>
        <v>855.65</v>
      </c>
      <c r="BP6" s="34" t="str">
        <f>IF(BP7="","",IF(BP7="-","【-】","【"&amp;SUBSTITUTE(TEXT(BP7,"#,##0.00"),"-","△")&amp;"】"))</f>
        <v>【860.68】</v>
      </c>
      <c r="BQ6" s="35">
        <f>IF(BQ7="",NA(),BQ7)</f>
        <v>71.010000000000005</v>
      </c>
      <c r="BR6" s="35">
        <f t="shared" ref="BR6:BZ6" si="8">IF(BR7="",NA(),BR7)</f>
        <v>71.09</v>
      </c>
      <c r="BS6" s="35">
        <f t="shared" si="8"/>
        <v>27.08</v>
      </c>
      <c r="BT6" s="35">
        <f t="shared" si="8"/>
        <v>94.18</v>
      </c>
      <c r="BU6" s="35">
        <f t="shared" si="8"/>
        <v>89.6</v>
      </c>
      <c r="BV6" s="35">
        <f t="shared" si="8"/>
        <v>53.48</v>
      </c>
      <c r="BW6" s="35">
        <f t="shared" si="8"/>
        <v>53.76</v>
      </c>
      <c r="BX6" s="35">
        <f t="shared" si="8"/>
        <v>52.27</v>
      </c>
      <c r="BY6" s="35">
        <f t="shared" si="8"/>
        <v>52.55</v>
      </c>
      <c r="BZ6" s="35">
        <f t="shared" si="8"/>
        <v>52.23</v>
      </c>
      <c r="CA6" s="34" t="str">
        <f>IF(CA7="","",IF(CA7="-","【-】","【"&amp;SUBSTITUTE(TEXT(CA7,"#,##0.00"),"-","△")&amp;"】"))</f>
        <v>【52.12】</v>
      </c>
      <c r="CB6" s="35">
        <f>IF(CB7="",NA(),CB7)</f>
        <v>272.79000000000002</v>
      </c>
      <c r="CC6" s="35">
        <f t="shared" ref="CC6:CK6" si="9">IF(CC7="",NA(),CC7)</f>
        <v>281.11</v>
      </c>
      <c r="CD6" s="35">
        <f t="shared" si="9"/>
        <v>795.8</v>
      </c>
      <c r="CE6" s="35">
        <f t="shared" si="9"/>
        <v>224.27</v>
      </c>
      <c r="CF6" s="35">
        <f t="shared" si="9"/>
        <v>224.91</v>
      </c>
      <c r="CG6" s="35">
        <f t="shared" si="9"/>
        <v>277.29000000000002</v>
      </c>
      <c r="CH6" s="35">
        <f t="shared" si="9"/>
        <v>275.25</v>
      </c>
      <c r="CI6" s="35">
        <f t="shared" si="9"/>
        <v>291.01</v>
      </c>
      <c r="CJ6" s="35">
        <f t="shared" si="9"/>
        <v>292.45</v>
      </c>
      <c r="CK6" s="35">
        <f t="shared" si="9"/>
        <v>294.05</v>
      </c>
      <c r="CL6" s="34" t="str">
        <f>IF(CL7="","",IF(CL7="-","【-】","【"&amp;SUBSTITUTE(TEXT(CL7,"#,##0.00"),"-","△")&amp;"】"))</f>
        <v>【299.14】</v>
      </c>
      <c r="CM6" s="35">
        <f>IF(CM7="",NA(),CM7)</f>
        <v>21.05</v>
      </c>
      <c r="CN6" s="35">
        <f t="shared" ref="CN6:CV6" si="10">IF(CN7="",NA(),CN7)</f>
        <v>21.05</v>
      </c>
      <c r="CO6" s="35">
        <f t="shared" si="10"/>
        <v>21.05</v>
      </c>
      <c r="CP6" s="35">
        <f t="shared" si="10"/>
        <v>21.05</v>
      </c>
      <c r="CQ6" s="35">
        <f t="shared" si="10"/>
        <v>21.05</v>
      </c>
      <c r="CR6" s="35">
        <f t="shared" si="10"/>
        <v>52.52</v>
      </c>
      <c r="CS6" s="35">
        <f t="shared" si="10"/>
        <v>54.14</v>
      </c>
      <c r="CT6" s="35">
        <f t="shared" si="10"/>
        <v>132.99</v>
      </c>
      <c r="CU6" s="35">
        <f t="shared" si="10"/>
        <v>51.71</v>
      </c>
      <c r="CV6" s="35">
        <f t="shared" si="10"/>
        <v>50.56</v>
      </c>
      <c r="CW6" s="34" t="str">
        <f>IF(CW7="","",IF(CW7="-","【-】","【"&amp;SUBSTITUTE(TEXT(CW7,"#,##0.00"),"-","△")&amp;"】"))</f>
        <v>【50.35】</v>
      </c>
      <c r="CX6" s="35">
        <f>IF(CX7="",NA(),CX7)</f>
        <v>77.42</v>
      </c>
      <c r="CY6" s="35">
        <f t="shared" ref="CY6:DG6" si="11">IF(CY7="",NA(),CY7)</f>
        <v>77.42</v>
      </c>
      <c r="CZ6" s="35">
        <f t="shared" si="11"/>
        <v>80.77</v>
      </c>
      <c r="DA6" s="35">
        <f t="shared" si="11"/>
        <v>84</v>
      </c>
      <c r="DB6" s="35">
        <f t="shared" si="11"/>
        <v>69.569999999999993</v>
      </c>
      <c r="DC6" s="35">
        <f t="shared" si="11"/>
        <v>84.94</v>
      </c>
      <c r="DD6" s="35">
        <f t="shared" si="11"/>
        <v>84.69</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174637</v>
      </c>
      <c r="D7" s="37">
        <v>47</v>
      </c>
      <c r="E7" s="37">
        <v>18</v>
      </c>
      <c r="F7" s="37">
        <v>1</v>
      </c>
      <c r="G7" s="37">
        <v>0</v>
      </c>
      <c r="H7" s="37" t="s">
        <v>98</v>
      </c>
      <c r="I7" s="37" t="s">
        <v>99</v>
      </c>
      <c r="J7" s="37" t="s">
        <v>100</v>
      </c>
      <c r="K7" s="37" t="s">
        <v>101</v>
      </c>
      <c r="L7" s="37" t="s">
        <v>102</v>
      </c>
      <c r="M7" s="37" t="s">
        <v>103</v>
      </c>
      <c r="N7" s="38" t="s">
        <v>104</v>
      </c>
      <c r="O7" s="38" t="s">
        <v>105</v>
      </c>
      <c r="P7" s="38">
        <v>0.13</v>
      </c>
      <c r="Q7" s="38">
        <v>100</v>
      </c>
      <c r="R7" s="38">
        <v>3240</v>
      </c>
      <c r="S7" s="38">
        <v>17397</v>
      </c>
      <c r="T7" s="38">
        <v>273.27</v>
      </c>
      <c r="U7" s="38">
        <v>63.66</v>
      </c>
      <c r="V7" s="38">
        <v>23</v>
      </c>
      <c r="W7" s="38">
        <v>0.01</v>
      </c>
      <c r="X7" s="38">
        <v>2300</v>
      </c>
      <c r="Y7" s="38">
        <v>74.58</v>
      </c>
      <c r="Z7" s="38">
        <v>76.02</v>
      </c>
      <c r="AA7" s="38">
        <v>77.849999999999994</v>
      </c>
      <c r="AB7" s="38">
        <v>91.63</v>
      </c>
      <c r="AC7" s="38">
        <v>91.57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482.7</v>
      </c>
      <c r="BG7" s="38">
        <v>429.3</v>
      </c>
      <c r="BH7" s="38">
        <v>382.4</v>
      </c>
      <c r="BI7" s="38">
        <v>125.82</v>
      </c>
      <c r="BJ7" s="38">
        <v>2289.14</v>
      </c>
      <c r="BK7" s="38">
        <v>701.33</v>
      </c>
      <c r="BL7" s="38">
        <v>663.76</v>
      </c>
      <c r="BM7" s="38">
        <v>566.35</v>
      </c>
      <c r="BN7" s="38">
        <v>888.8</v>
      </c>
      <c r="BO7" s="38">
        <v>855.65</v>
      </c>
      <c r="BP7" s="38">
        <v>860.68</v>
      </c>
      <c r="BQ7" s="38">
        <v>71.010000000000005</v>
      </c>
      <c r="BR7" s="38">
        <v>71.09</v>
      </c>
      <c r="BS7" s="38">
        <v>27.08</v>
      </c>
      <c r="BT7" s="38">
        <v>94.18</v>
      </c>
      <c r="BU7" s="38">
        <v>89.6</v>
      </c>
      <c r="BV7" s="38">
        <v>53.48</v>
      </c>
      <c r="BW7" s="38">
        <v>53.76</v>
      </c>
      <c r="BX7" s="38">
        <v>52.27</v>
      </c>
      <c r="BY7" s="38">
        <v>52.55</v>
      </c>
      <c r="BZ7" s="38">
        <v>52.23</v>
      </c>
      <c r="CA7" s="38">
        <v>52.12</v>
      </c>
      <c r="CB7" s="38">
        <v>272.79000000000002</v>
      </c>
      <c r="CC7" s="38">
        <v>281.11</v>
      </c>
      <c r="CD7" s="38">
        <v>795.8</v>
      </c>
      <c r="CE7" s="38">
        <v>224.27</v>
      </c>
      <c r="CF7" s="38">
        <v>224.91</v>
      </c>
      <c r="CG7" s="38">
        <v>277.29000000000002</v>
      </c>
      <c r="CH7" s="38">
        <v>275.25</v>
      </c>
      <c r="CI7" s="38">
        <v>291.01</v>
      </c>
      <c r="CJ7" s="38">
        <v>292.45</v>
      </c>
      <c r="CK7" s="38">
        <v>294.05</v>
      </c>
      <c r="CL7" s="38">
        <v>299.14</v>
      </c>
      <c r="CM7" s="38">
        <v>21.05</v>
      </c>
      <c r="CN7" s="38">
        <v>21.05</v>
      </c>
      <c r="CO7" s="38">
        <v>21.05</v>
      </c>
      <c r="CP7" s="38">
        <v>21.05</v>
      </c>
      <c r="CQ7" s="38">
        <v>21.05</v>
      </c>
      <c r="CR7" s="38">
        <v>52.52</v>
      </c>
      <c r="CS7" s="38">
        <v>54.14</v>
      </c>
      <c r="CT7" s="38">
        <v>132.99</v>
      </c>
      <c r="CU7" s="38">
        <v>51.71</v>
      </c>
      <c r="CV7" s="38">
        <v>50.56</v>
      </c>
      <c r="CW7" s="38">
        <v>50.35</v>
      </c>
      <c r="CX7" s="38">
        <v>77.42</v>
      </c>
      <c r="CY7" s="38">
        <v>77.42</v>
      </c>
      <c r="CZ7" s="38">
        <v>80.77</v>
      </c>
      <c r="DA7" s="38">
        <v>84</v>
      </c>
      <c r="DB7" s="38">
        <v>69.569999999999993</v>
      </c>
      <c r="DC7" s="38">
        <v>84.94</v>
      </c>
      <c r="DD7" s="38">
        <v>84.69</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寺下 由朗</cp:lastModifiedBy>
  <cp:lastPrinted>2020-02-07T00:11:35Z</cp:lastPrinted>
  <dcterms:created xsi:type="dcterms:W3CDTF">2019-12-05T05:31:40Z</dcterms:created>
  <dcterms:modified xsi:type="dcterms:W3CDTF">2020-02-07T00:11:45Z</dcterms:modified>
  <cp:category/>
</cp:coreProperties>
</file>