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1 （上水道事業）\経営分析比較表\H30\"/>
    </mc:Choice>
  </mc:AlternateContent>
  <xr:revisionPtr revIDLastSave="0" documentId="13_ncr:1_{F1D126C0-E2F0-44EB-BD17-B035D14BD6CB}" xr6:coauthVersionLast="44" xr6:coauthVersionMax="44" xr10:uidLastSave="{00000000-0000-0000-0000-000000000000}"/>
  <workbookProtection workbookAlgorithmName="SHA-512" workbookHashValue="vjMy8l9NvfFQsFhHzV9kQZcpr0AV1YQLzuzmO8d1ADL6PG8HVGty0pAIklayjROpW1w/WCqCzIkNFjtEIv2s/w==" workbookSaltValue="5Usdnjm+4yxer9PhK4L4/A=="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<sst xmlns="http://schemas.openxmlformats.org/spreadsheetml/2006/main" count="220" uniqueCount="108">
  <si>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</si>
  <si>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</si>
  <si>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</si>
  <si>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</si>
  <si>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</si>
  <si>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</si>
  <si>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</si>
  <si>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</si>
  <si>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</si>
  <si>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</si>
  <si>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</si>
  <si>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</si>
  <si>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</si>
  <si>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</si>
  <si>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</si>
  <si>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</si>
  <si>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</si>
  <si>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</si>
  <si>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</si>
  <si>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</si>
  <si>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</si>
  <si>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</si>
  <si>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</si>
  <si>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</si>
  <si>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</si>
  <si>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</si>
  <si>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</si>
  <si>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</si>
  <si>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</si>
  <si>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</si>
  <si>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</si>
  <si>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</si>
  <si>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</si>
  <si>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</si>
  <si>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</si>
  <si>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</si>
  <si>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</si>
  <si>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</si>
  <si>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</si>
  <si>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</si>
  <si>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</si>
  <si>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</si>
  <si>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</si>
  <si>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</si>
  <si>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</si>
  <si>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</si>
  <si>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</si>
  <si>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</si>
  <si>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</si>
  <si>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</si>
  <si>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</si>
  <si>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</si>
  <si>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</si>
  <si>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</si>
  <si>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</si>
  <si>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</si>
  <si>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</si>
  <si>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</si>
  <si>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</si>
  <si>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</si>
  <si>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</si>
  <si>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</si>
  <si>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</si>
  <si>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</si>
  <si>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</si>
  <si>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</si>
  <si>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</si>
  <si>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</si>
  <si>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</si>
  <si>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</si>
  <si>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</si>
  <si>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</si>
  <si>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</si>
  <si>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</si>
  <si>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</si>
  <si>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</si>
  <si>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</si>
  <si>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</si>
  <si>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</si>
  <si>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</si>
  <si>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</si>
  <si>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</si>
  <si>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</si>
  <si>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</si>
  <si>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</si>
  <si>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</si>
  <si>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</si>
  <si>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</si>
  <si>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</si>
  <si>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</si>
  <si>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</si>
  <si>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</si>
  <si>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</si>
  <si>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</si>
  <si>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</si>
  <si>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</si>
  <si>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</si>
  <si>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</si>
  <si>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</si>
  <si>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</si>
  <si>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</si>
  <si>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</si>
  <si>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</si>
  <si>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</si>
  <si>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</si>
  <si>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損益」を示す①経常収支比率、②累積欠損金、④企業債残高対給水収益比率、⑤料金回収率、⑥給水原価ともに良好であり、経営状態は健全性を保っているといえる。しかし前年度まで増加していた有収水量が今年度は減少しており、今後の動向を注視する必要がある。③流動比率が前年度より悪化したのは、年度末の支払時期の関係である。
　「施設の効率性」を示す⑦施設利用率についても有収水量の減少により低下しており⑧有収率も微減している。</t>
    <rPh sb="19" eb="21">
      <t>ルイセキ</t>
    </rPh>
    <rPh sb="21" eb="23">
      <t>ケッソン</t>
    </rPh>
    <rPh sb="23" eb="24">
      <t>キン</t>
    </rPh>
    <rPh sb="54" eb="56">
      <t>リョウコウ</t>
    </rPh>
    <rPh sb="82" eb="85">
      <t>ゼンネンド</t>
    </rPh>
    <rPh sb="93" eb="95">
      <t>ユウシュウ</t>
    </rPh>
    <rPh sb="95" eb="97">
      <t>スイリョウ</t>
    </rPh>
    <rPh sb="98" eb="101">
      <t>コンネンド</t>
    </rPh>
    <rPh sb="102" eb="104">
      <t>ゲンショウ</t>
    </rPh>
    <rPh sb="109" eb="111">
      <t>コンゴ</t>
    </rPh>
    <rPh sb="112" eb="114">
      <t>ドウコウ</t>
    </rPh>
    <rPh sb="115" eb="117">
      <t>チュウシ</t>
    </rPh>
    <rPh sb="119" eb="121">
      <t>ヒツヨウ</t>
    </rPh>
    <rPh sb="131" eb="134">
      <t>ゼンネンド</t>
    </rPh>
    <rPh sb="136" eb="138">
      <t>アッカ</t>
    </rPh>
    <rPh sb="143" eb="146">
      <t>ネンドマツ</t>
    </rPh>
    <rPh sb="147" eb="149">
      <t>シハラ</t>
    </rPh>
    <rPh sb="149" eb="151">
      <t>ジキ</t>
    </rPh>
    <rPh sb="152" eb="154">
      <t>カンケイ</t>
    </rPh>
    <rPh sb="182" eb="184">
      <t>ユウシュウ</t>
    </rPh>
    <rPh sb="184" eb="186">
      <t>スイリョウ</t>
    </rPh>
    <rPh sb="187" eb="189">
      <t>ゲンショウ</t>
    </rPh>
    <rPh sb="203" eb="205">
      <t>ビゲン</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</si>
  <si>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前年度より伸びているが平均値を下回っている。今後管路の老朽化が更に進むことから、アセットマネジメントに基づいて適切に更新事業を実施する必要がある。</t>
    <rPh sb="100" eb="102">
      <t>カコ</t>
    </rPh>
    <rPh sb="103" eb="105">
      <t>フセツ</t>
    </rPh>
    <rPh sb="107" eb="109">
      <t>カンロ</t>
    </rPh>
    <rPh sb="110" eb="112">
      <t>タイヨウ</t>
    </rPh>
    <rPh sb="112" eb="114">
      <t>ネンスウ</t>
    </rPh>
    <rPh sb="115" eb="116">
      <t>コ</t>
    </rPh>
    <rPh sb="123" eb="125">
      <t>コンゴ</t>
    </rPh>
    <rPh sb="128" eb="130">
      <t>ゾウカ</t>
    </rPh>
    <rPh sb="195" eb="196">
      <t>サラ</t>
    </rPh>
    <phoneticPr fontId="4"/>
  </si>
  <si>
    <t>　現状では、経営状態は概ね健全であるといえるが、土地区画整理事業に伴う新たな配水管布設事業、老朽化した既存施設の更新、耐震化事業等の実施が必要となる一方で、これまで増加傾向にあった有収水量が、初めて減少に転じており、給水収益の減少が予想される。今後は速やかに経営戦略を策定して、計画的な更新と経営基盤の強化等を図る必要がある。</t>
    <rPh sb="1" eb="3">
      <t>ゲンジョウ</t>
    </rPh>
    <rPh sb="6" eb="8">
      <t>ケイエイ</t>
    </rPh>
    <rPh sb="8" eb="10">
      <t>ジョウタイ</t>
    </rPh>
    <rPh sb="11" eb="12">
      <t>オオム</t>
    </rPh>
    <rPh sb="13" eb="15">
      <t>ケンゼン</t>
    </rPh>
    <rPh sb="90" eb="92">
      <t>ユウシュウ</t>
    </rPh>
    <rPh sb="92" eb="94">
      <t>スイリョウ</t>
    </rPh>
    <rPh sb="108" eb="110">
      <t>キュウスイ</t>
    </rPh>
    <rPh sb="110" eb="112">
      <t>シュウエキ</t>
    </rPh>
    <rPh sb="113" eb="115">
      <t>ゲンショウ</t>
    </rPh>
    <rPh sb="116" eb="118">
      <t>ヨソウ</t>
    </rPh>
    <rPh sb="122" eb="124">
      <t>コンゴ</t>
    </rPh>
    <rPh sb="125" eb="12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</si>
</sst>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0.71</c:v>
                </c:pt>
                <c:pt idx="2" formatCode="#,##0.00;&quot;△&quot;#,##0.00">
                  <c:v>0</c:v>
                </c:pt>
                <c:pt idx="3">
                  <c:v>0.24</c:v>
                </c:pt>
                <c:pt idx="4">
                  <c:v>0.53</c:v>
                </c:pt>
              </c:numCache>
            </c:numRef>
          </c:val>
          <c:extLst>
            <c:ext xmlns:c16="http://schemas.microsoft.com/office/drawing/2014/chart" uri="{C3380CC4-5D6E-409C-BE32-E72D297353CC}">
              <c16:uniqueId val="{00000000-8D3E-40B9-B1C0-543ADA7A56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D3E-40B9-B1C0-543ADA7A56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58.27</c:v>
                </c:pt>
                <c:pt idx="1">
                  <c:v>58.31</c:v>
                </c:pt>
                <c:pt idx="2">
                  <c:v>60.75</c:v>
                </c:pt>
                <c:pt idx="3">
                  <c:v>53.14</c:v>
                </c:pt>
                <c:pt idx="4">
                  <c:v>51.24</c:v>
                </c:pt>
              </c:numCache>
            </c:numRef>
          </c:val>
          <c:extLst>
            <c:ext xmlns:c16="http://schemas.microsoft.com/office/drawing/2014/chart" uri="{C3380CC4-5D6E-409C-BE32-E72D297353CC}">
              <c16:uniqueId val="{00000000-E71C-4025-A2EE-27D20A567B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71C-4025-A2EE-27D20A567B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95.39</c:v>
                </c:pt>
                <c:pt idx="1">
                  <c:v>95.52</c:v>
                </c:pt>
                <c:pt idx="2">
                  <c:v>92.94</c:v>
                </c:pt>
                <c:pt idx="3">
                  <c:v>99.23</c:v>
                </c:pt>
                <c:pt idx="4">
                  <c:v>98.18</c:v>
                </c:pt>
              </c:numCache>
            </c:numRef>
          </c:val>
          <c:extLst>
            <c:ext xmlns:c16="http://schemas.microsoft.com/office/drawing/2014/chart" uri="{C3380CC4-5D6E-409C-BE32-E72D297353CC}">
              <c16:uniqueId val="{00000000-0D1E-4D9D-B4B9-00E3F4705E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0D1E-4D9D-B4B9-00E3F4705E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120.23</c:v>
                </c:pt>
                <c:pt idx="1">
                  <c:v>123.1</c:v>
                </c:pt>
                <c:pt idx="2">
                  <c:v>116.5</c:v>
                </c:pt>
                <c:pt idx="3">
                  <c:v>121.08</c:v>
                </c:pt>
                <c:pt idx="4">
                  <c:v>118.8</c:v>
                </c:pt>
              </c:numCache>
            </c:numRef>
          </c:val>
          <c:extLst>
            <c:ext xmlns:c16="http://schemas.microsoft.com/office/drawing/2014/chart" uri="{C3380CC4-5D6E-409C-BE32-E72D297353CC}">
              <c16:uniqueId val="{00000000-E0F7-4EC0-8A4A-E8A0D40872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0F7-4EC0-8A4A-E8A0D40872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41.97</c:v>
                </c:pt>
                <c:pt idx="1">
                  <c:v>42.82</c:v>
                </c:pt>
                <c:pt idx="2">
                  <c:v>43.94</c:v>
                </c:pt>
                <c:pt idx="3">
                  <c:v>45.21</c:v>
                </c:pt>
                <c:pt idx="4">
                  <c:v>45.24</c:v>
                </c:pt>
              </c:numCache>
            </c:numRef>
          </c:val>
          <c:extLst>
            <c:ext xmlns:c16="http://schemas.microsoft.com/office/drawing/2014/chart" uri="{C3380CC4-5D6E-409C-BE32-E72D297353CC}">
              <c16:uniqueId val="{00000000-498C-494D-88FF-5328E9E5C6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498C-494D-88FF-5328E9E5C6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0.9</c:v>
                </c:pt>
                <c:pt idx="1">
                  <c:v>0</c:v>
                </c:pt>
                <c:pt idx="2">
                  <c:v>0</c:v>
                </c:pt>
                <c:pt idx="3">
                  <c:v>0</c:v>
                </c:pt>
                <c:pt idx="4" formatCode="#,##0.00;&quot;△&quot;#,##0.00;&quot;-&quot;">
                  <c:v>6.36</c:v>
                </c:pt>
              </c:numCache>
            </c:numRef>
          </c:val>
          <c:extLst>
            <c:ext xmlns:c16="http://schemas.microsoft.com/office/drawing/2014/chart" uri="{C3380CC4-5D6E-409C-BE32-E72D297353CC}">
              <c16:uniqueId val="{00000000-5431-4E20-81AB-92E02E94A4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431-4E20-81AB-92E02E94A4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B-4918-80FE-E645DE12EE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F8B-4918-80FE-E645DE12EE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501.24</c:v>
                </c:pt>
                <c:pt idx="1">
                  <c:v>671.94</c:v>
                </c:pt>
                <c:pt idx="2">
                  <c:v>715.13</c:v>
                </c:pt>
                <c:pt idx="3">
                  <c:v>821.56</c:v>
                </c:pt>
                <c:pt idx="4">
                  <c:v>584.88</c:v>
                </c:pt>
              </c:numCache>
            </c:numRef>
          </c:val>
          <c:extLst>
            <c:ext xmlns:c16="http://schemas.microsoft.com/office/drawing/2014/chart" uri="{C3380CC4-5D6E-409C-BE32-E72D297353CC}">
              <c16:uniqueId val="{00000000-862F-4B17-85F9-AAA9152223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62F-4B17-85F9-AAA9152223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170.76</c:v>
                </c:pt>
                <c:pt idx="1">
                  <c:v>173.04</c:v>
                </c:pt>
                <c:pt idx="2">
                  <c:v>174.26</c:v>
                </c:pt>
                <c:pt idx="3">
                  <c:v>172.19</c:v>
                </c:pt>
                <c:pt idx="4">
                  <c:v>173.87</c:v>
                </c:pt>
              </c:numCache>
            </c:numRef>
          </c:val>
          <c:extLst>
            <c:ext xmlns:c16="http://schemas.microsoft.com/office/drawing/2014/chart" uri="{C3380CC4-5D6E-409C-BE32-E72D297353CC}">
              <c16:uniqueId val="{00000000-A1F4-4F75-8C9A-AD2394E833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A1F4-4F75-8C9A-AD2394E833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c:v>
                </c:pt>
                <c:pt idx="1">
                  <c:v>128.03</c:v>
                </c:pt>
                <c:pt idx="2">
                  <c:v>118.77</c:v>
                </c:pt>
                <c:pt idx="3">
                  <c:v>124.52</c:v>
                </c:pt>
                <c:pt idx="4">
                  <c:v>122</c:v>
                </c:pt>
              </c:numCache>
            </c:numRef>
          </c:val>
          <c:extLst>
            <c:ext xmlns:c16="http://schemas.microsoft.com/office/drawing/2014/chart" uri="{C3380CC4-5D6E-409C-BE32-E72D297353CC}">
              <c16:uniqueId val="{00000000-CE92-49D4-9D91-44D90A00F8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E92-49D4-9D91-44D90A00F8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91.36</c:v>
                </c:pt>
                <c:pt idx="1">
                  <c:v>88.29</c:v>
                </c:pt>
                <c:pt idx="2">
                  <c:v>95.44</c:v>
                </c:pt>
                <c:pt idx="3">
                  <c:v>90.19</c:v>
                </c:pt>
                <c:pt idx="4">
                  <c:v>93.65</c:v>
                </c:pt>
              </c:numCache>
            </c:numRef>
          </c:val>
          <c:extLst>
            <c:ext xmlns:c16="http://schemas.microsoft.com/office/drawing/2014/chart" uri="{C3380CC4-5D6E-409C-BE32-E72D297353CC}">
              <c16:uniqueId val="{00000000-20B9-4CB6-94F7-A19A5698B9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0B9-4CB6-94F7-A19A5698B9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野々市市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52610</v>
      </c>
      <c r="AM8" s="70"/>
      <c r="AN8" s="70"/>
      <c r="AO8" s="70"/>
      <c r="AP8" s="70"/>
      <c r="AQ8" s="70"/>
      <c r="AR8" s="70"/>
      <c r="AS8" s="70"/>
      <c r="AT8" s="66">
        <f>データ!$S$6</f>
        <v>13.56</v>
      </c>
      <c r="AU8" s="67"/>
      <c r="AV8" s="67"/>
      <c r="AW8" s="67"/>
      <c r="AX8" s="67"/>
      <c r="AY8" s="67"/>
      <c r="AZ8" s="67"/>
      <c r="BA8" s="67"/>
      <c r="BB8" s="69">
        <f>データ!$T$6</f>
        <v>3879.79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85.92</v>
      </c>
      <c r="J10" s="67"/>
      <c r="K10" s="67"/>
      <c r="L10" s="67"/>
      <c r="M10" s="67"/>
      <c r="N10" s="67"/>
      <c r="O10" s="68"/>
      <c r="P10" s="69">
        <f>データ!$P$6</f>
        <v>98.68</v>
      </c>
      <c r="Q10" s="69"/>
      <c r="R10" s="69"/>
      <c r="S10" s="69"/>
      <c r="T10" s="69"/>
      <c r="U10" s="69"/>
      <c r="V10" s="69"/>
      <c r="W10" s="70">
        <f>データ!$Q$6</f>
        <v>2084</v>
      </c>
      <c r="X10" s="70"/>
      <c r="Y10" s="70"/>
      <c r="Z10" s="70"/>
      <c r="AA10" s="70"/>
      <c r="AB10" s="70"/>
      <c r="AC10" s="70"/>
      <c r="AD10" s="2"/>
      <c r="AE10" s="2"/>
      <c r="AF10" s="2"/>
      <c r="AG10" s="2"/>
      <c r="AH10" s="4"/>
      <c r="AI10" s="4"/>
      <c r="AJ10" s="4"/>
      <c r="AK10" s="4"/>
      <c r="AL10" s="70">
        <f>データ!$U$6</f>
        <v>51779</v>
      </c>
      <c r="AM10" s="70"/>
      <c r="AN10" s="70"/>
      <c r="AO10" s="70"/>
      <c r="AP10" s="70"/>
      <c r="AQ10" s="70"/>
      <c r="AR10" s="70"/>
      <c r="AS10" s="70"/>
      <c r="AT10" s="66">
        <f>データ!$V$6</f>
        <v>11.5</v>
      </c>
      <c r="AU10" s="67"/>
      <c r="AV10" s="67"/>
      <c r="AW10" s="67"/>
      <c r="AX10" s="67"/>
      <c r="AY10" s="67"/>
      <c r="AZ10" s="67"/>
      <c r="BA10" s="67"/>
      <c r="BB10" s="69">
        <f>データ!$W$6</f>
        <v>4502.5200000000004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TC/kPeHsRTaCzT+mb1TrvZO0NNsSR++s8ZFbN6bKb3NcBw6zFKUZHd/YgielPutm/rTa6BtLNWyDU4dFIU98g==" saltValue="YekxE74bkt1ZPvTRHphB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85.92</v>
      </c>
      <c r="P6" s="35">
        <f t="shared" si="3"/>
        <v>98.68</v>
      </c>
      <c r="Q6" s="35">
        <f t="shared" si="3"/>
        <v>2084</v>
      </c>
      <c r="R6" s="35">
        <f t="shared" si="3"/>
        <v>52610</v>
      </c>
      <c r="S6" s="35">
        <f t="shared" si="3"/>
        <v>13.56</v>
      </c>
      <c r="T6" s="35">
        <f t="shared" si="3"/>
        <v>3879.79</v>
      </c>
      <c r="U6" s="35">
        <f t="shared" si="3"/>
        <v>51779</v>
      </c>
      <c r="V6" s="35">
        <f t="shared" si="3"/>
        <v>11.5</v>
      </c>
      <c r="W6" s="35">
        <f t="shared" si="3"/>
        <v>4502.5200000000004</v>
      </c>
      <c r="X6" s="36">
        <f>IF(X7="",NA(),X7)</f>
        <v>120.23</v>
      </c>
      <c r="Y6" s="36">
        <f t="shared" ref="Y6:AG6" si="4">IF(Y7="",NA(),Y7)</f>
        <v>123.1</v>
      </c>
      <c r="Z6" s="36">
        <f t="shared" si="4"/>
        <v>116.5</v>
      </c>
      <c r="AA6" s="36">
        <f t="shared" si="4"/>
        <v>121.08</v>
      </c>
      <c r="AB6" s="36">
        <f t="shared" si="4"/>
        <v>118.8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501.24</v>
      </c>
      <c r="AU6" s="36">
        <f t="shared" ref="AU6:BC6" si="6">IF(AU7="",NA(),AU7)</f>
        <v>671.94</v>
      </c>
      <c r="AV6" s="36">
        <f t="shared" si="6"/>
        <v>715.13</v>
      </c>
      <c r="AW6" s="36">
        <f t="shared" si="6"/>
        <v>821.56</v>
      </c>
      <c r="AX6" s="36">
        <f t="shared" si="6"/>
        <v>584.88</v>
      </c>
      <c r="AY6" s="36">
        <f t="shared" si="6"/>
        <v>335.95</v>
      </c>
      <c r="AZ6" s="36">
        <f t="shared" si="6"/>
        <v>346.59</v>
      </c>
      <c r="BA6" s="36">
        <f t="shared" si="6"/>
        <v>357.82</v>
      </c>
      <c r="BB6" s="36">
        <f t="shared" si="6"/>
        <v>355.5</v>
      </c>
      <c r="BC6" s="36">
        <f t="shared" si="6"/>
        <v>349.83</v>
      </c>
      <c r="BD6" s="35" t="str">
        <f>IF(BD7="","",IF(BD7="-","【-】","【"&amp;SUBSTITUTE(TEXT(BD7,"#,##0.00"),"-","△")&amp;"】"))</f>
        <v>【261.93】</v>
      </c>
      <c r="BE6" s="36">
        <f>IF(BE7="",NA(),BE7)</f>
        <v>170.76</v>
      </c>
      <c r="BF6" s="36">
        <f t="shared" ref="BF6:BN6" si="7">IF(BF7="",NA(),BF7)</f>
        <v>173.04</v>
      </c>
      <c r="BG6" s="36">
        <f t="shared" si="7"/>
        <v>174.26</v>
      </c>
      <c r="BH6" s="36">
        <f t="shared" si="7"/>
        <v>172.19</v>
      </c>
      <c r="BI6" s="36">
        <f t="shared" si="7"/>
        <v>173.87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124</v>
      </c>
      <c r="BQ6" s="36">
        <f t="shared" ref="BQ6:BY6" si="8">IF(BQ7="",NA(),BQ7)</f>
        <v>128.03</v>
      </c>
      <c r="BR6" s="36">
        <f t="shared" si="8"/>
        <v>118.77</v>
      </c>
      <c r="BS6" s="36">
        <f t="shared" si="8"/>
        <v>124.52</v>
      </c>
      <c r="BT6" s="36">
        <f t="shared" si="8"/>
        <v>122</v>
      </c>
      <c r="BU6" s="36">
        <f t="shared" si="8"/>
        <v>105.21</v>
      </c>
      <c r="BV6" s="36">
        <f t="shared" si="8"/>
        <v>105.71</v>
      </c>
      <c r="BW6" s="36">
        <f t="shared" si="8"/>
        <v>106.01</v>
      </c>
      <c r="BX6" s="36">
        <f t="shared" si="8"/>
        <v>104.57</v>
      </c>
      <c r="BY6" s="36">
        <f t="shared" si="8"/>
        <v>103.54</v>
      </c>
      <c r="BZ6" s="35" t="str">
        <f>IF(BZ7="","",IF(BZ7="-","【-】","【"&amp;SUBSTITUTE(TEXT(BZ7,"#,##0.00"),"-","△")&amp;"】"))</f>
        <v>【103.91】</v>
      </c>
      <c r="CA6" s="36">
        <f>IF(CA7="",NA(),CA7)</f>
        <v>91.36</v>
      </c>
      <c r="CB6" s="36">
        <f t="shared" ref="CB6:CJ6" si="9">IF(CB7="",NA(),CB7)</f>
        <v>88.29</v>
      </c>
      <c r="CC6" s="36">
        <f t="shared" si="9"/>
        <v>95.44</v>
      </c>
      <c r="CD6" s="36">
        <f t="shared" si="9"/>
        <v>90.19</v>
      </c>
      <c r="CE6" s="36">
        <f t="shared" si="9"/>
        <v>93.65</v>
      </c>
      <c r="CF6" s="36">
        <f t="shared" si="9"/>
        <v>162.59</v>
      </c>
      <c r="CG6" s="36">
        <f t="shared" si="9"/>
        <v>162.15</v>
      </c>
      <c r="CH6" s="36">
        <f t="shared" si="9"/>
        <v>162.24</v>
      </c>
      <c r="CI6" s="36">
        <f t="shared" si="9"/>
        <v>165.47</v>
      </c>
      <c r="CJ6" s="36">
        <f t="shared" si="9"/>
        <v>167.46</v>
      </c>
      <c r="CK6" s="35" t="str">
        <f>IF(CK7="","",IF(CK7="-","【-】","【"&amp;SUBSTITUTE(TEXT(CK7,"#,##0.00"),"-","△")&amp;"】"))</f>
        <v>【167.11】</v>
      </c>
      <c r="CL6" s="36">
        <f>IF(CL7="",NA(),CL7)</f>
        <v>58.27</v>
      </c>
      <c r="CM6" s="36">
        <f t="shared" ref="CM6:CU6" si="10">IF(CM7="",NA(),CM7)</f>
        <v>58.31</v>
      </c>
      <c r="CN6" s="36">
        <f t="shared" si="10"/>
        <v>60.75</v>
      </c>
      <c r="CO6" s="36">
        <f t="shared" si="10"/>
        <v>53.14</v>
      </c>
      <c r="CP6" s="36">
        <f t="shared" si="10"/>
        <v>51.24</v>
      </c>
      <c r="CQ6" s="36">
        <f t="shared" si="10"/>
        <v>59.17</v>
      </c>
      <c r="CR6" s="36">
        <f t="shared" si="10"/>
        <v>59.34</v>
      </c>
      <c r="CS6" s="36">
        <f t="shared" si="10"/>
        <v>59.11</v>
      </c>
      <c r="CT6" s="36">
        <f t="shared" si="10"/>
        <v>59.74</v>
      </c>
      <c r="CU6" s="36">
        <f t="shared" si="10"/>
        <v>59.46</v>
      </c>
      <c r="CV6" s="35" t="str">
        <f>IF(CV7="","",IF(CV7="-","【-】","【"&amp;SUBSTITUTE(TEXT(CV7,"#,##0.00"),"-","△")&amp;"】"))</f>
        <v>【60.27】</v>
      </c>
      <c r="CW6" s="36">
        <f>IF(CW7="",NA(),CW7)</f>
        <v>95.39</v>
      </c>
      <c r="CX6" s="36">
        <f t="shared" ref="CX6:DF6" si="11">IF(CX7="",NA(),CX7)</f>
        <v>95.52</v>
      </c>
      <c r="CY6" s="36">
        <f t="shared" si="11"/>
        <v>92.94</v>
      </c>
      <c r="CZ6" s="36">
        <f t="shared" si="11"/>
        <v>99.23</v>
      </c>
      <c r="DA6" s="36">
        <f t="shared" si="11"/>
        <v>98.18</v>
      </c>
      <c r="DB6" s="36">
        <f t="shared" si="11"/>
        <v>87.6</v>
      </c>
      <c r="DC6" s="36">
        <f t="shared" si="11"/>
        <v>87.74</v>
      </c>
      <c r="DD6" s="36">
        <f t="shared" si="11"/>
        <v>87.91</v>
      </c>
      <c r="DE6" s="36">
        <f t="shared" si="11"/>
        <v>87.28</v>
      </c>
      <c r="DF6" s="36">
        <f t="shared" si="11"/>
        <v>87.41</v>
      </c>
      <c r="DG6" s="35" t="str">
        <f>IF(DG7="","",IF(DG7="-","【-】","【"&amp;SUBSTITUTE(TEXT(DG7,"#,##0.00"),"-","△")&amp;"】"))</f>
        <v>【89.92】</v>
      </c>
      <c r="DH6" s="36">
        <f>IF(DH7="",NA(),DH7)</f>
        <v>41.97</v>
      </c>
      <c r="DI6" s="36">
        <f t="shared" ref="DI6:DQ6" si="12">IF(DI7="",NA(),DI7)</f>
        <v>42.82</v>
      </c>
      <c r="DJ6" s="36">
        <f t="shared" si="12"/>
        <v>43.94</v>
      </c>
      <c r="DK6" s="36">
        <f t="shared" si="12"/>
        <v>45.21</v>
      </c>
      <c r="DL6" s="36">
        <f t="shared" si="12"/>
        <v>45.24</v>
      </c>
      <c r="DM6" s="36">
        <f t="shared" si="12"/>
        <v>45.25</v>
      </c>
      <c r="DN6" s="36">
        <f t="shared" si="12"/>
        <v>46.27</v>
      </c>
      <c r="DO6" s="36">
        <f t="shared" si="12"/>
        <v>46.88</v>
      </c>
      <c r="DP6" s="36">
        <f t="shared" si="12"/>
        <v>46.94</v>
      </c>
      <c r="DQ6" s="36">
        <f t="shared" si="12"/>
        <v>47.62</v>
      </c>
      <c r="DR6" s="35" t="str">
        <f>IF(DR7="","",IF(DR7="-","【-】","【"&amp;SUBSTITUTE(TEXT(DR7,"#,##0.00"),"-","△")&amp;"】"))</f>
        <v>【48.85】</v>
      </c>
      <c r="DS6" s="36">
        <f>IF(DS7="",NA(),DS7)</f>
        <v>0.9</v>
      </c>
      <c r="DT6" s="35">
        <f t="shared" ref="DT6:EB6" si="13">IF(DT7="",NA(),DT7)</f>
        <v>0</v>
      </c>
      <c r="DU6" s="35">
        <f t="shared" si="13"/>
        <v>0</v>
      </c>
      <c r="DV6" s="35">
        <f t="shared" si="13"/>
        <v>0</v>
      </c>
      <c r="DW6" s="36">
        <f t="shared" si="13"/>
        <v>6.36</v>
      </c>
      <c r="DX6" s="36">
        <f t="shared" si="13"/>
        <v>10.71</v>
      </c>
      <c r="DY6" s="36">
        <f t="shared" si="13"/>
        <v>10.93</v>
      </c>
      <c r="DZ6" s="36">
        <f t="shared" si="13"/>
        <v>13.39</v>
      </c>
      <c r="EA6" s="36">
        <f t="shared" si="13"/>
        <v>14.48</v>
      </c>
      <c r="EB6" s="36">
        <f t="shared" si="13"/>
        <v>16.27</v>
      </c>
      <c r="EC6" s="35" t="str">
        <f>IF(EC7="","",IF(EC7="-","【-】","【"&amp;SUBSTITUTE(TEXT(EC7,"#,##0.00"),"-","△")&amp;"】"))</f>
        <v>【17.80】</v>
      </c>
      <c r="ED6" s="36">
        <f>IF(ED7="",NA(),ED7)</f>
        <v>0.46</v>
      </c>
      <c r="EE6" s="36">
        <f t="shared" ref="EE6:EM6" si="14">IF(EE7="",NA(),EE7)</f>
        <v>0.71</v>
      </c>
      <c r="EF6" s="35">
        <f t="shared" si="14"/>
        <v>0</v>
      </c>
      <c r="EG6" s="36">
        <f t="shared" si="14"/>
        <v>0.24</v>
      </c>
      <c r="EH6" s="36">
        <f t="shared" si="14"/>
        <v>0.53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172120</v>
      </c>
      <c r="D7" s="38">
        <v>46</v>
      </c>
      <c r="E7" s="38">
        <v>1</v>
      </c>
      <c r="F7" s="38">
        <v>0</v>
      </c>
      <c r="G7" s="38">
        <v>1</v>
      </c>
      <c r="H7" s="38" t="s">
        <v>93</v>
      </c>
      <c r="I7" s="38" t="s">
        <v>94</v>
      </c>
      <c r="J7" s="38" t="s">
        <v>95</v>
      </c>
      <c r="K7" s="38" t="s">
        <v>96</v>
      </c>
      <c r="L7" s="38" t="s">
        <v>97</v>
      </c>
      <c r="M7" s="38" t="s">
        <v>98</v>
      </c>
      <c r="N7" s="39" t="s">
        <v>99</v>
      </c>
      <c r="O7" s="39">
        <v>85.92</v>
      </c>
      <c r="P7" s="39">
        <v>98.68</v>
      </c>
      <c r="Q7" s="39">
        <v>2084</v>
      </c>
      <c r="R7" s="39">
        <v>52610</v>
      </c>
      <c r="S7" s="39">
        <v>13.56</v>
      </c>
      <c r="T7" s="39">
        <v>3879.79</v>
      </c>
      <c r="U7" s="39">
        <v>51779</v>
      </c>
      <c r="V7" s="39">
        <v>11.5</v>
      </c>
      <c r="W7" s="39">
        <v>4502.5200000000004</v>
      </c>
      <c r="X7" s="39">
        <v>120.23</v>
      </c>
      <c r="Y7" s="39">
        <v>123.1</v>
      </c>
      <c r="Z7" s="39">
        <v>116.5</v>
      </c>
      <c r="AA7" s="39">
        <v>121.08</v>
      </c>
      <c r="AB7" s="39">
        <v>118.8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501.24</v>
      </c>
      <c r="AU7" s="39">
        <v>671.94</v>
      </c>
      <c r="AV7" s="39">
        <v>715.13</v>
      </c>
      <c r="AW7" s="39">
        <v>821.56</v>
      </c>
      <c r="AX7" s="39">
        <v>584.88</v>
      </c>
      <c r="AY7" s="39">
        <v>335.95</v>
      </c>
      <c r="AZ7" s="39">
        <v>346.59</v>
      </c>
      <c r="BA7" s="39">
        <v>357.82</v>
      </c>
      <c r="BB7" s="39">
        <v>355.5</v>
      </c>
      <c r="BC7" s="39">
        <v>349.83</v>
      </c>
      <c r="BD7" s="39">
        <v>261.93</v>
      </c>
      <c r="BE7" s="39">
        <v>170.76</v>
      </c>
      <c r="BF7" s="39">
        <v>173.04</v>
      </c>
      <c r="BG7" s="39">
        <v>174.26</v>
      </c>
      <c r="BH7" s="39">
        <v>172.19</v>
      </c>
      <c r="BI7" s="39">
        <v>173.87</v>
      </c>
      <c r="BJ7" s="39">
        <v>319.82</v>
      </c>
      <c r="BK7" s="39">
        <v>312.02999999999997</v>
      </c>
      <c r="BL7" s="39">
        <v>307.45999999999998</v>
      </c>
      <c r="BM7" s="39">
        <v>312.58</v>
      </c>
      <c r="BN7" s="39">
        <v>314.87</v>
      </c>
      <c r="BO7" s="39">
        <v>270.45999999999998</v>
      </c>
      <c r="BP7" s="39">
        <v>124</v>
      </c>
      <c r="BQ7" s="39">
        <v>128.03</v>
      </c>
      <c r="BR7" s="39">
        <v>118.77</v>
      </c>
      <c r="BS7" s="39">
        <v>124.52</v>
      </c>
      <c r="BT7" s="39">
        <v>122</v>
      </c>
      <c r="BU7" s="39">
        <v>105.21</v>
      </c>
      <c r="BV7" s="39">
        <v>105.71</v>
      </c>
      <c r="BW7" s="39">
        <v>106.01</v>
      </c>
      <c r="BX7" s="39">
        <v>104.57</v>
      </c>
      <c r="BY7" s="39">
        <v>103.54</v>
      </c>
      <c r="BZ7" s="39">
        <v>103.91</v>
      </c>
      <c r="CA7" s="39">
        <v>91.36</v>
      </c>
      <c r="CB7" s="39">
        <v>88.29</v>
      </c>
      <c r="CC7" s="39">
        <v>95.44</v>
      </c>
      <c r="CD7" s="39">
        <v>90.19</v>
      </c>
      <c r="CE7" s="39">
        <v>93.65</v>
      </c>
      <c r="CF7" s="39">
        <v>162.59</v>
      </c>
      <c r="CG7" s="39">
        <v>162.15</v>
      </c>
      <c r="CH7" s="39">
        <v>162.24</v>
      </c>
      <c r="CI7" s="39">
        <v>165.47</v>
      </c>
      <c r="CJ7" s="39">
        <v>167.46</v>
      </c>
      <c r="CK7" s="39">
        <v>167.11</v>
      </c>
      <c r="CL7" s="39">
        <v>58.27</v>
      </c>
      <c r="CM7" s="39">
        <v>58.31</v>
      </c>
      <c r="CN7" s="39">
        <v>60.75</v>
      </c>
      <c r="CO7" s="39">
        <v>53.14</v>
      </c>
      <c r="CP7" s="39">
        <v>51.24</v>
      </c>
      <c r="CQ7" s="39">
        <v>59.17</v>
      </c>
      <c r="CR7" s="39">
        <v>59.34</v>
      </c>
      <c r="CS7" s="39">
        <v>59.11</v>
      </c>
      <c r="CT7" s="39">
        <v>59.74</v>
      </c>
      <c r="CU7" s="39">
        <v>59.46</v>
      </c>
      <c r="CV7" s="39">
        <v>60.27</v>
      </c>
      <c r="CW7" s="39">
        <v>95.39</v>
      </c>
      <c r="CX7" s="39">
        <v>95.52</v>
      </c>
      <c r="CY7" s="39">
        <v>92.94</v>
      </c>
      <c r="CZ7" s="39">
        <v>99.23</v>
      </c>
      <c r="DA7" s="39">
        <v>98.18</v>
      </c>
      <c r="DB7" s="39">
        <v>87.6</v>
      </c>
      <c r="DC7" s="39">
        <v>87.74</v>
      </c>
      <c r="DD7" s="39">
        <v>87.91</v>
      </c>
      <c r="DE7" s="39">
        <v>87.28</v>
      </c>
      <c r="DF7" s="39">
        <v>87.41</v>
      </c>
      <c r="DG7" s="39">
        <v>89.92</v>
      </c>
      <c r="DH7" s="39">
        <v>41.97</v>
      </c>
      <c r="DI7" s="39">
        <v>42.82</v>
      </c>
      <c r="DJ7" s="39">
        <v>43.94</v>
      </c>
      <c r="DK7" s="39">
        <v>45.21</v>
      </c>
      <c r="DL7" s="39">
        <v>45.24</v>
      </c>
      <c r="DM7" s="39">
        <v>45.25</v>
      </c>
      <c r="DN7" s="39">
        <v>46.27</v>
      </c>
      <c r="DO7" s="39">
        <v>46.88</v>
      </c>
      <c r="DP7" s="39">
        <v>46.94</v>
      </c>
      <c r="DQ7" s="39">
        <v>47.62</v>
      </c>
      <c r="DR7" s="39">
        <v>48.85</v>
      </c>
      <c r="DS7" s="39">
        <v>0.9</v>
      </c>
      <c r="DT7" s="39">
        <v>0</v>
      </c>
      <c r="DU7" s="39">
        <v>0</v>
      </c>
      <c r="DV7" s="39">
        <v>0</v>
      </c>
      <c r="DW7" s="39">
        <v>6.36</v>
      </c>
      <c r="DX7" s="39">
        <v>10.71</v>
      </c>
      <c r="DY7" s="39">
        <v>10.93</v>
      </c>
      <c r="DZ7" s="39">
        <v>13.39</v>
      </c>
      <c r="EA7" s="39">
        <v>14.48</v>
      </c>
      <c r="EB7" s="39">
        <v>16.27</v>
      </c>
      <c r="EC7" s="39">
        <v>17.8</v>
      </c>
      <c r="ED7" s="39">
        <v>0.46</v>
      </c>
      <c r="EE7" s="39">
        <v>0.71</v>
      </c>
      <c r="EF7" s="39">
        <v>0</v>
      </c>
      <c r="EG7" s="39">
        <v>0.24</v>
      </c>
      <c r="EH7" s="39">
        <v>0.53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永野勝章</cp:lastModifiedBy>
  <dcterms:created xsi:type="dcterms:W3CDTF">2019-12-05T04:14:47Z</dcterms:created>
  <dcterms:modified xsi:type="dcterms:W3CDTF">2020-02-06T04:17:21Z</dcterms:modified>
  <cp:category/>
</cp:coreProperties>
</file>