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seibi\Desktop\【依頼】公営企業に係る経営比較分析表（平成30年度決算）の分析等について\【経営比較分析表】2018_172073_46_1718\"/>
    </mc:Choice>
  </mc:AlternateContent>
  <xr:revisionPtr revIDLastSave="0" documentId="13_ncr:1_{DD654A2D-0241-4641-8FE3-07A965207F6E}" xr6:coauthVersionLast="43" xr6:coauthVersionMax="43" xr10:uidLastSave="{00000000-0000-0000-0000-000000000000}"/>
  <workbookProtection workbookAlgorithmName="SHA-512" workbookHashValue="Pr7Q/FDWVXkxJYdMQDlDBYGadgacicm6w9uF/kfQy/9MqEnlEN4q8qxxy1odOBPSXbKQGSUF9pp5mptVDVb2Ww==" workbookSaltValue="jxHz7mAZo2B5cCGzaoVrzA==" workbookSpinCount="100000" lockStructure="1"/>
  <bookViews>
    <workbookView xWindow="-120" yWindow="-120" windowWidth="19440" windowHeight="1515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AD10" i="4" s="1"/>
  <c r="Q6" i="5"/>
  <c r="W10" i="4" s="1"/>
  <c r="P6" i="5"/>
  <c r="O6" i="5"/>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BB10" i="4"/>
  <c r="AT10" i="4"/>
  <c r="P10" i="4"/>
  <c r="I10" i="4"/>
  <c r="AT8" i="4"/>
  <c r="AL8" i="4"/>
  <c r="AD8" i="4"/>
  <c r="W8" i="4"/>
  <c r="B8" i="4"/>
  <c r="B6" i="4"/>
  <c r="C10" i="5" l="1"/>
  <c r="D10" i="5"/>
  <c r="E10" i="5"/>
  <c r="B10" i="5"/>
</calcChain>
</file>

<file path=xl/sharedStrings.xml><?xml version="1.0" encoding="utf-8"?>
<sst xmlns="http://schemas.openxmlformats.org/spreadsheetml/2006/main" count="245" uniqueCount="111">
  <si>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</si>
  <si>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</si>
  <si>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</si>
  <si>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</si>
  <si>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</si>
  <si>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</si>
  <si>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</si>
  <si>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</si>
  <si>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</si>
  <si>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</si>
  <si>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</si>
  <si>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</si>
  <si>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</si>
  <si>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</si>
  <si>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</si>
  <si>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</si>
  <si>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</si>
  <si>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</si>
  <si>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</si>
  <si>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</si>
  <si>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</si>
  <si>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</si>
  <si>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</si>
  <si>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</si>
  <si>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</si>
  <si>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</si>
  <si>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</si>
  <si>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</si>
  <si>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</si>
  <si>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</si>
  <si>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</si>
  <si>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</si>
  <si>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</si>
  <si>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</si>
  <si>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</si>
  <si>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</si>
  <si>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</si>
  <si>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</si>
  <si>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</si>
  <si>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</si>
  <si>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</si>
  <si>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</si>
  <si>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</si>
  <si>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</si>
  <si>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</si>
  <si>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</si>
  <si>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</si>
  <si>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</si>
  <si>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</si>
  <si>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</si>
  <si>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</si>
  <si>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</si>
  <si>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</si>
  <si>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</si>
  <si>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</si>
  <si>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</si>
  <si>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</si>
  <si>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</si>
  <si>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</si>
  <si>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</si>
  <si>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</si>
  <si>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</si>
  <si>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</si>
  <si>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</si>
  <si>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</si>
  <si>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</si>
  <si>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</si>
  <si>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</si>
  <si>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</si>
  <si>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</si>
  <si>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</si>
  <si>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</si>
  <si>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</si>
  <si>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</si>
  <si>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</si>
  <si>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</si>
  <si>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</si>
  <si>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</si>
  <si>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</si>
  <si>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</si>
  <si>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</si>
  <si>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</si>
  <si>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</si>
  <si>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</si>
  <si>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</si>
  <si>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</si>
  <si>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</si>
  <si>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</si>
  <si>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</si>
  <si>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</si>
  <si>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</si>
  <si>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</si>
  <si>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</si>
  <si>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</si>
  <si>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</si>
  <si>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</si>
  <si>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</si>
  <si>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</si>
  <si>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</si>
  <si>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</si>
  <si>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</si>
  <si>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</si>
  <si>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</si>
  <si>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</si>
  <si>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</si>
  <si>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</si>
  <si>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</si>
  <si>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</si>
  <si>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浄化槽事業が始まってまだ日が浅く、耐用年数に達していないことから更新事業を実施していないが、供用開始から10年を経過しており、設備に不具合が生じているものもある。　　　　　　　　　　　　　　　　　　　　　　　　　　　　　　　　　　　　　　　　　　　　　　　　　　　　　　　　　　　　　　　　　　　　　　　　　　　　　　　　　　　　　　　　　　　　　　　　　　　　　　　今後は、計画的に機器更新を講ずる。</t>
    <phoneticPr fontId="4"/>
  </si>
  <si>
    <t>平成23年度より法適化し、経理内容の明確化と透明性の向上を図っている。また、平成26年度の使用料改定等により、効率的かつ健全経営に努めている一方、人口減少に伴う使用料収入の減少や施設の老朽化および多額な企業債残高など、課題も多い。
 将来にわたって安定的に事業を継続していくために、中長期的な経営計画を策定し、施設の長寿命化や各処理施設の統廃合などに取り組んでいく。</t>
    <phoneticPr fontId="4"/>
  </si>
  <si>
    <t xml:space="preserve"> ①②③　H23年に法適用した以降も、事業費に対する使用料収入等が不足し赤字経営が続いていたため、H26年度より料金改定を行い、収支の改善、累積欠損金の解消に向け取り組んでいるところである。流動比率については、 類似団体の平均値を上回っており、他３事業に比べても、支払能力は高いといえるが、減少傾向である。
 ④年々減少してきてはいるものの、浄化槽設置に伴い発行した企業債の償還金が多大なため、事業規模に対する残高が平均値を上回っている。
 ⑤H26年4月より使用料改定を行い、適正な使用料収入の確保に努め、改善に取り組んでいるところである。
 ⑥類似団体の平均値を下回っているが、さらなる維持管理費の削減等に努める。
 ⑦人口減少により、利用率は低下傾向にある。</t>
    <rPh sb="67" eb="69">
      <t>カイゼン</t>
    </rPh>
    <rPh sb="145" eb="147">
      <t>ゲンショウ</t>
    </rPh>
    <rPh sb="147" eb="14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</si>
</sst>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3E-41AD-9E76-2362F68BD6B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63E-41AD-9E76-2362F68BD6B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95.55</c:v>
                </c:pt>
                <c:pt idx="1">
                  <c:v>98.24</c:v>
                </c:pt>
                <c:pt idx="2">
                  <c:v>104.31</c:v>
                </c:pt>
                <c:pt idx="3">
                  <c:v>104.19</c:v>
                </c:pt>
                <c:pt idx="4">
                  <c:v>111.1</c:v>
                </c:pt>
              </c:numCache>
            </c:numRef>
          </c:val>
          <c:extLst>
            <c:ext xmlns:c16="http://schemas.microsoft.com/office/drawing/2014/chart" uri="{C3380CC4-5D6E-409C-BE32-E72D297353CC}">
              <c16:uniqueId val="{00000000-3A7C-4405-B979-8E95134675C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90.66</c:v>
                </c:pt>
                <c:pt idx="1">
                  <c:v>89.69</c:v>
                </c:pt>
                <c:pt idx="2">
                  <c:v>85.72</c:v>
                </c:pt>
                <c:pt idx="3">
                  <c:v>93.44</c:v>
                </c:pt>
                <c:pt idx="4">
                  <c:v>90.02</c:v>
                </c:pt>
              </c:numCache>
            </c:numRef>
          </c:val>
          <c:smooth val="0"/>
          <c:extLst>
            <c:ext xmlns:c16="http://schemas.microsoft.com/office/drawing/2014/chart" uri="{C3380CC4-5D6E-409C-BE32-E72D297353CC}">
              <c16:uniqueId val="{00000001-3A7C-4405-B979-8E95134675C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42.17</c:v>
                </c:pt>
                <c:pt idx="1">
                  <c:v>48.59</c:v>
                </c:pt>
                <c:pt idx="2">
                  <c:v>52.52</c:v>
                </c:pt>
                <c:pt idx="3">
                  <c:v>55.05</c:v>
                </c:pt>
                <c:pt idx="4">
                  <c:v>58.03</c:v>
                </c:pt>
              </c:numCache>
            </c:numRef>
          </c:val>
          <c:extLst>
            <c:ext xmlns:c16="http://schemas.microsoft.com/office/drawing/2014/chart" uri="{C3380CC4-5D6E-409C-BE32-E72D297353CC}">
              <c16:uniqueId val="{00000000-3990-47AF-8960-1B6EFEBF90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14.97</c:v>
                </c:pt>
                <c:pt idx="2">
                  <c:v>16.16</c:v>
                </c:pt>
                <c:pt idx="3">
                  <c:v>16.420000000000002</c:v>
                </c:pt>
                <c:pt idx="4">
                  <c:v>16.41</c:v>
                </c:pt>
              </c:numCache>
            </c:numRef>
          </c:val>
          <c:smooth val="0"/>
          <c:extLst>
            <c:ext xmlns:c16="http://schemas.microsoft.com/office/drawing/2014/chart" uri="{C3380CC4-5D6E-409C-BE32-E72D297353CC}">
              <c16:uniqueId val="{00000001-3990-47AF-8960-1B6EFEBF90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E4-40C4-897B-C1766A8CDDF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0E4-40C4-897B-C1766A8CDDF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190.6</c:v>
                </c:pt>
                <c:pt idx="1">
                  <c:v>179.47</c:v>
                </c:pt>
                <c:pt idx="2">
                  <c:v>162.28</c:v>
                </c:pt>
                <c:pt idx="3">
                  <c:v>144.84</c:v>
                </c:pt>
                <c:pt idx="4">
                  <c:v>116.41</c:v>
                </c:pt>
              </c:numCache>
            </c:numRef>
          </c:val>
          <c:extLst>
            <c:ext xmlns:c16="http://schemas.microsoft.com/office/drawing/2014/chart" uri="{C3380CC4-5D6E-409C-BE32-E72D297353CC}">
              <c16:uniqueId val="{00000000-F0DF-4754-BDF1-BB297960E3D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91.1</c:v>
                </c:pt>
                <c:pt idx="1">
                  <c:v>124.89</c:v>
                </c:pt>
                <c:pt idx="2">
                  <c:v>129.72999999999999</c:v>
                </c:pt>
                <c:pt idx="3">
                  <c:v>123.58</c:v>
                </c:pt>
                <c:pt idx="4">
                  <c:v>221.28</c:v>
                </c:pt>
              </c:numCache>
            </c:numRef>
          </c:val>
          <c:smooth val="0"/>
          <c:extLst>
            <c:ext xmlns:c16="http://schemas.microsoft.com/office/drawing/2014/chart" uri="{C3380CC4-5D6E-409C-BE32-E72D297353CC}">
              <c16:uniqueId val="{00000001-F0DF-4754-BDF1-BB297960E3D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1004.68</c:v>
                </c:pt>
                <c:pt idx="1">
                  <c:v>681.73</c:v>
                </c:pt>
                <c:pt idx="2">
                  <c:v>880.12</c:v>
                </c:pt>
                <c:pt idx="3">
                  <c:v>632.05999999999995</c:v>
                </c:pt>
                <c:pt idx="4">
                  <c:v>673.81</c:v>
                </c:pt>
              </c:numCache>
            </c:numRef>
          </c:val>
          <c:extLst>
            <c:ext xmlns:c16="http://schemas.microsoft.com/office/drawing/2014/chart" uri="{C3380CC4-5D6E-409C-BE32-E72D297353CC}">
              <c16:uniqueId val="{00000000-466D-4A60-AD8C-476A88F0197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247.48</c:v>
                </c:pt>
                <c:pt idx="1">
                  <c:v>221.76</c:v>
                </c:pt>
                <c:pt idx="2">
                  <c:v>180.07</c:v>
                </c:pt>
                <c:pt idx="3">
                  <c:v>172.39</c:v>
                </c:pt>
                <c:pt idx="4">
                  <c:v>113.42</c:v>
                </c:pt>
              </c:numCache>
            </c:numRef>
          </c:val>
          <c:smooth val="0"/>
          <c:extLst>
            <c:ext xmlns:c16="http://schemas.microsoft.com/office/drawing/2014/chart" uri="{C3380CC4-5D6E-409C-BE32-E72D297353CC}">
              <c16:uniqueId val="{00000001-466D-4A60-AD8C-476A88F0197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1361.51</c:v>
                </c:pt>
                <c:pt idx="1">
                  <c:v>1352.77</c:v>
                </c:pt>
                <c:pt idx="2">
                  <c:v>1047.2</c:v>
                </c:pt>
                <c:pt idx="3">
                  <c:v>499.41</c:v>
                </c:pt>
                <c:pt idx="4">
                  <c:v>473.17</c:v>
                </c:pt>
              </c:numCache>
            </c:numRef>
          </c:val>
          <c:extLst>
            <c:ext xmlns:c16="http://schemas.microsoft.com/office/drawing/2014/chart" uri="{C3380CC4-5D6E-409C-BE32-E72D297353CC}">
              <c16:uniqueId val="{00000000-B9BF-477E-B177-A0D953F5D45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B9BF-477E-B177-A0D953F5D45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60.5</c:v>
                </c:pt>
                <c:pt idx="1">
                  <c:v>68.56</c:v>
                </c:pt>
                <c:pt idx="2">
                  <c:v>75.12</c:v>
                </c:pt>
                <c:pt idx="3">
                  <c:v>95.56</c:v>
                </c:pt>
                <c:pt idx="4">
                  <c:v>94.15</c:v>
                </c:pt>
              </c:numCache>
            </c:numRef>
          </c:val>
          <c:extLst>
            <c:ext xmlns:c16="http://schemas.microsoft.com/office/drawing/2014/chart" uri="{C3380CC4-5D6E-409C-BE32-E72D297353CC}">
              <c16:uniqueId val="{00000000-E437-41AD-80EB-32F09EB8C6F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E437-41AD-80EB-32F09EB8C6F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230.51</c:v>
                </c:pt>
                <c:pt idx="1">
                  <c:v>204.12</c:v>
                </c:pt>
                <c:pt idx="2">
                  <c:v>187.31</c:v>
                </c:pt>
                <c:pt idx="3">
                  <c:v>147.47</c:v>
                </c:pt>
                <c:pt idx="4">
                  <c:v>150</c:v>
                </c:pt>
              </c:numCache>
            </c:numRef>
          </c:val>
          <c:extLst>
            <c:ext xmlns:c16="http://schemas.microsoft.com/office/drawing/2014/chart" uri="{C3380CC4-5D6E-409C-BE32-E72D297353CC}">
              <c16:uniqueId val="{00000000-940E-4DAE-A607-AB37AEC9151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940E-4DAE-A607-AB37AEC9151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formatCode="#,##0.00;&quot;△&quot;#,##0.00">
                  <c:v>0</c:v>
                </c:pt>
                <c:pt idx="1">
                  <c:v>51.03</c:v>
                </c:pt>
                <c:pt idx="2">
                  <c:v>48.89</c:v>
                </c:pt>
                <c:pt idx="3">
                  <c:v>48.94</c:v>
                </c:pt>
                <c:pt idx="4">
                  <c:v>47.19</c:v>
                </c:pt>
              </c:numCache>
            </c:numRef>
          </c:val>
          <c:extLst>
            <c:ext xmlns:c16="http://schemas.microsoft.com/office/drawing/2014/chart" uri="{C3380CC4-5D6E-409C-BE32-E72D297353CC}">
              <c16:uniqueId val="{00000000-3B71-4CD8-9EA8-8AFD9FE1AF7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3B71-4CD8-9EA8-8AFD9FE1AF7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AC4-4BB4-8E85-85F51A1C8F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BAC4-4BB4-8E85-85F51A1C8F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48"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羽咋市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21703</v>
      </c>
      <c r="AM8" s="50"/>
      <c r="AN8" s="50"/>
      <c r="AO8" s="50"/>
      <c r="AP8" s="50"/>
      <c r="AQ8" s="50"/>
      <c r="AR8" s="50"/>
      <c r="AS8" s="50"/>
      <c r="AT8" s="45">
        <f>データ!T6</f>
        <v>81.849999999999994</v>
      </c>
      <c r="AU8" s="45"/>
      <c r="AV8" s="45"/>
      <c r="AW8" s="45"/>
      <c r="AX8" s="45"/>
      <c r="AY8" s="45"/>
      <c r="AZ8" s="45"/>
      <c r="BA8" s="45"/>
      <c r="BB8" s="45">
        <f>データ!U6</f>
        <v>265.16000000000003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26.45</v>
      </c>
      <c r="J10" s="45"/>
      <c r="K10" s="45"/>
      <c r="L10" s="45"/>
      <c r="M10" s="45"/>
      <c r="N10" s="45"/>
      <c r="O10" s="45"/>
      <c r="P10" s="45">
        <f>データ!P6</f>
        <v>3.75</v>
      </c>
      <c r="Q10" s="45"/>
      <c r="R10" s="45"/>
      <c r="S10" s="45"/>
      <c r="T10" s="45"/>
      <c r="U10" s="45"/>
      <c r="V10" s="45"/>
      <c r="W10" s="45">
        <f>データ!Q6</f>
        <v>100</v>
      </c>
      <c r="X10" s="45"/>
      <c r="Y10" s="45"/>
      <c r="Z10" s="45"/>
      <c r="AA10" s="45"/>
      <c r="AB10" s="45"/>
      <c r="AC10" s="45"/>
      <c r="AD10" s="50">
        <f>データ!R6</f>
        <v>2829</v>
      </c>
      <c r="AE10" s="50"/>
      <c r="AF10" s="50"/>
      <c r="AG10" s="50"/>
      <c r="AH10" s="50"/>
      <c r="AI10" s="50"/>
      <c r="AJ10" s="50"/>
      <c r="AK10" s="2"/>
      <c r="AL10" s="50">
        <f>データ!V6</f>
        <v>808</v>
      </c>
      <c r="AM10" s="50"/>
      <c r="AN10" s="50"/>
      <c r="AO10" s="50"/>
      <c r="AP10" s="50"/>
      <c r="AQ10" s="50"/>
      <c r="AR10" s="50"/>
      <c r="AS10" s="50"/>
      <c r="AT10" s="45">
        <f>データ!W6</f>
        <v>0.15</v>
      </c>
      <c r="AU10" s="45"/>
      <c r="AV10" s="45"/>
      <c r="AW10" s="45"/>
      <c r="AX10" s="45"/>
      <c r="AY10" s="45"/>
      <c r="AZ10" s="45"/>
      <c r="BA10" s="45"/>
      <c r="BB10" s="45">
        <f>データ!X6</f>
        <v>5386.67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【90.10】</v>
      </c>
      <c r="F85" s="26" t="str">
        <f>データ!AT6</f>
        <v>【164.71】</v>
      </c>
      <c r="G85" s="26" t="str">
        <f>データ!BE6</f>
        <v>【148.05】</v>
      </c>
      <c r="H85" s="26" t="str">
        <f>データ!BP6</f>
        <v>【325.02】</v>
      </c>
      <c r="I85" s="26" t="str">
        <f>データ!CA6</f>
        <v>【60.61】</v>
      </c>
      <c r="J85" s="26" t="str">
        <f>データ!CL6</f>
        <v>【270.94】</v>
      </c>
      <c r="K85" s="26" t="str">
        <f>データ!CW6</f>
        <v>【57.80】</v>
      </c>
      <c r="L85" s="26" t="str">
        <f>データ!DH6</f>
        <v>【78.90】</v>
      </c>
      <c r="M85" s="26" t="str">
        <f>データ!DS6</f>
        <v>【17.99】</v>
      </c>
      <c r="N85" s="26" t="str">
        <f>データ!ED6</f>
        <v>【-】</v>
      </c>
      <c r="O85" s="26" t="str">
        <f>データ!EO6</f>
        <v>【-】</v>
      </c>
    </row>
  </sheetData>
  <sheetProtection algorithmName="SHA-512" hashValue="D0PX+pibrc1mmH8sRuyIKaVvMuinaPI7GpvkPXQ6XzZeGCHwFLvO48iAoMJDq3OShoBayuzNzLjxJ9668kM/VA==" saltValue="FE3yD0EnIyEnf56p8uCGZ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172073</v>
      </c>
      <c r="D6" s="33">
        <f t="shared" si="3"/>
        <v>46</v>
      </c>
      <c r="E6" s="33">
        <f t="shared" si="3"/>
        <v>18</v>
      </c>
      <c r="F6" s="33">
        <f t="shared" si="3"/>
        <v>0</v>
      </c>
      <c r="G6" s="33">
        <f t="shared" si="3"/>
        <v>0</v>
      </c>
      <c r="H6" s="33" t="str">
        <f t="shared" si="3"/>
        <v>石川県　羽咋市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26.45</v>
      </c>
      <c r="P6" s="34">
        <f t="shared" si="3"/>
        <v>3.75</v>
      </c>
      <c r="Q6" s="34">
        <f t="shared" si="3"/>
        <v>100</v>
      </c>
      <c r="R6" s="34">
        <f t="shared" si="3"/>
        <v>2829</v>
      </c>
      <c r="S6" s="34">
        <f t="shared" si="3"/>
        <v>21703</v>
      </c>
      <c r="T6" s="34">
        <f t="shared" si="3"/>
        <v>81.849999999999994</v>
      </c>
      <c r="U6" s="34">
        <f t="shared" si="3"/>
        <v>265.16000000000003</v>
      </c>
      <c r="V6" s="34">
        <f t="shared" si="3"/>
        <v>808</v>
      </c>
      <c r="W6" s="34">
        <f t="shared" si="3"/>
        <v>0.15</v>
      </c>
      <c r="X6" s="34">
        <f t="shared" si="3"/>
        <v>5386.67</v>
      </c>
      <c r="Y6" s="35">
        <f>IF(Y7="",NA(),Y7)</f>
        <v>95.55</v>
      </c>
      <c r="Z6" s="35">
        <f t="shared" ref="Z6:AH6" si="4">IF(Z7="",NA(),Z7)</f>
        <v>98.24</v>
      </c>
      <c r="AA6" s="35">
        <f t="shared" si="4"/>
        <v>104.31</v>
      </c>
      <c r="AB6" s="35">
        <f t="shared" si="4"/>
        <v>104.19</v>
      </c>
      <c r="AC6" s="35">
        <f t="shared" si="4"/>
        <v>111.1</v>
      </c>
      <c r="AD6" s="35">
        <f t="shared" si="4"/>
        <v>90.66</v>
      </c>
      <c r="AE6" s="35">
        <f t="shared" si="4"/>
        <v>89.69</v>
      </c>
      <c r="AF6" s="35">
        <f t="shared" si="4"/>
        <v>85.72</v>
      </c>
      <c r="AG6" s="35">
        <f t="shared" si="4"/>
        <v>93.44</v>
      </c>
      <c r="AH6" s="35">
        <f t="shared" si="4"/>
        <v>90.02</v>
      </c>
      <c r="AI6" s="34" t="str">
        <f>IF(AI7="","",IF(AI7="-","【-】","【"&amp;SUBSTITUTE(TEXT(AI7,"#,##0.00"),"-","△")&amp;"】"))</f>
        <v>【90.10】</v>
      </c>
      <c r="AJ6" s="35">
        <f>IF(AJ7="",NA(),AJ7)</f>
        <v>190.6</v>
      </c>
      <c r="AK6" s="35">
        <f t="shared" ref="AK6:AS6" si="5">IF(AK7="",NA(),AK7)</f>
        <v>179.47</v>
      </c>
      <c r="AL6" s="35">
        <f t="shared" si="5"/>
        <v>162.28</v>
      </c>
      <c r="AM6" s="35">
        <f t="shared" si="5"/>
        <v>144.84</v>
      </c>
      <c r="AN6" s="35">
        <f t="shared" si="5"/>
        <v>116.41</v>
      </c>
      <c r="AO6" s="35">
        <f t="shared" si="5"/>
        <v>91.1</v>
      </c>
      <c r="AP6" s="35">
        <f t="shared" si="5"/>
        <v>124.89</v>
      </c>
      <c r="AQ6" s="35">
        <f t="shared" si="5"/>
        <v>129.72999999999999</v>
      </c>
      <c r="AR6" s="35">
        <f t="shared" si="5"/>
        <v>123.58</v>
      </c>
      <c r="AS6" s="35">
        <f t="shared" si="5"/>
        <v>221.28</v>
      </c>
      <c r="AT6" s="34" t="str">
        <f>IF(AT7="","",IF(AT7="-","【-】","【"&amp;SUBSTITUTE(TEXT(AT7,"#,##0.00"),"-","△")&amp;"】"))</f>
        <v>【164.71】</v>
      </c>
      <c r="AU6" s="35">
        <f>IF(AU7="",NA(),AU7)</f>
        <v>1004.68</v>
      </c>
      <c r="AV6" s="35">
        <f t="shared" ref="AV6:BD6" si="6">IF(AV7="",NA(),AV7)</f>
        <v>681.73</v>
      </c>
      <c r="AW6" s="35">
        <f t="shared" si="6"/>
        <v>880.12</v>
      </c>
      <c r="AX6" s="35">
        <f t="shared" si="6"/>
        <v>632.05999999999995</v>
      </c>
      <c r="AY6" s="35">
        <f t="shared" si="6"/>
        <v>673.81</v>
      </c>
      <c r="AZ6" s="35">
        <f t="shared" si="6"/>
        <v>247.48</v>
      </c>
      <c r="BA6" s="35">
        <f t="shared" si="6"/>
        <v>221.76</v>
      </c>
      <c r="BB6" s="35">
        <f t="shared" si="6"/>
        <v>180.07</v>
      </c>
      <c r="BC6" s="35">
        <f t="shared" si="6"/>
        <v>172.39</v>
      </c>
      <c r="BD6" s="35">
        <f t="shared" si="6"/>
        <v>113.42</v>
      </c>
      <c r="BE6" s="34" t="str">
        <f>IF(BE7="","",IF(BE7="-","【-】","【"&amp;SUBSTITUTE(TEXT(BE7,"#,##0.00"),"-","△")&amp;"】"))</f>
        <v>【148.05】</v>
      </c>
      <c r="BF6" s="35">
        <f>IF(BF7="",NA(),BF7)</f>
        <v>1361.51</v>
      </c>
      <c r="BG6" s="35">
        <f t="shared" ref="BG6:BO6" si="7">IF(BG7="",NA(),BG7)</f>
        <v>1352.77</v>
      </c>
      <c r="BH6" s="35">
        <f t="shared" si="7"/>
        <v>1047.2</v>
      </c>
      <c r="BI6" s="35">
        <f t="shared" si="7"/>
        <v>499.41</v>
      </c>
      <c r="BJ6" s="35">
        <f t="shared" si="7"/>
        <v>473.17</v>
      </c>
      <c r="BK6" s="35">
        <f t="shared" si="7"/>
        <v>416.91</v>
      </c>
      <c r="BL6" s="35">
        <f t="shared" si="7"/>
        <v>392.19</v>
      </c>
      <c r="BM6" s="35">
        <f t="shared" si="7"/>
        <v>413.5</v>
      </c>
      <c r="BN6" s="35">
        <f t="shared" si="7"/>
        <v>407.42</v>
      </c>
      <c r="BO6" s="35">
        <f t="shared" si="7"/>
        <v>386.46</v>
      </c>
      <c r="BP6" s="34" t="str">
        <f>IF(BP7="","",IF(BP7="-","【-】","【"&amp;SUBSTITUTE(TEXT(BP7,"#,##0.00"),"-","△")&amp;"】"))</f>
        <v>【325.02】</v>
      </c>
      <c r="BQ6" s="35">
        <f>IF(BQ7="",NA(),BQ7)</f>
        <v>60.5</v>
      </c>
      <c r="BR6" s="35">
        <f t="shared" ref="BR6:BZ6" si="8">IF(BR7="",NA(),BR7)</f>
        <v>68.56</v>
      </c>
      <c r="BS6" s="35">
        <f t="shared" si="8"/>
        <v>75.12</v>
      </c>
      <c r="BT6" s="35">
        <f t="shared" si="8"/>
        <v>95.56</v>
      </c>
      <c r="BU6" s="35">
        <f t="shared" si="8"/>
        <v>94.15</v>
      </c>
      <c r="BV6" s="35">
        <f t="shared" si="8"/>
        <v>57.93</v>
      </c>
      <c r="BW6" s="35">
        <f t="shared" si="8"/>
        <v>57.03</v>
      </c>
      <c r="BX6" s="35">
        <f t="shared" si="8"/>
        <v>55.84</v>
      </c>
      <c r="BY6" s="35">
        <f t="shared" si="8"/>
        <v>57.08</v>
      </c>
      <c r="BZ6" s="35">
        <f t="shared" si="8"/>
        <v>55.85</v>
      </c>
      <c r="CA6" s="34" t="str">
        <f>IF(CA7="","",IF(CA7="-","【-】","【"&amp;SUBSTITUTE(TEXT(CA7,"#,##0.00"),"-","△")&amp;"】"))</f>
        <v>【60.61】</v>
      </c>
      <c r="CB6" s="35">
        <f>IF(CB7="",NA(),CB7)</f>
        <v>230.51</v>
      </c>
      <c r="CC6" s="35">
        <f t="shared" ref="CC6:CK6" si="9">IF(CC7="",NA(),CC7)</f>
        <v>204.12</v>
      </c>
      <c r="CD6" s="35">
        <f t="shared" si="9"/>
        <v>187.31</v>
      </c>
      <c r="CE6" s="35">
        <f t="shared" si="9"/>
        <v>147.47</v>
      </c>
      <c r="CF6" s="35">
        <f t="shared" si="9"/>
        <v>150</v>
      </c>
      <c r="CG6" s="35">
        <f t="shared" si="9"/>
        <v>276.93</v>
      </c>
      <c r="CH6" s="35">
        <f t="shared" si="9"/>
        <v>283.73</v>
      </c>
      <c r="CI6" s="35">
        <f t="shared" si="9"/>
        <v>287.57</v>
      </c>
      <c r="CJ6" s="35">
        <f t="shared" si="9"/>
        <v>286.86</v>
      </c>
      <c r="CK6" s="35">
        <f t="shared" si="9"/>
        <v>287.91000000000003</v>
      </c>
      <c r="CL6" s="34" t="str">
        <f>IF(CL7="","",IF(CL7="-","【-】","【"&amp;SUBSTITUTE(TEXT(CL7,"#,##0.00"),"-","△")&amp;"】"))</f>
        <v>【270.94】</v>
      </c>
      <c r="CM6" s="34">
        <f>IF(CM7="",NA(),CM7)</f>
        <v>0</v>
      </c>
      <c r="CN6" s="35">
        <f t="shared" ref="CN6:CV6" si="10">IF(CN7="",NA(),CN7)</f>
        <v>51.03</v>
      </c>
      <c r="CO6" s="35">
        <f t="shared" si="10"/>
        <v>48.89</v>
      </c>
      <c r="CP6" s="35">
        <f t="shared" si="10"/>
        <v>48.94</v>
      </c>
      <c r="CQ6" s="35">
        <f t="shared" si="10"/>
        <v>47.19</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5">
        <f>IF(DI7="",NA(),DI7)</f>
        <v>42.17</v>
      </c>
      <c r="DJ6" s="35">
        <f t="shared" ref="DJ6:DR6" si="12">IF(DJ7="",NA(),DJ7)</f>
        <v>48.59</v>
      </c>
      <c r="DK6" s="35">
        <f t="shared" si="12"/>
        <v>52.52</v>
      </c>
      <c r="DL6" s="35">
        <f t="shared" si="12"/>
        <v>55.05</v>
      </c>
      <c r="DM6" s="35">
        <f t="shared" si="12"/>
        <v>58.03</v>
      </c>
      <c r="DN6" s="35">
        <f t="shared" si="12"/>
        <v>13.6</v>
      </c>
      <c r="DO6" s="35">
        <f t="shared" si="12"/>
        <v>14.97</v>
      </c>
      <c r="DP6" s="35">
        <f t="shared" si="12"/>
        <v>16.16</v>
      </c>
      <c r="DQ6" s="35">
        <f t="shared" si="12"/>
        <v>16.420000000000002</v>
      </c>
      <c r="DR6" s="35">
        <f t="shared" si="12"/>
        <v>16.41</v>
      </c>
      <c r="DS6" s="34" t="str">
        <f>IF(DS7="","",IF(DS7="-","【-】","【"&amp;SUBSTITUTE(TEXT(DS7,"#,##0.00"),"-","△")&amp;"】"))</f>
        <v>【17.99】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172073</v>
      </c>
      <c r="D7" s="37">
        <v>46</v>
      </c>
      <c r="E7" s="37">
        <v>18</v>
      </c>
      <c r="F7" s="37">
        <v>0</v>
      </c>
      <c r="G7" s="37">
        <v>0</v>
      </c>
      <c r="H7" s="37" t="s">
        <v>96</v>
      </c>
      <c r="I7" s="37" t="s">
        <v>97</v>
      </c>
      <c r="J7" s="37" t="s">
        <v>98</v>
      </c>
      <c r="K7" s="37" t="s">
        <v>99</v>
      </c>
      <c r="L7" s="37" t="s">
        <v>100</v>
      </c>
      <c r="M7" s="37" t="s">
        <v>101</v>
      </c>
      <c r="N7" s="38" t="s">
        <v>102</v>
      </c>
      <c r="O7" s="38">
        <v>26.45</v>
      </c>
      <c r="P7" s="38">
        <v>3.75</v>
      </c>
      <c r="Q7" s="38">
        <v>100</v>
      </c>
      <c r="R7" s="38">
        <v>2829</v>
      </c>
      <c r="S7" s="38">
        <v>21703</v>
      </c>
      <c r="T7" s="38">
        <v>81.849999999999994</v>
      </c>
      <c r="U7" s="38">
        <v>265.16000000000003</v>
      </c>
      <c r="V7" s="38">
        <v>808</v>
      </c>
      <c r="W7" s="38">
        <v>0.15</v>
      </c>
      <c r="X7" s="38">
        <v>5386.67</v>
      </c>
      <c r="Y7" s="38">
        <v>95.55</v>
      </c>
      <c r="Z7" s="38">
        <v>98.24</v>
      </c>
      <c r="AA7" s="38">
        <v>104.31</v>
      </c>
      <c r="AB7" s="38">
        <v>104.19</v>
      </c>
      <c r="AC7" s="38">
        <v>111.1</v>
      </c>
      <c r="AD7" s="38">
        <v>90.66</v>
      </c>
      <c r="AE7" s="38">
        <v>89.69</v>
      </c>
      <c r="AF7" s="38">
        <v>85.72</v>
      </c>
      <c r="AG7" s="38">
        <v>93.44</v>
      </c>
      <c r="AH7" s="38">
        <v>90.02</v>
      </c>
      <c r="AI7" s="38">
        <v>90.1</v>
      </c>
      <c r="AJ7" s="38">
        <v>190.6</v>
      </c>
      <c r="AK7" s="38">
        <v>179.47</v>
      </c>
      <c r="AL7" s="38">
        <v>162.28</v>
      </c>
      <c r="AM7" s="38">
        <v>144.84</v>
      </c>
      <c r="AN7" s="38">
        <v>116.41</v>
      </c>
      <c r="AO7" s="38">
        <v>91.1</v>
      </c>
      <c r="AP7" s="38">
        <v>124.89</v>
      </c>
      <c r="AQ7" s="38">
        <v>129.72999999999999</v>
      </c>
      <c r="AR7" s="38">
        <v>123.58</v>
      </c>
      <c r="AS7" s="38">
        <v>221.28</v>
      </c>
      <c r="AT7" s="38">
        <v>164.71</v>
      </c>
      <c r="AU7" s="38">
        <v>1004.68</v>
      </c>
      <c r="AV7" s="38">
        <v>681.73</v>
      </c>
      <c r="AW7" s="38">
        <v>880.12</v>
      </c>
      <c r="AX7" s="38">
        <v>632.05999999999995</v>
      </c>
      <c r="AY7" s="38">
        <v>673.81</v>
      </c>
      <c r="AZ7" s="38">
        <v>247.48</v>
      </c>
      <c r="BA7" s="38">
        <v>221.76</v>
      </c>
      <c r="BB7" s="38">
        <v>180.07</v>
      </c>
      <c r="BC7" s="38">
        <v>172.39</v>
      </c>
      <c r="BD7" s="38">
        <v>113.42</v>
      </c>
      <c r="BE7" s="38">
        <v>148.05000000000001</v>
      </c>
      <c r="BF7" s="38">
        <v>1361.51</v>
      </c>
      <c r="BG7" s="38">
        <v>1352.77</v>
      </c>
      <c r="BH7" s="38">
        <v>1047.2</v>
      </c>
      <c r="BI7" s="38">
        <v>499.41</v>
      </c>
      <c r="BJ7" s="38">
        <v>473.17</v>
      </c>
      <c r="BK7" s="38">
        <v>416.91</v>
      </c>
      <c r="BL7" s="38">
        <v>392.19</v>
      </c>
      <c r="BM7" s="38">
        <v>413.5</v>
      </c>
      <c r="BN7" s="38">
        <v>407.42</v>
      </c>
      <c r="BO7" s="38">
        <v>386.46</v>
      </c>
      <c r="BP7" s="38">
        <v>325.02</v>
      </c>
      <c r="BQ7" s="38">
        <v>60.5</v>
      </c>
      <c r="BR7" s="38">
        <v>68.56</v>
      </c>
      <c r="BS7" s="38">
        <v>75.12</v>
      </c>
      <c r="BT7" s="38">
        <v>95.56</v>
      </c>
      <c r="BU7" s="38">
        <v>94.15</v>
      </c>
      <c r="BV7" s="38">
        <v>57.93</v>
      </c>
      <c r="BW7" s="38">
        <v>57.03</v>
      </c>
      <c r="BX7" s="38">
        <v>55.84</v>
      </c>
      <c r="BY7" s="38">
        <v>57.08</v>
      </c>
      <c r="BZ7" s="38">
        <v>55.85</v>
      </c>
      <c r="CA7" s="38">
        <v>60.61</v>
      </c>
      <c r="CB7" s="38">
        <v>230.51</v>
      </c>
      <c r="CC7" s="38">
        <v>204.12</v>
      </c>
      <c r="CD7" s="38">
        <v>187.31</v>
      </c>
      <c r="CE7" s="38">
        <v>147.47</v>
      </c>
      <c r="CF7" s="38">
        <v>150</v>
      </c>
      <c r="CG7" s="38">
        <v>276.93</v>
      </c>
      <c r="CH7" s="38">
        <v>283.73</v>
      </c>
      <c r="CI7" s="38">
        <v>287.57</v>
      </c>
      <c r="CJ7" s="38">
        <v>286.86</v>
      </c>
      <c r="CK7" s="38">
        <v>287.91000000000003</v>
      </c>
      <c r="CL7" s="38">
        <v>270.94</v>
      </c>
      <c r="CM7" s="38">
        <v>0</v>
      </c>
      <c r="CN7" s="38">
        <v>51.03</v>
      </c>
      <c r="CO7" s="38">
        <v>48.89</v>
      </c>
      <c r="CP7" s="38">
        <v>48.94</v>
      </c>
      <c r="CQ7" s="38">
        <v>47.19</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v>42.17</v>
      </c>
      <c r="DJ7" s="38">
        <v>48.59</v>
      </c>
      <c r="DK7" s="38">
        <v>52.52</v>
      </c>
      <c r="DL7" s="38">
        <v>55.05</v>
      </c>
      <c r="DM7" s="38">
        <v>58.03</v>
      </c>
      <c r="DN7" s="38">
        <v>13.6</v>
      </c>
      <c r="DO7" s="38">
        <v>14.97</v>
      </c>
      <c r="DP7" s="38">
        <v>16.16</v>
      </c>
      <c r="DQ7" s="38">
        <v>16.420000000000002</v>
      </c>
      <c r="DR7" s="38">
        <v>16.41</v>
      </c>
      <c r="DS7" s="38">
        <v>17.989999999999998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seibi</cp:lastModifiedBy>
  <dcterms:created xsi:type="dcterms:W3CDTF">2019-12-05T04:57:29Z</dcterms:created>
  <dcterms:modified xsi:type="dcterms:W3CDTF">2020-02-10T08:56:35Z</dcterms:modified>
  <cp:category/>
</cp:coreProperties>
</file>