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共有フォルダ\05上下水道部\010経営企画課\AA.0.0　　総記\AA.0.0.0　庶務\14　庁内通知・照会\H31(2019） 関係連絡用\財政課\20200210_公営企業に係る経営比較分析表（平成30年度決算）の分析等について\"/>
    </mc:Choice>
  </mc:AlternateContent>
  <workbookProtection workbookAlgorithmName="SHA-512" workbookHashValue="l5ZuutXRrSoxISfTTbehMMtSARntk7aOltaaK+hu3ovwsZxlgMxkxcEGn7Usea7sNV5IMlTs7fYQwcvVUuxEcg==" workbookSaltValue="jaw9nQ6rZjcyPDb4gEt65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<sst xmlns="http://schemas.openxmlformats.org/spreadsheetml/2006/main" count="289" uniqueCount="111">
  <si>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</si>
  <si>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</si>
  <si>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</si>
  <si>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</si>
  <si>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</si>
  <si>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</si>
  <si>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</si>
  <si>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</si>
  <si>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</si>
  <si>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</si>
  <si>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</si>
  <si>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</si>
  <si>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</si>
  <si>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</si>
  <si>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</si>
  <si>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</si>
  <si>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</si>
  <si>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</si>
  <si>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</si>
  <si>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</si>
  <si>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</si>
  <si>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</si>
  <si>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</si>
  <si>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</si>
  <si>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</si>
  <si>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</si>
  <si>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</si>
  <si>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</si>
  <si>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</si>
  <si>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</si>
  <si>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</si>
  <si>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</si>
  <si>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</si>
  <si>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</si>
  <si>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</si>
  <si>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</si>
  <si>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</si>
  <si>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</si>
  <si>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</si>
  <si>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</si>
  <si>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</si>
  <si>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</si>
  <si>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</si>
  <si>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</si>
  <si>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</si>
  <si>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</si>
  <si>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</si>
  <si>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</si>
  <si>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</si>
  <si>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</si>
  <si>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</si>
  <si>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</si>
  <si>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</si>
  <si>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</si>
  <si>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</si>
  <si>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</si>
  <si>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</si>
  <si>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</si>
  <si>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</si>
  <si>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</si>
  <si>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</si>
  <si>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</si>
  <si>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</si>
  <si>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</si>
  <si>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</si>
  <si>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</si>
  <si>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</si>
  <si>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</si>
  <si>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</si>
  <si>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</si>
  <si>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</si>
  <si>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</si>
  <si>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</si>
  <si>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</si>
  <si>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</si>
  <si>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</si>
  <si>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</si>
  <si>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</si>
  <si>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</si>
  <si>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</si>
  <si>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</si>
  <si>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</si>
  <si>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</si>
  <si>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</si>
  <si>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</si>
  <si>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</si>
  <si>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</si>
  <si>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</si>
  <si>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</si>
  <si>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</si>
  <si>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</si>
  <si>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</si>
  <si>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</si>
  <si>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</si>
  <si>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</si>
  <si>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</si>
  <si>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</si>
  <si>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</si>
  <si>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</si>
  <si>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</si>
  <si>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</si>
  <si>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</si>
  <si>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</si>
  <si>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</si>
  <si>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</si>
  <si>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</si>
  <si>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</si>
  <si>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</si>
  <si>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は、赤字決算となった。赤字となった主な要因は、繰入金等の営業外収益の減少によるものである。その結果、経費回収率は類似団体と比較して低く、経費を収益（使用料収入、繰入金等）でまかなえていない。流動比率も極端に低く、支払能力が低いため、一時的な借入をせざるを得ないのが現状である。経費回収率も低く、料金水準が適切であるか否か、料金改定の時期や改定率を定めていく必要性がある。
　水洗化率は、類似団体平均と比較して低い数値となっているが、整備面積の増と整備済地区における新規加入により年々微増している。水洗化率を向上させることは、収益の増加に直結するため、引き続き下水道整備済区域の未加入者に対して、接続補助制度の周知や、委託職員の訪問により加入促進の取り組みを行っていく。
</t>
    <rPh sb="11" eb="13">
      <t>アカジ</t>
    </rPh>
    <rPh sb="56" eb="58">
      <t>ケッカ</t>
    </rPh>
    <rPh sb="89" eb="91">
      <t>クリイレ</t>
    </rPh>
    <rPh sb="91" eb="92">
      <t>キン</t>
    </rPh>
    <rPh sb="92" eb="93">
      <t>トウ</t>
    </rPh>
    <rPh sb="104" eb="106">
      <t>リュウドウ</t>
    </rPh>
    <rPh sb="106" eb="108">
      <t>ヒリツ</t>
    </rPh>
    <rPh sb="109" eb="111">
      <t>キョクタン</t>
    </rPh>
    <rPh sb="112" eb="113">
      <t>ヒク</t>
    </rPh>
    <rPh sb="115" eb="117">
      <t>シハラ</t>
    </rPh>
    <rPh sb="117" eb="119">
      <t>ノウリョク</t>
    </rPh>
    <rPh sb="120" eb="121">
      <t>ヒク</t>
    </rPh>
    <rPh sb="125" eb="127">
      <t>イチジ</t>
    </rPh>
    <rPh sb="127" eb="128">
      <t>テキ</t>
    </rPh>
    <rPh sb="129" eb="131">
      <t>カリイレ</t>
    </rPh>
    <rPh sb="136" eb="137">
      <t>エ</t>
    </rPh>
    <rPh sb="141" eb="143">
      <t>ゲンジョウ</t>
    </rPh>
    <rPh sb="147" eb="149">
      <t>ケイヒ</t>
    </rPh>
    <rPh sb="149" eb="151">
      <t>カイシュウ</t>
    </rPh>
    <rPh sb="151" eb="152">
      <t>リツ</t>
    </rPh>
    <rPh sb="153" eb="154">
      <t>ヒク</t>
    </rPh>
    <rPh sb="156" eb="158">
      <t>リョウキン</t>
    </rPh>
    <rPh sb="158" eb="160">
      <t>スイジュン</t>
    </rPh>
    <rPh sb="161" eb="163">
      <t>テキセツ</t>
    </rPh>
    <rPh sb="167" eb="168">
      <t>イナ</t>
    </rPh>
    <rPh sb="170" eb="172">
      <t>リョウキン</t>
    </rPh>
    <rPh sb="172" eb="174">
      <t>カイテイ</t>
    </rPh>
    <rPh sb="175" eb="177">
      <t>ジキ</t>
    </rPh>
    <rPh sb="178" eb="180">
      <t>カイテイ</t>
    </rPh>
    <rPh sb="180" eb="181">
      <t>リツ</t>
    </rPh>
    <rPh sb="182" eb="183">
      <t>サダ</t>
    </rPh>
    <rPh sb="187" eb="190">
      <t>ヒツヨウセイ</t>
    </rPh>
    <rPh sb="202" eb="204">
      <t>ルイジ</t>
    </rPh>
    <rPh sb="204" eb="206">
      <t>ダンタイ</t>
    </rPh>
    <rPh sb="225" eb="227">
      <t>セイビ</t>
    </rPh>
    <rPh sb="227" eb="229">
      <t>メンセキ</t>
    </rPh>
    <rPh sb="230" eb="231">
      <t>ゾウ</t>
    </rPh>
    <rPh sb="232" eb="234">
      <t>セイビ</t>
    </rPh>
    <rPh sb="234" eb="235">
      <t>スミ</t>
    </rPh>
    <rPh sb="235" eb="237">
      <t>チク</t>
    </rPh>
    <rPh sb="241" eb="243">
      <t>シンキ</t>
    </rPh>
    <rPh sb="243" eb="245">
      <t>カニュウ</t>
    </rPh>
    <rPh sb="248" eb="250">
      <t>ネンネン</t>
    </rPh>
    <rPh sb="250" eb="252">
      <t>ビゾウ</t>
    </rPh>
    <rPh sb="257" eb="260">
      <t>スイセンカ</t>
    </rPh>
    <rPh sb="260" eb="261">
      <t>リツ</t>
    </rPh>
    <rPh sb="262" eb="264">
      <t>コウジョウ</t>
    </rPh>
    <rPh sb="271" eb="273">
      <t>シュウエキ</t>
    </rPh>
    <rPh sb="274" eb="276">
      <t>ゾウカ</t>
    </rPh>
    <rPh sb="277" eb="279">
      <t>チョッケツ</t>
    </rPh>
    <rPh sb="284" eb="285">
      <t>ヒ</t>
    </rPh>
    <rPh sb="286" eb="287">
      <t>ツヅ</t>
    </rPh>
    <rPh sb="306" eb="308">
      <t>セツゾク</t>
    </rPh>
    <rPh sb="310" eb="312">
      <t>セイド</t>
    </rPh>
    <rPh sb="313" eb="315">
      <t>シュウチ</t>
    </rPh>
    <phoneticPr fontId="4"/>
  </si>
  <si>
    <t xml:space="preserve">　
　老朽化した施設や管路の更新・長寿命化対策が必要となってきている。老朽化更新需要が増大するため、平成30年度からストックマネジメントの策定に着手しており、その結果を踏まえ、投資を平準化し収支バランスを見ながら計画的に実施していく。
</t>
    <rPh sb="3" eb="6">
      <t>ロウキュウカ</t>
    </rPh>
    <rPh sb="17" eb="21">
      <t>チョウジュミョウカ</t>
    </rPh>
    <rPh sb="81" eb="83">
      <t>ケッカ</t>
    </rPh>
    <rPh sb="84" eb="85">
      <t>フ</t>
    </rPh>
    <rPh sb="95" eb="97">
      <t>シュウシ</t>
    </rPh>
    <rPh sb="102" eb="103">
      <t>ミ</t>
    </rPh>
    <phoneticPr fontId="4"/>
  </si>
  <si>
    <t>　
　管路及び処理施設の老朽化対策の必要性が高くなってきており経営改善の実施(料金改定)、投資計画の見直しを行う必要がある。平成29年度より地方公営企業法の全部適用となったことから、地方公営企業法適用のメリットを活かし、財務状況を適切に把握しながら最適な投資規模、料金水準について検討を進め、収益向上のための取り組みを行い、健全な経営を持続していく。</t>
    <rPh sb="124" eb="126">
      <t>サイテキ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</si>
</sst>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CE-457C-97C8-85727849F9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c:v>
                </c:pt>
              </c:numCache>
            </c:numRef>
          </c:val>
          <c:smooth val="0"/>
          <c:extLst>
            <c:ext xmlns:c16="http://schemas.microsoft.com/office/drawing/2014/chart" uri="{C3380CC4-5D6E-409C-BE32-E72D297353CC}">
              <c16:uniqueId val="{00000001-A5CE-457C-97C8-85727849F9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81.11</c:v>
                </c:pt>
                <c:pt idx="4">
                  <c:v>84.2</c:v>
                </c:pt>
              </c:numCache>
            </c:numRef>
          </c:val>
          <c:extLst>
            <c:ext xmlns:c16="http://schemas.microsoft.com/office/drawing/2014/chart" uri="{C3380CC4-5D6E-409C-BE32-E72D297353CC}">
              <c16:uniqueId val="{00000000-668A-4FB5-9421-EC5A40F6D9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64.959999999999994</c:v>
                </c:pt>
                <c:pt idx="4">
                  <c:v>65.040000000000006</c:v>
                </c:pt>
              </c:numCache>
            </c:numRef>
          </c:val>
          <c:smooth val="0"/>
          <c:extLst>
            <c:ext xmlns:c16="http://schemas.microsoft.com/office/drawing/2014/chart" uri="{C3380CC4-5D6E-409C-BE32-E72D297353CC}">
              <c16:uniqueId val="{00000001-668A-4FB5-9421-EC5A40F6D9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79.89</c:v>
                </c:pt>
                <c:pt idx="4">
                  <c:v>80.010000000000005</c:v>
                </c:pt>
              </c:numCache>
            </c:numRef>
          </c:val>
          <c:extLst>
            <c:ext xmlns:c16="http://schemas.microsoft.com/office/drawing/2014/chart" uri="{C3380CC4-5D6E-409C-BE32-E72D297353CC}">
              <c16:uniqueId val="{00000000-6997-4CA8-9395-EC60674F44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c:v>
                </c:pt>
                <c:pt idx="4">
                  <c:v>92.55</c:v>
                </c:pt>
              </c:numCache>
            </c:numRef>
          </c:val>
          <c:smooth val="0"/>
          <c:extLst>
            <c:ext xmlns:c16="http://schemas.microsoft.com/office/drawing/2014/chart" uri="{C3380CC4-5D6E-409C-BE32-E72D297353CC}">
              <c16:uniqueId val="{00000001-6997-4CA8-9395-EC60674F44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100.89</c:v>
                </c:pt>
                <c:pt idx="4">
                  <c:v>98.56</c:v>
                </c:pt>
              </c:numCache>
            </c:numRef>
          </c:val>
          <c:extLst>
            <c:ext xmlns:c16="http://schemas.microsoft.com/office/drawing/2014/chart" uri="{C3380CC4-5D6E-409C-BE32-E72D297353CC}">
              <c16:uniqueId val="{00000000-9B4D-40D4-A1D3-D0F74CEF49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108.03</c:v>
                </c:pt>
                <c:pt idx="4">
                  <c:v>106.9</c:v>
                </c:pt>
              </c:numCache>
            </c:numRef>
          </c:val>
          <c:smooth val="0"/>
          <c:extLst>
            <c:ext xmlns:c16="http://schemas.microsoft.com/office/drawing/2014/chart" uri="{C3380CC4-5D6E-409C-BE32-E72D297353CC}">
              <c16:uniqueId val="{00000001-9B4D-40D4-A1D3-D0F74CEF49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3.58</c:v>
                </c:pt>
                <c:pt idx="4">
                  <c:v>6.97</c:v>
                </c:pt>
              </c:numCache>
            </c:numRef>
          </c:val>
          <c:extLst>
            <c:ext xmlns:c16="http://schemas.microsoft.com/office/drawing/2014/chart" uri="{C3380CC4-5D6E-409C-BE32-E72D297353CC}">
              <c16:uniqueId val="{00000000-D8C8-4228-8A83-B796488B3F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25.61</c:v>
                </c:pt>
                <c:pt idx="4">
                  <c:v>26.13</c:v>
                </c:pt>
              </c:numCache>
            </c:numRef>
          </c:val>
          <c:smooth val="0"/>
          <c:extLst>
            <c:ext xmlns:c16="http://schemas.microsoft.com/office/drawing/2014/chart" uri="{C3380CC4-5D6E-409C-BE32-E72D297353CC}">
              <c16:uniqueId val="{00000001-D8C8-4228-8A83-B796488B3F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C5C-42C9-9F2B-FF6E36A482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1.07</c:v>
                </c:pt>
                <c:pt idx="4">
                  <c:v>1.03</c:v>
                </c:pt>
              </c:numCache>
            </c:numRef>
          </c:val>
          <c:smooth val="0"/>
          <c:extLst>
            <c:ext xmlns:c16="http://schemas.microsoft.com/office/drawing/2014/chart" uri="{C3380CC4-5D6E-409C-BE32-E72D297353CC}">
              <c16:uniqueId val="{00000001-BC5C-42C9-9F2B-FF6E36A482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0.6</c:v>
                </c:pt>
                <c:pt idx="4">
                  <c:v>6.65</c:v>
                </c:pt>
              </c:numCache>
            </c:numRef>
          </c:val>
          <c:extLst>
            <c:ext xmlns:c16="http://schemas.microsoft.com/office/drawing/2014/chart" uri="{C3380CC4-5D6E-409C-BE32-E72D297353CC}">
              <c16:uniqueId val="{00000000-2C27-459D-A966-A6952D137C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13.55</c:v>
                </c:pt>
                <c:pt idx="4">
                  <c:v>9.06</c:v>
                </c:pt>
              </c:numCache>
            </c:numRef>
          </c:val>
          <c:smooth val="0"/>
          <c:extLst>
            <c:ext xmlns:c16="http://schemas.microsoft.com/office/drawing/2014/chart" uri="{C3380CC4-5D6E-409C-BE32-E72D297353CC}">
              <c16:uniqueId val="{00000001-2C27-459D-A966-A6952D137C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23.57</c:v>
                </c:pt>
                <c:pt idx="4">
                  <c:v>26.31</c:v>
                </c:pt>
              </c:numCache>
            </c:numRef>
          </c:val>
          <c:extLst>
            <c:ext xmlns:c16="http://schemas.microsoft.com/office/drawing/2014/chart" uri="{C3380CC4-5D6E-409C-BE32-E72D297353CC}">
              <c16:uniqueId val="{00000000-BA04-45B9-8A6B-F2A28B1991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78.45</c:v>
                </c:pt>
                <c:pt idx="4">
                  <c:v>76.31</c:v>
                </c:pt>
              </c:numCache>
            </c:numRef>
          </c:val>
          <c:smooth val="0"/>
          <c:extLst>
            <c:ext xmlns:c16="http://schemas.microsoft.com/office/drawing/2014/chart" uri="{C3380CC4-5D6E-409C-BE32-E72D297353CC}">
              <c16:uniqueId val="{00000001-BA04-45B9-8A6B-F2A28B1991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399.42</c:v>
                </c:pt>
                <c:pt idx="4">
                  <c:v>369.27</c:v>
                </c:pt>
              </c:numCache>
            </c:numRef>
          </c:val>
          <c:extLst>
            <c:ext xmlns:c16="http://schemas.microsoft.com/office/drawing/2014/chart" uri="{C3380CC4-5D6E-409C-BE32-E72D297353CC}">
              <c16:uniqueId val="{00000000-368B-4270-AAA3-03CCB5A58E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799.41</c:v>
                </c:pt>
                <c:pt idx="4">
                  <c:v>820.36</c:v>
                </c:pt>
              </c:numCache>
            </c:numRef>
          </c:val>
          <c:smooth val="0"/>
          <c:extLst>
            <c:ext xmlns:c16="http://schemas.microsoft.com/office/drawing/2014/chart" uri="{C3380CC4-5D6E-409C-BE32-E72D297353CC}">
              <c16:uniqueId val="{00000001-368B-4270-AAA3-03CCB5A58E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73.25</c:v>
                </c:pt>
                <c:pt idx="4">
                  <c:v>84.44</c:v>
                </c:pt>
              </c:numCache>
            </c:numRef>
          </c:val>
          <c:extLst>
            <c:ext xmlns:c16="http://schemas.microsoft.com/office/drawing/2014/chart" uri="{C3380CC4-5D6E-409C-BE32-E72D297353CC}">
              <c16:uniqueId val="{00000000-0332-4B44-840F-72283261DC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96.54</c:v>
                </c:pt>
                <c:pt idx="4">
                  <c:v>95.4</c:v>
                </c:pt>
              </c:numCache>
            </c:numRef>
          </c:val>
          <c:smooth val="0"/>
          <c:extLst>
            <c:ext xmlns:c16="http://schemas.microsoft.com/office/drawing/2014/chart" uri="{C3380CC4-5D6E-409C-BE32-E72D297353CC}">
              <c16:uniqueId val="{00000001-0332-4B44-840F-72283261DC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178.4</c:v>
                </c:pt>
                <c:pt idx="4">
                  <c:v>153.5</c:v>
                </c:pt>
              </c:numCache>
            </c:numRef>
          </c:val>
          <c:extLst>
            <c:ext xmlns:c16="http://schemas.microsoft.com/office/drawing/2014/chart" uri="{C3380CC4-5D6E-409C-BE32-E72D297353CC}">
              <c16:uniqueId val="{00000000-4670-4143-9918-257D5815C0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162.81</c:v>
                </c:pt>
                <c:pt idx="4">
                  <c:v>163.19999999999999</c:v>
                </c:pt>
              </c:numCache>
            </c:numRef>
          </c:val>
          <c:smooth val="0"/>
          <c:extLst>
            <c:ext xmlns:c16="http://schemas.microsoft.com/office/drawing/2014/chart" uri="{C3380CC4-5D6E-409C-BE32-E72D297353CC}">
              <c16:uniqueId val="{00000001-4670-4143-9918-257D5815C0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2" zoomScaleNormal="100" workbookViewId="0">
      <selection activeCell="BJ78" sqref="BJ78"/>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石川県　加賀市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67221</v>
      </c>
      <c r="AM8" s="68"/>
      <c r="AN8" s="68"/>
      <c r="AO8" s="68"/>
      <c r="AP8" s="68"/>
      <c r="AQ8" s="68"/>
      <c r="AR8" s="68"/>
      <c r="AS8" s="68"/>
      <c r="AT8" s="67">
        <f>データ!T6</f>
        <v>305.87</v>
      </c>
      <c r="AU8" s="67"/>
      <c r="AV8" s="67"/>
      <c r="AW8" s="67"/>
      <c r="AX8" s="67"/>
      <c r="AY8" s="67"/>
      <c r="AZ8" s="67"/>
      <c r="BA8" s="67"/>
      <c r="BB8" s="67">
        <f>データ!U6</f>
        <v>219.77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38.21</v>
      </c>
      <c r="J10" s="67"/>
      <c r="K10" s="67"/>
      <c r="L10" s="67"/>
      <c r="M10" s="67"/>
      <c r="N10" s="67"/>
      <c r="O10" s="67"/>
      <c r="P10" s="67">
        <f>データ!P6</f>
        <v>51.07</v>
      </c>
      <c r="Q10" s="67"/>
      <c r="R10" s="67"/>
      <c r="S10" s="67"/>
      <c r="T10" s="67"/>
      <c r="U10" s="67"/>
      <c r="V10" s="67"/>
      <c r="W10" s="67">
        <f>データ!Q6</f>
        <v>75.69</v>
      </c>
      <c r="X10" s="67"/>
      <c r="Y10" s="67"/>
      <c r="Z10" s="67"/>
      <c r="AA10" s="67"/>
      <c r="AB10" s="67"/>
      <c r="AC10" s="67"/>
      <c r="AD10" s="68">
        <f>データ!R6</f>
        <v>2700</v>
      </c>
      <c r="AE10" s="68"/>
      <c r="AF10" s="68"/>
      <c r="AG10" s="68"/>
      <c r="AH10" s="68"/>
      <c r="AI10" s="68"/>
      <c r="AJ10" s="68"/>
      <c r="AK10" s="2"/>
      <c r="AL10" s="68">
        <f>データ!V6</f>
        <v>34153</v>
      </c>
      <c r="AM10" s="68"/>
      <c r="AN10" s="68"/>
      <c r="AO10" s="68"/>
      <c r="AP10" s="68"/>
      <c r="AQ10" s="68"/>
      <c r="AR10" s="68"/>
      <c r="AS10" s="68"/>
      <c r="AT10" s="67">
        <f>データ!W6</f>
        <v>8.98</v>
      </c>
      <c r="AU10" s="67"/>
      <c r="AV10" s="67"/>
      <c r="AW10" s="67"/>
      <c r="AX10" s="67"/>
      <c r="AY10" s="67"/>
      <c r="AZ10" s="67"/>
      <c r="BA10" s="67"/>
      <c r="BB10" s="67">
        <f>データ!X6</f>
        <v>3803.23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ML88ufdAwj/w5ilxCXBpo2B0UBYQZ6B8jjX9CyeIfe54ewpyhNk9530nYUe8aWg4uODm21Fg3QeN1MuvOGBXA==" saltValue="G8/g/3dHGCm6+ZWPLwVF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172065</v>
      </c>
      <c r="D6" s="33">
        <f t="shared" si="3"/>
        <v>46</v>
      </c>
      <c r="E6" s="33">
        <f t="shared" si="3"/>
        <v>17</v>
      </c>
      <c r="F6" s="33">
        <f t="shared" si="3"/>
        <v>1</v>
      </c>
      <c r="G6" s="33">
        <f t="shared" si="3"/>
        <v>0</v>
      </c>
      <c r="H6" s="33" t="str">
        <f t="shared" si="3"/>
        <v>石川県　加賀市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38.21</v>
      </c>
      <c r="P6" s="34">
        <f t="shared" si="3"/>
        <v>51.07</v>
      </c>
      <c r="Q6" s="34">
        <f t="shared" si="3"/>
        <v>75.69</v>
      </c>
      <c r="R6" s="34">
        <f t="shared" si="3"/>
        <v>2700</v>
      </c>
      <c r="S6" s="34">
        <f t="shared" si="3"/>
        <v>67221</v>
      </c>
      <c r="T6" s="34">
        <f t="shared" si="3"/>
        <v>305.87</v>
      </c>
      <c r="U6" s="34">
        <f t="shared" si="3"/>
        <v>219.77</v>
      </c>
      <c r="V6" s="34">
        <f t="shared" si="3"/>
        <v>34153</v>
      </c>
      <c r="W6" s="34">
        <f t="shared" si="3"/>
        <v>8.98</v>
      </c>
      <c r="X6" s="34">
        <f t="shared" si="3"/>
        <v>3803.23</v>
      </c>
      <c r="Y6" s="35" t="str">
        <f>IF(Y7="",NA(),Y7)</f>
        <v>-</v>
      </c>
      <c r="Z6" s="35" t="str">
        <f t="shared" ref="Z6:AH6" si="4">IF(Z7="",NA(),Z7)</f>
        <v>-</v>
      </c>
      <c r="AA6" s="35" t="str">
        <f t="shared" si="4"/>
        <v>-</v>
      </c>
      <c r="AB6" s="35">
        <f t="shared" si="4"/>
        <v>100.89</v>
      </c>
      <c r="AC6" s="35">
        <f t="shared" si="4"/>
        <v>98.56</v>
      </c>
      <c r="AD6" s="35" t="str">
        <f t="shared" si="4"/>
        <v>-</v>
      </c>
      <c r="AE6" s="35" t="str">
        <f t="shared" si="4"/>
        <v>-</v>
      </c>
      <c r="AF6" s="35" t="str">
        <f t="shared" si="4"/>
        <v>-</v>
      </c>
      <c r="AG6" s="35">
        <f t="shared" si="4"/>
        <v>108.03</v>
      </c>
      <c r="AH6" s="35">
        <f t="shared" si="4"/>
        <v>106.9</v>
      </c>
      <c r="AI6" s="34" t="str">
        <f>IF(AI7="","",IF(AI7="-","【-】","【"&amp;SUBSTITUTE(TEXT(AI7,"#,##0.00"),"-","△")&amp;"】"))</f>
        <v>【108.69】</v>
      </c>
      <c r="AJ6" s="35" t="str">
        <f>IF(AJ7="",NA(),AJ7)</f>
        <v>-</v>
      </c>
      <c r="AK6" s="35" t="str">
        <f t="shared" ref="AK6:AS6" si="5">IF(AK7="",NA(),AK7)</f>
        <v>-</v>
      </c>
      <c r="AL6" s="35" t="str">
        <f t="shared" si="5"/>
        <v>-</v>
      </c>
      <c r="AM6" s="35">
        <f t="shared" si="5"/>
        <v>0.6</v>
      </c>
      <c r="AN6" s="35">
        <f t="shared" si="5"/>
        <v>6.65</v>
      </c>
      <c r="AO6" s="35" t="str">
        <f t="shared" si="5"/>
        <v>-</v>
      </c>
      <c r="AP6" s="35" t="str">
        <f t="shared" si="5"/>
        <v>-</v>
      </c>
      <c r="AQ6" s="35" t="str">
        <f t="shared" si="5"/>
        <v>-</v>
      </c>
      <c r="AR6" s="35">
        <f t="shared" si="5"/>
        <v>13.55</v>
      </c>
      <c r="AS6" s="35">
        <f t="shared" si="5"/>
        <v>9.06</v>
      </c>
      <c r="AT6" s="34" t="str">
        <f>IF(AT7="","",IF(AT7="-","【-】","【"&amp;SUBSTITUTE(TEXT(AT7,"#,##0.00"),"-","△")&amp;"】"))</f>
        <v>【3.28】</v>
      </c>
      <c r="AU6" s="35" t="str">
        <f>IF(AU7="",NA(),AU7)</f>
        <v>-</v>
      </c>
      <c r="AV6" s="35" t="str">
        <f t="shared" ref="AV6:BD6" si="6">IF(AV7="",NA(),AV7)</f>
        <v>-</v>
      </c>
      <c r="AW6" s="35" t="str">
        <f t="shared" si="6"/>
        <v>-</v>
      </c>
      <c r="AX6" s="35">
        <f t="shared" si="6"/>
        <v>23.57</v>
      </c>
      <c r="AY6" s="35">
        <f t="shared" si="6"/>
        <v>26.31</v>
      </c>
      <c r="AZ6" s="35" t="str">
        <f t="shared" si="6"/>
        <v>-</v>
      </c>
      <c r="BA6" s="35" t="str">
        <f t="shared" si="6"/>
        <v>-</v>
      </c>
      <c r="BB6" s="35" t="str">
        <f t="shared" si="6"/>
        <v>-</v>
      </c>
      <c r="BC6" s="35">
        <f t="shared" si="6"/>
        <v>78.45</v>
      </c>
      <c r="BD6" s="35">
        <f t="shared" si="6"/>
        <v>76.31</v>
      </c>
      <c r="BE6" s="34" t="str">
        <f>IF(BE7="","",IF(BE7="-","【-】","【"&amp;SUBSTITUTE(TEXT(BE7,"#,##0.00"),"-","△")&amp;"】"))</f>
        <v>【69.49】</v>
      </c>
      <c r="BF6" s="35" t="str">
        <f>IF(BF7="",NA(),BF7)</f>
        <v>-</v>
      </c>
      <c r="BG6" s="35" t="str">
        <f t="shared" ref="BG6:BO6" si="7">IF(BG7="",NA(),BG7)</f>
        <v>-</v>
      </c>
      <c r="BH6" s="35" t="str">
        <f t="shared" si="7"/>
        <v>-</v>
      </c>
      <c r="BI6" s="35">
        <f t="shared" si="7"/>
        <v>399.42</v>
      </c>
      <c r="BJ6" s="35">
        <f t="shared" si="7"/>
        <v>369.27</v>
      </c>
      <c r="BK6" s="35" t="str">
        <f t="shared" si="7"/>
        <v>-</v>
      </c>
      <c r="BL6" s="35" t="str">
        <f t="shared" si="7"/>
        <v>-</v>
      </c>
      <c r="BM6" s="35" t="str">
        <f t="shared" si="7"/>
        <v>-</v>
      </c>
      <c r="BN6" s="35">
        <f t="shared" si="7"/>
        <v>799.41</v>
      </c>
      <c r="BO6" s="35">
        <f t="shared" si="7"/>
        <v>820.36</v>
      </c>
      <c r="BP6" s="34" t="str">
        <f>IF(BP7="","",IF(BP7="-","【-】","【"&amp;SUBSTITUTE(TEXT(BP7,"#,##0.00"),"-","△")&amp;"】"))</f>
        <v>【682.78】</v>
      </c>
      <c r="BQ6" s="35" t="str">
        <f>IF(BQ7="",NA(),BQ7)</f>
        <v>-</v>
      </c>
      <c r="BR6" s="35" t="str">
        <f t="shared" ref="BR6:BZ6" si="8">IF(BR7="",NA(),BR7)</f>
        <v>-</v>
      </c>
      <c r="BS6" s="35" t="str">
        <f t="shared" si="8"/>
        <v>-</v>
      </c>
      <c r="BT6" s="35">
        <f t="shared" si="8"/>
        <v>73.25</v>
      </c>
      <c r="BU6" s="35">
        <f t="shared" si="8"/>
        <v>84.44</v>
      </c>
      <c r="BV6" s="35" t="str">
        <f t="shared" si="8"/>
        <v>-</v>
      </c>
      <c r="BW6" s="35" t="str">
        <f t="shared" si="8"/>
        <v>-</v>
      </c>
      <c r="BX6" s="35" t="str">
        <f t="shared" si="8"/>
        <v>-</v>
      </c>
      <c r="BY6" s="35">
        <f t="shared" si="8"/>
        <v>96.54</v>
      </c>
      <c r="BZ6" s="35">
        <f t="shared" si="8"/>
        <v>95.4</v>
      </c>
      <c r="CA6" s="34" t="str">
        <f>IF(CA7="","",IF(CA7="-","【-】","【"&amp;SUBSTITUTE(TEXT(CA7,"#,##0.00"),"-","△")&amp;"】"))</f>
        <v>【100.91】</v>
      </c>
      <c r="CB6" s="35" t="str">
        <f>IF(CB7="",NA(),CB7)</f>
        <v>-</v>
      </c>
      <c r="CC6" s="35" t="str">
        <f t="shared" ref="CC6:CK6" si="9">IF(CC7="",NA(),CC7)</f>
        <v>-</v>
      </c>
      <c r="CD6" s="35" t="str">
        <f t="shared" si="9"/>
        <v>-</v>
      </c>
      <c r="CE6" s="35">
        <f t="shared" si="9"/>
        <v>178.4</v>
      </c>
      <c r="CF6" s="35">
        <f t="shared" si="9"/>
        <v>153.5</v>
      </c>
      <c r="CG6" s="35" t="str">
        <f t="shared" si="9"/>
        <v>-</v>
      </c>
      <c r="CH6" s="35" t="str">
        <f t="shared" si="9"/>
        <v>-</v>
      </c>
      <c r="CI6" s="35" t="str">
        <f t="shared" si="9"/>
        <v>-</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f t="shared" si="10"/>
        <v>81.11</v>
      </c>
      <c r="CQ6" s="35">
        <f t="shared" si="10"/>
        <v>84.2</v>
      </c>
      <c r="CR6" s="35" t="str">
        <f t="shared" si="10"/>
        <v>-</v>
      </c>
      <c r="CS6" s="35" t="str">
        <f t="shared" si="10"/>
        <v>-</v>
      </c>
      <c r="CT6" s="35" t="str">
        <f t="shared" si="10"/>
        <v>-</v>
      </c>
      <c r="CU6" s="35">
        <f t="shared" si="10"/>
        <v>64.959999999999994</v>
      </c>
      <c r="CV6" s="35">
        <f t="shared" si="10"/>
        <v>65.040000000000006</v>
      </c>
      <c r="CW6" s="34" t="str">
        <f>IF(CW7="","",IF(CW7="-","【-】","【"&amp;SUBSTITUTE(TEXT(CW7,"#,##0.00"),"-","△")&amp;"】"))</f>
        <v>【58.98】</v>
      </c>
      <c r="CX6" s="35" t="str">
        <f>IF(CX7="",NA(),CX7)</f>
        <v>-</v>
      </c>
      <c r="CY6" s="35" t="str">
        <f t="shared" ref="CY6:DG6" si="11">IF(CY7="",NA(),CY7)</f>
        <v>-</v>
      </c>
      <c r="CZ6" s="35" t="str">
        <f t="shared" si="11"/>
        <v>-</v>
      </c>
      <c r="DA6" s="35">
        <f t="shared" si="11"/>
        <v>79.89</v>
      </c>
      <c r="DB6" s="35">
        <f t="shared" si="11"/>
        <v>80.010000000000005</v>
      </c>
      <c r="DC6" s="35" t="str">
        <f t="shared" si="11"/>
        <v>-</v>
      </c>
      <c r="DD6" s="35" t="str">
        <f t="shared" si="11"/>
        <v>-</v>
      </c>
      <c r="DE6" s="35" t="str">
        <f t="shared" si="11"/>
        <v>-</v>
      </c>
      <c r="DF6" s="35">
        <f t="shared" si="11"/>
        <v>92.3</v>
      </c>
      <c r="DG6" s="35">
        <f t="shared" si="11"/>
        <v>92.55</v>
      </c>
      <c r="DH6" s="34" t="str">
        <f>IF(DH7="","",IF(DH7="-","【-】","【"&amp;SUBSTITUTE(TEXT(DH7,"#,##0.00"),"-","△")&amp;"】"))</f>
        <v>【95.20】</v>
      </c>
      <c r="DI6" s="35" t="str">
        <f>IF(DI7="",NA(),DI7)</f>
        <v>-</v>
      </c>
      <c r="DJ6" s="35" t="str">
        <f t="shared" ref="DJ6:DR6" si="12">IF(DJ7="",NA(),DJ7)</f>
        <v>-</v>
      </c>
      <c r="DK6" s="35" t="str">
        <f t="shared" si="12"/>
        <v>-</v>
      </c>
      <c r="DL6" s="35">
        <f t="shared" si="12"/>
        <v>3.58</v>
      </c>
      <c r="DM6" s="35">
        <f t="shared" si="12"/>
        <v>6.97</v>
      </c>
      <c r="DN6" s="35" t="str">
        <f t="shared" si="12"/>
        <v>-</v>
      </c>
      <c r="DO6" s="35" t="str">
        <f t="shared" si="12"/>
        <v>-</v>
      </c>
      <c r="DP6" s="35" t="str">
        <f t="shared" si="12"/>
        <v>-</v>
      </c>
      <c r="DQ6" s="35">
        <f t="shared" si="12"/>
        <v>25.61</v>
      </c>
      <c r="DR6" s="35">
        <f t="shared" si="12"/>
        <v>26.13</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1.07</v>
      </c>
      <c r="EC6" s="35">
        <f t="shared" si="13"/>
        <v>1.03</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v>
      </c>
      <c r="EO6" s="34" t="str">
        <f>IF(EO7="","",IF(EO7="-","【-】","【"&amp;SUBSTITUTE(TEXT(EO7,"#,##0.00"),"-","△")&amp;"】"))</f>
        <v>【0.23】</v>
      </c>
    </row>
    <row r="7" spans="1:148" s="36" customFormat="1" x14ac:dyDescent="0.2">
      <c r="A7" s="28"/>
      <c r="B7" s="37">
        <v>2018</v>
      </c>
      <c r="C7" s="37">
        <v>172065</v>
      </c>
      <c r="D7" s="37">
        <v>46</v>
      </c>
      <c r="E7" s="37">
        <v>17</v>
      </c>
      <c r="F7" s="37">
        <v>1</v>
      </c>
      <c r="G7" s="37">
        <v>0</v>
      </c>
      <c r="H7" s="37" t="s">
        <v>96</v>
      </c>
      <c r="I7" s="37" t="s">
        <v>97</v>
      </c>
      <c r="J7" s="37" t="s">
        <v>98</v>
      </c>
      <c r="K7" s="37" t="s">
        <v>99</v>
      </c>
      <c r="L7" s="37" t="s">
        <v>100</v>
      </c>
      <c r="M7" s="37" t="s">
        <v>101</v>
      </c>
      <c r="N7" s="38" t="s">
        <v>102</v>
      </c>
      <c r="O7" s="38">
        <v>38.21</v>
      </c>
      <c r="P7" s="38">
        <v>51.07</v>
      </c>
      <c r="Q7" s="38">
        <v>75.69</v>
      </c>
      <c r="R7" s="38">
        <v>2700</v>
      </c>
      <c r="S7" s="38">
        <v>67221</v>
      </c>
      <c r="T7" s="38">
        <v>305.87</v>
      </c>
      <c r="U7" s="38">
        <v>219.77</v>
      </c>
      <c r="V7" s="38">
        <v>34153</v>
      </c>
      <c r="W7" s="38">
        <v>8.98</v>
      </c>
      <c r="X7" s="38">
        <v>3803.23</v>
      </c>
      <c r="Y7" s="38" t="s">
        <v>102</v>
      </c>
      <c r="Z7" s="38" t="s">
        <v>102</v>
      </c>
      <c r="AA7" s="38" t="s">
        <v>102</v>
      </c>
      <c r="AB7" s="38">
        <v>100.89</v>
      </c>
      <c r="AC7" s="38">
        <v>98.56</v>
      </c>
      <c r="AD7" s="38" t="s">
        <v>102</v>
      </c>
      <c r="AE7" s="38" t="s">
        <v>102</v>
      </c>
      <c r="AF7" s="38" t="s">
        <v>102</v>
      </c>
      <c r="AG7" s="38">
        <v>108.03</v>
      </c>
      <c r="AH7" s="38">
        <v>106.9</v>
      </c>
      <c r="AI7" s="38">
        <v>108.69</v>
      </c>
      <c r="AJ7" s="38" t="s">
        <v>102</v>
      </c>
      <c r="AK7" s="38" t="s">
        <v>102</v>
      </c>
      <c r="AL7" s="38" t="s">
        <v>102</v>
      </c>
      <c r="AM7" s="38">
        <v>0.6</v>
      </c>
      <c r="AN7" s="38">
        <v>6.65</v>
      </c>
      <c r="AO7" s="38" t="s">
        <v>102</v>
      </c>
      <c r="AP7" s="38" t="s">
        <v>102</v>
      </c>
      <c r="AQ7" s="38" t="s">
        <v>102</v>
      </c>
      <c r="AR7" s="38">
        <v>13.55</v>
      </c>
      <c r="AS7" s="38">
        <v>9.06</v>
      </c>
      <c r="AT7" s="38">
        <v>3.28</v>
      </c>
      <c r="AU7" s="38" t="s">
        <v>102</v>
      </c>
      <c r="AV7" s="38" t="s">
        <v>102</v>
      </c>
      <c r="AW7" s="38" t="s">
        <v>102</v>
      </c>
      <c r="AX7" s="38">
        <v>23.57</v>
      </c>
      <c r="AY7" s="38">
        <v>26.31</v>
      </c>
      <c r="AZ7" s="38" t="s">
        <v>102</v>
      </c>
      <c r="BA7" s="38" t="s">
        <v>102</v>
      </c>
      <c r="BB7" s="38" t="s">
        <v>102</v>
      </c>
      <c r="BC7" s="38">
        <v>78.45</v>
      </c>
      <c r="BD7" s="38">
        <v>76.31</v>
      </c>
      <c r="BE7" s="38">
        <v>69.489999999999995</v>
      </c>
      <c r="BF7" s="38" t="s">
        <v>102</v>
      </c>
      <c r="BG7" s="38" t="s">
        <v>102</v>
      </c>
      <c r="BH7" s="38" t="s">
        <v>102</v>
      </c>
      <c r="BI7" s="38">
        <v>399.42</v>
      </c>
      <c r="BJ7" s="38">
        <v>369.27</v>
      </c>
      <c r="BK7" s="38" t="s">
        <v>102</v>
      </c>
      <c r="BL7" s="38" t="s">
        <v>102</v>
      </c>
      <c r="BM7" s="38" t="s">
        <v>102</v>
      </c>
      <c r="BN7" s="38">
        <v>799.41</v>
      </c>
      <c r="BO7" s="38">
        <v>820.36</v>
      </c>
      <c r="BP7" s="38">
        <v>682.78</v>
      </c>
      <c r="BQ7" s="38" t="s">
        <v>102</v>
      </c>
      <c r="BR7" s="38" t="s">
        <v>102</v>
      </c>
      <c r="BS7" s="38" t="s">
        <v>102</v>
      </c>
      <c r="BT7" s="38">
        <v>73.25</v>
      </c>
      <c r="BU7" s="38">
        <v>84.44</v>
      </c>
      <c r="BV7" s="38" t="s">
        <v>102</v>
      </c>
      <c r="BW7" s="38" t="s">
        <v>102</v>
      </c>
      <c r="BX7" s="38" t="s">
        <v>102</v>
      </c>
      <c r="BY7" s="38">
        <v>96.54</v>
      </c>
      <c r="BZ7" s="38">
        <v>95.4</v>
      </c>
      <c r="CA7" s="38">
        <v>100.91</v>
      </c>
      <c r="CB7" s="38" t="s">
        <v>102</v>
      </c>
      <c r="CC7" s="38" t="s">
        <v>102</v>
      </c>
      <c r="CD7" s="38" t="s">
        <v>102</v>
      </c>
      <c r="CE7" s="38">
        <v>178.4</v>
      </c>
      <c r="CF7" s="38">
        <v>153.5</v>
      </c>
      <c r="CG7" s="38" t="s">
        <v>102</v>
      </c>
      <c r="CH7" s="38" t="s">
        <v>102</v>
      </c>
      <c r="CI7" s="38" t="s">
        <v>102</v>
      </c>
      <c r="CJ7" s="38">
        <v>162.81</v>
      </c>
      <c r="CK7" s="38">
        <v>163.19999999999999</v>
      </c>
      <c r="CL7" s="38">
        <v>136.86000000000001</v>
      </c>
      <c r="CM7" s="38" t="s">
        <v>102</v>
      </c>
      <c r="CN7" s="38" t="s">
        <v>102</v>
      </c>
      <c r="CO7" s="38" t="s">
        <v>102</v>
      </c>
      <c r="CP7" s="38">
        <v>81.11</v>
      </c>
      <c r="CQ7" s="38">
        <v>84.2</v>
      </c>
      <c r="CR7" s="38" t="s">
        <v>102</v>
      </c>
      <c r="CS7" s="38" t="s">
        <v>102</v>
      </c>
      <c r="CT7" s="38" t="s">
        <v>102</v>
      </c>
      <c r="CU7" s="38">
        <v>64.959999999999994</v>
      </c>
      <c r="CV7" s="38">
        <v>65.040000000000006</v>
      </c>
      <c r="CW7" s="38">
        <v>58.98</v>
      </c>
      <c r="CX7" s="38" t="s">
        <v>102</v>
      </c>
      <c r="CY7" s="38" t="s">
        <v>102</v>
      </c>
      <c r="CZ7" s="38" t="s">
        <v>102</v>
      </c>
      <c r="DA7" s="38">
        <v>79.89</v>
      </c>
      <c r="DB7" s="38">
        <v>80.010000000000005</v>
      </c>
      <c r="DC7" s="38" t="s">
        <v>102</v>
      </c>
      <c r="DD7" s="38" t="s">
        <v>102</v>
      </c>
      <c r="DE7" s="38" t="s">
        <v>102</v>
      </c>
      <c r="DF7" s="38">
        <v>92.3</v>
      </c>
      <c r="DG7" s="38">
        <v>92.55</v>
      </c>
      <c r="DH7" s="38">
        <v>95.2</v>
      </c>
      <c r="DI7" s="38" t="s">
        <v>102</v>
      </c>
      <c r="DJ7" s="38" t="s">
        <v>102</v>
      </c>
      <c r="DK7" s="38" t="s">
        <v>102</v>
      </c>
      <c r="DL7" s="38">
        <v>3.58</v>
      </c>
      <c r="DM7" s="38">
        <v>6.97</v>
      </c>
      <c r="DN7" s="38" t="s">
        <v>102</v>
      </c>
      <c r="DO7" s="38" t="s">
        <v>102</v>
      </c>
      <c r="DP7" s="38" t="s">
        <v>102</v>
      </c>
      <c r="DQ7" s="38">
        <v>25.61</v>
      </c>
      <c r="DR7" s="38">
        <v>26.13</v>
      </c>
      <c r="DS7" s="38">
        <v>38.6</v>
      </c>
      <c r="DT7" s="38" t="s">
        <v>102</v>
      </c>
      <c r="DU7" s="38" t="s">
        <v>102</v>
      </c>
      <c r="DV7" s="38" t="s">
        <v>102</v>
      </c>
      <c r="DW7" s="38">
        <v>0</v>
      </c>
      <c r="DX7" s="38">
        <v>0</v>
      </c>
      <c r="DY7" s="38" t="s">
        <v>102</v>
      </c>
      <c r="DZ7" s="38" t="s">
        <v>102</v>
      </c>
      <c r="EA7" s="38" t="s">
        <v>102</v>
      </c>
      <c r="EB7" s="38">
        <v>1.07</v>
      </c>
      <c r="EC7" s="38">
        <v>1.03</v>
      </c>
      <c r="ED7" s="38">
        <v>5.64</v>
      </c>
      <c r="EE7" s="38" t="s">
        <v>102</v>
      </c>
      <c r="EF7" s="38" t="s">
        <v>102</v>
      </c>
      <c r="EG7" s="38" t="s">
        <v>102</v>
      </c>
      <c r="EH7" s="38">
        <v>0</v>
      </c>
      <c r="EI7" s="38">
        <v>0</v>
      </c>
      <c r="EJ7" s="38" t="s">
        <v>102</v>
      </c>
      <c r="EK7" s="38" t="s">
        <v>102</v>
      </c>
      <c r="EL7" s="38" t="s">
        <v>102</v>
      </c>
      <c r="EM7" s="38">
        <v>0.13</v>
      </c>
      <c r="EN7" s="38">
        <v>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2020-02-12T06:13:45Z</cp:lastPrinted>
  <dcterms:created xsi:type="dcterms:W3CDTF">2019-12-05T04:44:02Z</dcterms:created>
  <dcterms:modified xsi:type="dcterms:W3CDTF">2020-02-12T06:49:06Z</dcterms:modified>
  <cp:category/>
</cp:coreProperties>
</file>