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共有フォルダ\05上下水道部\010経営企画課\AA.0.0　　総記\AA.0.0.0　庶務\14　庁内通知・照会\H31(2019） 関係連絡用\財政課\20200210_公営企業に係る経営比較分析表（平成30年度決算）の分析等について\"/>
    </mc:Choice>
  </mc:AlternateContent>
  <workbookProtection workbookAlgorithmName="SHA-512" workbookHashValue="3mFwyFLo11pr8ks/GHEHXFUvbmGQy3Ejn9D2xg7Io+x+G29fJEqRjkCR03fC5Qz6SswZWHx0WIqqM9OCz9X6Ow==" workbookSaltValue="dovw685lwUmg6axSfznxRw=="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<sst xmlns="http://schemas.openxmlformats.org/spreadsheetml/2006/main" count="220" uniqueCount="108">
  <si>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</si>
  <si>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</si>
  <si>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</si>
  <si>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</si>
  <si>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</si>
  <si>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</si>
  <si>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</si>
  <si>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</si>
  <si>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</si>
  <si>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</si>
  <si>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</si>
  <si>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</si>
  <si>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</si>
  <si>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</si>
  <si>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</si>
  <si>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</si>
  <si>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</si>
  <si>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</si>
  <si>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</si>
  <si>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</si>
  <si>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</si>
  <si>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</si>
  <si>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</si>
  <si>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</si>
  <si>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</si>
  <si>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</si>
  <si>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</si>
  <si>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</si>
  <si>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</si>
  <si>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</si>
  <si>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</si>
  <si>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</si>
  <si>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</si>
  <si>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</si>
  <si>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</si>
  <si>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</si>
  <si>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</si>
  <si>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</si>
  <si>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</si>
  <si>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</si>
  <si>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</si>
  <si>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</si>
  <si>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</si>
  <si>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</si>
  <si>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</si>
  <si>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</si>
  <si>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</si>
  <si>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</si>
  <si>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</si>
  <si>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</si>
  <si>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</si>
  <si>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</si>
  <si>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</si>
  <si>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</si>
  <si>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</si>
  <si>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</si>
  <si>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</si>
  <si>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</si>
  <si>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</si>
  <si>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</si>
  <si>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</si>
  <si>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</si>
  <si>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</si>
  <si>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</si>
  <si>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</si>
  <si>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</si>
  <si>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</si>
  <si>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</si>
  <si>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</si>
  <si>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</si>
  <si>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</si>
  <si>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</si>
  <si>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</si>
  <si>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</si>
  <si>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</si>
  <si>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</si>
  <si>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</si>
  <si>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</si>
  <si>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</si>
  <si>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</si>
  <si>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</si>
  <si>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</si>
  <si>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</si>
  <si>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</si>
  <si>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</si>
  <si>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</si>
  <si>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</si>
  <si>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</si>
  <si>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</si>
  <si>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</si>
  <si>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</si>
  <si>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</si>
  <si>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</si>
  <si>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</si>
  <si>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</si>
  <si>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</si>
  <si>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</si>
  <si>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</si>
  <si>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</si>
  <si>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</si>
  <si>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</si>
  <si>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</si>
  <si>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</si>
  <si>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</si>
  <si>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</si>
  <si>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は家庭用の需要が減少傾向にある中、大口需要者による水需要が好調で、黒字となった。その結果、①経常収支比率は100%を超えてはいるものの、人口が減少していく推計から収益の減少は避けられず、今後は③流動比率が悪化していき、④企業債残高も多いため、企業債の元金及び利息の償還が今後経営を圧迫していくと考えられる。⑦施設利用率や⑧有収率については、類似団体に比べ良い数値となっているが、引き続き高い水準を保ちながら、将来の給水量の減少を踏まえ、現状分析や水運用について検討が必要である。
</t>
    <rPh sb="2" eb="4">
      <t>ヘイセイ</t>
    </rPh>
    <rPh sb="6" eb="8">
      <t>ネンド</t>
    </rPh>
    <rPh sb="25" eb="27">
      <t>オオグチ</t>
    </rPh>
    <rPh sb="27" eb="29">
      <t>ジュヨウ</t>
    </rPh>
    <rPh sb="29" eb="30">
      <t>シャ</t>
    </rPh>
    <rPh sb="33" eb="34">
      <t>ミズ</t>
    </rPh>
    <rPh sb="34" eb="36">
      <t>ジュヨウ</t>
    </rPh>
    <rPh sb="37" eb="39">
      <t>コウチョウ</t>
    </rPh>
    <rPh sb="41" eb="43">
      <t>クロジ</t>
    </rPh>
    <rPh sb="50" eb="52">
      <t>ケッカ</t>
    </rPh>
    <rPh sb="54" eb="56">
      <t>ケイジョウ</t>
    </rPh>
    <rPh sb="56" eb="58">
      <t>シュウシ</t>
    </rPh>
    <rPh sb="58" eb="60">
      <t>ヒリツ</t>
    </rPh>
    <rPh sb="66" eb="67">
      <t>コ</t>
    </rPh>
    <rPh sb="76" eb="78">
      <t>ジンコウ</t>
    </rPh>
    <rPh sb="79" eb="81">
      <t>ゲンショウ</t>
    </rPh>
    <rPh sb="85" eb="87">
      <t>スイケイ</t>
    </rPh>
    <rPh sb="89" eb="91">
      <t>シュウエキ</t>
    </rPh>
    <rPh sb="92" eb="94">
      <t>ゲンショウ</t>
    </rPh>
    <rPh sb="95" eb="96">
      <t>サ</t>
    </rPh>
    <rPh sb="101" eb="103">
      <t>コンゴ</t>
    </rPh>
    <rPh sb="105" eb="107">
      <t>リュウドウ</t>
    </rPh>
    <rPh sb="107" eb="109">
      <t>ヒリツ</t>
    </rPh>
    <rPh sb="110" eb="112">
      <t>アッカ</t>
    </rPh>
    <rPh sb="118" eb="120">
      <t>キギョウ</t>
    </rPh>
    <rPh sb="120" eb="121">
      <t>サイ</t>
    </rPh>
    <rPh sb="121" eb="123">
      <t>ザンダカ</t>
    </rPh>
    <rPh sb="124" eb="125">
      <t>オオ</t>
    </rPh>
    <rPh sb="129" eb="131">
      <t>キギョウ</t>
    </rPh>
    <rPh sb="131" eb="132">
      <t>サイ</t>
    </rPh>
    <rPh sb="133" eb="135">
      <t>ガンキン</t>
    </rPh>
    <rPh sb="135" eb="136">
      <t>オヨ</t>
    </rPh>
    <rPh sb="137" eb="139">
      <t>リソク</t>
    </rPh>
    <rPh sb="140" eb="142">
      <t>ショウカン</t>
    </rPh>
    <rPh sb="143" eb="145">
      <t>コンゴ</t>
    </rPh>
    <rPh sb="145" eb="147">
      <t>ケイエイ</t>
    </rPh>
    <rPh sb="148" eb="150">
      <t>アッパク</t>
    </rPh>
    <rPh sb="155" eb="156">
      <t>カンガ</t>
    </rPh>
    <rPh sb="162" eb="164">
      <t>シセツ</t>
    </rPh>
    <rPh sb="164" eb="166">
      <t>リヨウ</t>
    </rPh>
    <rPh sb="166" eb="167">
      <t>リツ</t>
    </rPh>
    <rPh sb="169" eb="172">
      <t>ユウシュウリツ</t>
    </rPh>
    <rPh sb="178" eb="180">
      <t>ルイジ</t>
    </rPh>
    <rPh sb="180" eb="182">
      <t>ダンタイ</t>
    </rPh>
    <rPh sb="183" eb="184">
      <t>クラ</t>
    </rPh>
    <rPh sb="185" eb="186">
      <t>ヨ</t>
    </rPh>
    <rPh sb="187" eb="189">
      <t>スウチ</t>
    </rPh>
    <rPh sb="197" eb="198">
      <t>ヒ</t>
    </rPh>
    <rPh sb="199" eb="200">
      <t>ツヅ</t>
    </rPh>
    <rPh sb="201" eb="202">
      <t>タカ</t>
    </rPh>
    <rPh sb="203" eb="205">
      <t>スイジュン</t>
    </rPh>
    <rPh sb="206" eb="207">
      <t>タモ</t>
    </rPh>
    <rPh sb="212" eb="214">
      <t>ショウライ</t>
    </rPh>
    <rPh sb="215" eb="217">
      <t>キュウスイ</t>
    </rPh>
    <rPh sb="217" eb="218">
      <t>リョウ</t>
    </rPh>
    <rPh sb="219" eb="221">
      <t>ゲンショウ</t>
    </rPh>
    <rPh sb="222" eb="223">
      <t>フ</t>
    </rPh>
    <rPh sb="226" eb="228">
      <t>ゲンジョウ</t>
    </rPh>
    <rPh sb="228" eb="230">
      <t>ブンセキ</t>
    </rPh>
    <rPh sb="231" eb="232">
      <t>ミズ</t>
    </rPh>
    <rPh sb="232" eb="234">
      <t>ウンヨウ</t>
    </rPh>
    <rPh sb="238" eb="240">
      <t>ケントウ</t>
    </rPh>
    <rPh sb="241" eb="243">
      <t>ヒツヨウ</t>
    </rPh>
    <phoneticPr fontId="4"/>
  </si>
  <si>
    <t xml:space="preserve">
　①有形固定資産減価償却率②管路経年化率ともに年々増加し、施設及び管路の老朽化が進んでいる。今後、耐用年数に達し更新時期を迎える管路や施設が増加することから、更新等の優先順位や平準化を計画的に実施していく。</t>
    <rPh sb="3" eb="5">
      <t>ユウケイ</t>
    </rPh>
    <rPh sb="5" eb="7">
      <t>コテイ</t>
    </rPh>
    <rPh sb="7" eb="9">
      <t>シサン</t>
    </rPh>
    <rPh sb="9" eb="11">
      <t>ゲンカ</t>
    </rPh>
    <rPh sb="11" eb="13">
      <t>ショウキャク</t>
    </rPh>
    <rPh sb="13" eb="14">
      <t>リツ</t>
    </rPh>
    <rPh sb="15" eb="17">
      <t>カンロ</t>
    </rPh>
    <rPh sb="17" eb="19">
      <t>ケイネン</t>
    </rPh>
    <rPh sb="19" eb="20">
      <t>カ</t>
    </rPh>
    <rPh sb="20" eb="21">
      <t>リツ</t>
    </rPh>
    <rPh sb="24" eb="26">
      <t>ネンネン</t>
    </rPh>
    <rPh sb="26" eb="28">
      <t>ゾウカ</t>
    </rPh>
    <rPh sb="30" eb="32">
      <t>シセツ</t>
    </rPh>
    <rPh sb="32" eb="33">
      <t>オヨ</t>
    </rPh>
    <rPh sb="34" eb="36">
      <t>カンロ</t>
    </rPh>
    <rPh sb="37" eb="40">
      <t>ロウキュウカ</t>
    </rPh>
    <rPh sb="41" eb="42">
      <t>スス</t>
    </rPh>
    <rPh sb="47" eb="49">
      <t>コンゴ</t>
    </rPh>
    <rPh sb="50" eb="52">
      <t>タイヨウ</t>
    </rPh>
    <rPh sb="52" eb="54">
      <t>ネンスウ</t>
    </rPh>
    <rPh sb="55" eb="56">
      <t>タッ</t>
    </rPh>
    <rPh sb="57" eb="59">
      <t>コウシン</t>
    </rPh>
    <rPh sb="59" eb="61">
      <t>ジキ</t>
    </rPh>
    <rPh sb="62" eb="63">
      <t>ムカ</t>
    </rPh>
    <rPh sb="65" eb="67">
      <t>カンロ</t>
    </rPh>
    <rPh sb="68" eb="70">
      <t>シセツ</t>
    </rPh>
    <rPh sb="71" eb="73">
      <t>ゾウカ</t>
    </rPh>
    <rPh sb="80" eb="82">
      <t>コウシン</t>
    </rPh>
    <rPh sb="82" eb="83">
      <t>トウ</t>
    </rPh>
    <rPh sb="84" eb="86">
      <t>ユウセン</t>
    </rPh>
    <rPh sb="86" eb="88">
      <t>ジュンイ</t>
    </rPh>
    <rPh sb="89" eb="92">
      <t>ヘイジュンカ</t>
    </rPh>
    <rPh sb="93" eb="96">
      <t>ケイカクテキ</t>
    </rPh>
    <rPh sb="97" eb="99">
      <t>ジッシ</t>
    </rPh>
    <phoneticPr fontId="4"/>
  </si>
  <si>
    <t xml:space="preserve">
　人口減少により給水収益が減少することが見込まれ、その一方で、施設や管路は老朽化がますます進み、更新による費用が増大していくことが大きな課題となっている。安全で良質な水を供給するためには、持続可能な経営基盤を確立しなければならず、今後も適切な投資と収益の確保が重要であり、更新事業の平準化や優先順位を考慮し、更なる経費節減、健全経営に努める。</t>
    <rPh sb="2" eb="4">
      <t>ジンコウ</t>
    </rPh>
    <rPh sb="4" eb="6">
      <t>ゲンショウ</t>
    </rPh>
    <rPh sb="9" eb="11">
      <t>キュウスイ</t>
    </rPh>
    <rPh sb="11" eb="13">
      <t>シュウエキ</t>
    </rPh>
    <rPh sb="14" eb="16">
      <t>ゲンショウ</t>
    </rPh>
    <rPh sb="21" eb="23">
      <t>ミコ</t>
    </rPh>
    <rPh sb="28" eb="30">
      <t>イッポウ</t>
    </rPh>
    <rPh sb="32" eb="34">
      <t>シセツ</t>
    </rPh>
    <rPh sb="35" eb="37">
      <t>カンロ</t>
    </rPh>
    <rPh sb="38" eb="41">
      <t>ロウキュウカ</t>
    </rPh>
    <rPh sb="46" eb="47">
      <t>スス</t>
    </rPh>
    <rPh sb="49" eb="51">
      <t>コウシン</t>
    </rPh>
    <rPh sb="54" eb="56">
      <t>ヒヨウ</t>
    </rPh>
    <rPh sb="57" eb="59">
      <t>ゾウダイ</t>
    </rPh>
    <rPh sb="66" eb="67">
      <t>オオ</t>
    </rPh>
    <rPh sb="69" eb="71">
      <t>カダイ</t>
    </rPh>
    <rPh sb="78" eb="80">
      <t>アンゼン</t>
    </rPh>
    <rPh sb="81" eb="83">
      <t>リョウシツ</t>
    </rPh>
    <rPh sb="84" eb="85">
      <t>ミズ</t>
    </rPh>
    <rPh sb="86" eb="88">
      <t>キョウキュウ</t>
    </rPh>
    <rPh sb="95" eb="97">
      <t>ジゾク</t>
    </rPh>
    <rPh sb="97" eb="99">
      <t>カノウ</t>
    </rPh>
    <rPh sb="100" eb="102">
      <t>ケイエイ</t>
    </rPh>
    <rPh sb="102" eb="104">
      <t>キバン</t>
    </rPh>
    <rPh sb="105" eb="107">
      <t>カクリツ</t>
    </rPh>
    <rPh sb="137" eb="139">
      <t>コウシン</t>
    </rPh>
    <rPh sb="139" eb="141">
      <t>ジギョウ</t>
    </rPh>
    <rPh sb="146" eb="148">
      <t>ユウセン</t>
    </rPh>
    <rPh sb="148" eb="150">
      <t>ジュンイ</t>
    </rPh>
    <rPh sb="151" eb="153">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</si>
</sst>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0.85</c:v>
                </c:pt>
                <c:pt idx="1">
                  <c:v>1.42</c:v>
                </c:pt>
                <c:pt idx="2">
                  <c:v>1.1000000000000001</c:v>
                </c:pt>
                <c:pt idx="3">
                  <c:v>1.21</c:v>
                </c:pt>
                <c:pt idx="4">
                  <c:v>1.58</c:v>
                </c:pt>
              </c:numCache>
            </c:numRef>
          </c:val>
          <c:extLst>
            <c:ext xmlns:c16="http://schemas.microsoft.com/office/drawing/2014/chart" uri="{C3380CC4-5D6E-409C-BE32-E72D297353CC}">
              <c16:uniqueId val="{00000000-5EB8-4EC9-A362-3132121FA1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5EB8-4EC9-A362-3132121FA1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69.17</c:v>
                </c:pt>
                <c:pt idx="1">
                  <c:v>69.930000000000007</c:v>
                </c:pt>
                <c:pt idx="2">
                  <c:v>67.31</c:v>
                </c:pt>
                <c:pt idx="3">
                  <c:v>73.12</c:v>
                </c:pt>
                <c:pt idx="4">
                  <c:v>71.73</c:v>
                </c:pt>
              </c:numCache>
            </c:numRef>
          </c:val>
          <c:extLst>
            <c:ext xmlns:c16="http://schemas.microsoft.com/office/drawing/2014/chart" uri="{C3380CC4-5D6E-409C-BE32-E72D297353CC}">
              <c16:uniqueId val="{00000000-06B2-4EB8-8CEA-EB76CD2BDD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06B2-4EB8-8CEA-EB76CD2BDD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89.55</c:v>
                </c:pt>
                <c:pt idx="1">
                  <c:v>86.24</c:v>
                </c:pt>
                <c:pt idx="2">
                  <c:v>87.5</c:v>
                </c:pt>
                <c:pt idx="3">
                  <c:v>87.82</c:v>
                </c:pt>
                <c:pt idx="4">
                  <c:v>88.39</c:v>
                </c:pt>
              </c:numCache>
            </c:numRef>
          </c:val>
          <c:extLst>
            <c:ext xmlns:c16="http://schemas.microsoft.com/office/drawing/2014/chart" uri="{C3380CC4-5D6E-409C-BE32-E72D297353CC}">
              <c16:uniqueId val="{00000000-45CD-4B2B-82CF-F7EA3E3C5D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5CD-4B2B-82CF-F7EA3E3C5D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97.44</c:v>
                </c:pt>
                <c:pt idx="1">
                  <c:v>100.79</c:v>
                </c:pt>
                <c:pt idx="2">
                  <c:v>98.18</c:v>
                </c:pt>
                <c:pt idx="3">
                  <c:v>104.67</c:v>
                </c:pt>
                <c:pt idx="4">
                  <c:v>105.61</c:v>
                </c:pt>
              </c:numCache>
            </c:numRef>
          </c:val>
          <c:extLst>
            <c:ext xmlns:c16="http://schemas.microsoft.com/office/drawing/2014/chart" uri="{C3380CC4-5D6E-409C-BE32-E72D297353CC}">
              <c16:uniqueId val="{00000000-3A0D-4760-9F15-E55D0A2D26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A0D-4760-9F15-E55D0A2D26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48.49</c:v>
                </c:pt>
                <c:pt idx="1">
                  <c:v>49.67</c:v>
                </c:pt>
                <c:pt idx="2">
                  <c:v>50.78</c:v>
                </c:pt>
                <c:pt idx="3">
                  <c:v>52.04</c:v>
                </c:pt>
                <c:pt idx="4">
                  <c:v>53.37</c:v>
                </c:pt>
              </c:numCache>
            </c:numRef>
          </c:val>
          <c:extLst>
            <c:ext xmlns:c16="http://schemas.microsoft.com/office/drawing/2014/chart" uri="{C3380CC4-5D6E-409C-BE32-E72D297353CC}">
              <c16:uniqueId val="{00000000-CEA4-4DFE-B0F2-7A9F8AB486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CEA4-4DFE-B0F2-7A9F8AB486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3.26</c:v>
                </c:pt>
                <c:pt idx="1">
                  <c:v>3.46</c:v>
                </c:pt>
                <c:pt idx="2">
                  <c:v>6.78</c:v>
                </c:pt>
                <c:pt idx="3">
                  <c:v>5.36</c:v>
                </c:pt>
                <c:pt idx="4">
                  <c:v>13.05</c:v>
                </c:pt>
              </c:numCache>
            </c:numRef>
          </c:val>
          <c:extLst>
            <c:ext xmlns:c16="http://schemas.microsoft.com/office/drawing/2014/chart" uri="{C3380CC4-5D6E-409C-BE32-E72D297353CC}">
              <c16:uniqueId val="{00000000-5B56-4016-9A34-7C6C5D0C00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5B56-4016-9A34-7C6C5D0C00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C-4DC3-916F-CDE033F989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8CC-4DC3-916F-CDE033F989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146.53</c:v>
                </c:pt>
                <c:pt idx="1">
                  <c:v>165.16</c:v>
                </c:pt>
                <c:pt idx="2">
                  <c:v>216.46</c:v>
                </c:pt>
                <c:pt idx="3">
                  <c:v>221.87</c:v>
                </c:pt>
                <c:pt idx="4">
                  <c:v>258.76</c:v>
                </c:pt>
              </c:numCache>
            </c:numRef>
          </c:val>
          <c:extLst>
            <c:ext xmlns:c16="http://schemas.microsoft.com/office/drawing/2014/chart" uri="{C3380CC4-5D6E-409C-BE32-E72D297353CC}">
              <c16:uniqueId val="{00000000-9477-4109-97E4-FDCCBC01D8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9477-4109-97E4-FDCCBC01D8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636.32000000000005</c:v>
                </c:pt>
                <c:pt idx="1">
                  <c:v>648.80999999999995</c:v>
                </c:pt>
                <c:pt idx="2">
                  <c:v>666.11</c:v>
                </c:pt>
                <c:pt idx="3">
                  <c:v>628.30999999999995</c:v>
                </c:pt>
                <c:pt idx="4">
                  <c:v>631.87</c:v>
                </c:pt>
              </c:numCache>
            </c:numRef>
          </c:val>
          <c:extLst>
            <c:ext xmlns:c16="http://schemas.microsoft.com/office/drawing/2014/chart" uri="{C3380CC4-5D6E-409C-BE32-E72D297353CC}">
              <c16:uniqueId val="{00000000-104B-4BC5-BA49-10BDE5EA58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04B-4BC5-BA49-10BDE5EA58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95.32</c:v>
                </c:pt>
                <c:pt idx="1">
                  <c:v>98.51</c:v>
                </c:pt>
                <c:pt idx="2">
                  <c:v>95.81</c:v>
                </c:pt>
                <c:pt idx="3">
                  <c:v>103.03</c:v>
                </c:pt>
                <c:pt idx="4">
                  <c:v>104.2</c:v>
                </c:pt>
              </c:numCache>
            </c:numRef>
          </c:val>
          <c:extLst>
            <c:ext xmlns:c16="http://schemas.microsoft.com/office/drawing/2014/chart" uri="{C3380CC4-5D6E-409C-BE32-E72D297353CC}">
              <c16:uniqueId val="{00000000-AB8B-42E1-BD81-F3AF8A2E1E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AB8B-42E1-BD81-F3AF8A2E1E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204.48</c:v>
                </c:pt>
                <c:pt idx="1">
                  <c:v>198.21</c:v>
                </c:pt>
                <c:pt idx="2">
                  <c:v>204.4</c:v>
                </c:pt>
                <c:pt idx="3">
                  <c:v>189.59</c:v>
                </c:pt>
                <c:pt idx="4">
                  <c:v>188.11</c:v>
                </c:pt>
              </c:numCache>
            </c:numRef>
          </c:val>
          <c:extLst>
            <c:ext xmlns:c16="http://schemas.microsoft.com/office/drawing/2014/chart" uri="{C3380CC4-5D6E-409C-BE32-E72D297353CC}">
              <c16:uniqueId val="{00000000-3D7C-414C-9B24-536D3448CD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3D7C-414C-9B24-536D3448CD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3"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石川県　加賀市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67221</v>
      </c>
      <c r="AM8" s="70"/>
      <c r="AN8" s="70"/>
      <c r="AO8" s="70"/>
      <c r="AP8" s="70"/>
      <c r="AQ8" s="70"/>
      <c r="AR8" s="70"/>
      <c r="AS8" s="70"/>
      <c r="AT8" s="66">
        <f>データ!$S$6</f>
        <v>305.87</v>
      </c>
      <c r="AU8" s="67"/>
      <c r="AV8" s="67"/>
      <c r="AW8" s="67"/>
      <c r="AX8" s="67"/>
      <c r="AY8" s="67"/>
      <c r="AZ8" s="67"/>
      <c r="BA8" s="67"/>
      <c r="BB8" s="69">
        <f>データ!$T$6</f>
        <v>219.77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45.65</v>
      </c>
      <c r="J10" s="67"/>
      <c r="K10" s="67"/>
      <c r="L10" s="67"/>
      <c r="M10" s="67"/>
      <c r="N10" s="67"/>
      <c r="O10" s="68"/>
      <c r="P10" s="69">
        <f>データ!$P$6</f>
        <v>99.99</v>
      </c>
      <c r="Q10" s="69"/>
      <c r="R10" s="69"/>
      <c r="S10" s="69"/>
      <c r="T10" s="69"/>
      <c r="U10" s="69"/>
      <c r="V10" s="69"/>
      <c r="W10" s="70">
        <f>データ!$Q$6</f>
        <v>3192</v>
      </c>
      <c r="X10" s="70"/>
      <c r="Y10" s="70"/>
      <c r="Z10" s="70"/>
      <c r="AA10" s="70"/>
      <c r="AB10" s="70"/>
      <c r="AC10" s="70"/>
      <c r="AD10" s="2"/>
      <c r="AE10" s="2"/>
      <c r="AF10" s="2"/>
      <c r="AG10" s="2"/>
      <c r="AH10" s="4"/>
      <c r="AI10" s="4"/>
      <c r="AJ10" s="4"/>
      <c r="AK10" s="4"/>
      <c r="AL10" s="70">
        <f>データ!$U$6</f>
        <v>66865</v>
      </c>
      <c r="AM10" s="70"/>
      <c r="AN10" s="70"/>
      <c r="AO10" s="70"/>
      <c r="AP10" s="70"/>
      <c r="AQ10" s="70"/>
      <c r="AR10" s="70"/>
      <c r="AS10" s="70"/>
      <c r="AT10" s="66">
        <f>データ!$V$6</f>
        <v>55.83</v>
      </c>
      <c r="AU10" s="67"/>
      <c r="AV10" s="67"/>
      <c r="AW10" s="67"/>
      <c r="AX10" s="67"/>
      <c r="AY10" s="67"/>
      <c r="AZ10" s="67"/>
      <c r="BA10" s="67"/>
      <c r="BB10" s="69">
        <f>データ!$W$6</f>
        <v>1197.6500000000001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4m3Y7pPCVtJuzFOcvqMIhovNK8rVoFehJsSZ/nmETMFING+/ZiiEB7JMr4dFJjeP8NixOPcaoYWEKUTU/LOA==" saltValue="tdWIVgBicCsFJd62I6Uq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172065</v>
      </c>
      <c r="D6" s="34">
        <f t="shared" si="3"/>
        <v>46</v>
      </c>
      <c r="E6" s="34">
        <f t="shared" si="3"/>
        <v>1</v>
      </c>
      <c r="F6" s="34">
        <f t="shared" si="3"/>
        <v>0</v>
      </c>
      <c r="G6" s="34">
        <f t="shared" si="3"/>
        <v>1</v>
      </c>
      <c r="H6" s="34" t="str">
        <f t="shared" si="3"/>
        <v>石川県　加賀市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45.65</v>
      </c>
      <c r="P6" s="35">
        <f t="shared" si="3"/>
        <v>99.99</v>
      </c>
      <c r="Q6" s="35">
        <f t="shared" si="3"/>
        <v>3192</v>
      </c>
      <c r="R6" s="35">
        <f t="shared" si="3"/>
        <v>67221</v>
      </c>
      <c r="S6" s="35">
        <f t="shared" si="3"/>
        <v>305.87</v>
      </c>
      <c r="T6" s="35">
        <f t="shared" si="3"/>
        <v>219.77</v>
      </c>
      <c r="U6" s="35">
        <f t="shared" si="3"/>
        <v>66865</v>
      </c>
      <c r="V6" s="35">
        <f t="shared" si="3"/>
        <v>55.83</v>
      </c>
      <c r="W6" s="35">
        <f t="shared" si="3"/>
        <v>1197.6500000000001</v>
      </c>
      <c r="X6" s="36">
        <f>IF(X7="",NA(),X7)</f>
        <v>97.44</v>
      </c>
      <c r="Y6" s="36">
        <f t="shared" ref="Y6:AG6" si="4">IF(Y7="",NA(),Y7)</f>
        <v>100.79</v>
      </c>
      <c r="Z6" s="36">
        <f t="shared" si="4"/>
        <v>98.18</v>
      </c>
      <c r="AA6" s="36">
        <f t="shared" si="4"/>
        <v>104.67</v>
      </c>
      <c r="AB6" s="36">
        <f t="shared" si="4"/>
        <v>105.61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146.53</v>
      </c>
      <c r="AU6" s="36">
        <f t="shared" ref="AU6:BC6" si="6">IF(AU7="",NA(),AU7)</f>
        <v>165.16</v>
      </c>
      <c r="AV6" s="36">
        <f t="shared" si="6"/>
        <v>216.46</v>
      </c>
      <c r="AW6" s="36">
        <f t="shared" si="6"/>
        <v>221.87</v>
      </c>
      <c r="AX6" s="36">
        <f t="shared" si="6"/>
        <v>258.76</v>
      </c>
      <c r="AY6" s="36">
        <f t="shared" si="6"/>
        <v>335.95</v>
      </c>
      <c r="AZ6" s="36">
        <f t="shared" si="6"/>
        <v>346.59</v>
      </c>
      <c r="BA6" s="36">
        <f t="shared" si="6"/>
        <v>357.82</v>
      </c>
      <c r="BB6" s="36">
        <f t="shared" si="6"/>
        <v>355.5</v>
      </c>
      <c r="BC6" s="36">
        <f t="shared" si="6"/>
        <v>349.83</v>
      </c>
      <c r="BD6" s="35" t="str">
        <f>IF(BD7="","",IF(BD7="-","【-】","【"&amp;SUBSTITUTE(TEXT(BD7,"#,##0.00"),"-","△")&amp;"】"))</f>
        <v>【261.93】</v>
      </c>
      <c r="BE6" s="36">
        <f>IF(BE7="",NA(),BE7)</f>
        <v>636.32000000000005</v>
      </c>
      <c r="BF6" s="36">
        <f t="shared" ref="BF6:BN6" si="7">IF(BF7="",NA(),BF7)</f>
        <v>648.80999999999995</v>
      </c>
      <c r="BG6" s="36">
        <f t="shared" si="7"/>
        <v>666.11</v>
      </c>
      <c r="BH6" s="36">
        <f t="shared" si="7"/>
        <v>628.30999999999995</v>
      </c>
      <c r="BI6" s="36">
        <f t="shared" si="7"/>
        <v>631.87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95.32</v>
      </c>
      <c r="BQ6" s="36">
        <f t="shared" ref="BQ6:BY6" si="8">IF(BQ7="",NA(),BQ7)</f>
        <v>98.51</v>
      </c>
      <c r="BR6" s="36">
        <f t="shared" si="8"/>
        <v>95.81</v>
      </c>
      <c r="BS6" s="36">
        <f t="shared" si="8"/>
        <v>103.03</v>
      </c>
      <c r="BT6" s="36">
        <f t="shared" si="8"/>
        <v>104.2</v>
      </c>
      <c r="BU6" s="36">
        <f t="shared" si="8"/>
        <v>105.21</v>
      </c>
      <c r="BV6" s="36">
        <f t="shared" si="8"/>
        <v>105.71</v>
      </c>
      <c r="BW6" s="36">
        <f t="shared" si="8"/>
        <v>106.01</v>
      </c>
      <c r="BX6" s="36">
        <f t="shared" si="8"/>
        <v>104.57</v>
      </c>
      <c r="BY6" s="36">
        <f t="shared" si="8"/>
        <v>103.54</v>
      </c>
      <c r="BZ6" s="35" t="str">
        <f>IF(BZ7="","",IF(BZ7="-","【-】","【"&amp;SUBSTITUTE(TEXT(BZ7,"#,##0.00"),"-","△")&amp;"】"))</f>
        <v>【103.91】</v>
      </c>
      <c r="CA6" s="36">
        <f>IF(CA7="",NA(),CA7)</f>
        <v>204.48</v>
      </c>
      <c r="CB6" s="36">
        <f t="shared" ref="CB6:CJ6" si="9">IF(CB7="",NA(),CB7)</f>
        <v>198.21</v>
      </c>
      <c r="CC6" s="36">
        <f t="shared" si="9"/>
        <v>204.4</v>
      </c>
      <c r="CD6" s="36">
        <f t="shared" si="9"/>
        <v>189.59</v>
      </c>
      <c r="CE6" s="36">
        <f t="shared" si="9"/>
        <v>188.11</v>
      </c>
      <c r="CF6" s="36">
        <f t="shared" si="9"/>
        <v>162.59</v>
      </c>
      <c r="CG6" s="36">
        <f t="shared" si="9"/>
        <v>162.15</v>
      </c>
      <c r="CH6" s="36">
        <f t="shared" si="9"/>
        <v>162.24</v>
      </c>
      <c r="CI6" s="36">
        <f t="shared" si="9"/>
        <v>165.47</v>
      </c>
      <c r="CJ6" s="36">
        <f t="shared" si="9"/>
        <v>167.46</v>
      </c>
      <c r="CK6" s="35" t="str">
        <f>IF(CK7="","",IF(CK7="-","【-】","【"&amp;SUBSTITUTE(TEXT(CK7,"#,##0.00"),"-","△")&amp;"】"))</f>
        <v>【167.11】</v>
      </c>
      <c r="CL6" s="36">
        <f>IF(CL7="",NA(),CL7)</f>
        <v>69.17</v>
      </c>
      <c r="CM6" s="36">
        <f t="shared" ref="CM6:CU6" si="10">IF(CM7="",NA(),CM7)</f>
        <v>69.930000000000007</v>
      </c>
      <c r="CN6" s="36">
        <f t="shared" si="10"/>
        <v>67.31</v>
      </c>
      <c r="CO6" s="36">
        <f t="shared" si="10"/>
        <v>73.12</v>
      </c>
      <c r="CP6" s="36">
        <f t="shared" si="10"/>
        <v>71.73</v>
      </c>
      <c r="CQ6" s="36">
        <f t="shared" si="10"/>
        <v>59.17</v>
      </c>
      <c r="CR6" s="36">
        <f t="shared" si="10"/>
        <v>59.34</v>
      </c>
      <c r="CS6" s="36">
        <f t="shared" si="10"/>
        <v>59.11</v>
      </c>
      <c r="CT6" s="36">
        <f t="shared" si="10"/>
        <v>59.74</v>
      </c>
      <c r="CU6" s="36">
        <f t="shared" si="10"/>
        <v>59.46</v>
      </c>
      <c r="CV6" s="35" t="str">
        <f>IF(CV7="","",IF(CV7="-","【-】","【"&amp;SUBSTITUTE(TEXT(CV7,"#,##0.00"),"-","△")&amp;"】"))</f>
        <v>【60.27】</v>
      </c>
      <c r="CW6" s="36">
        <f>IF(CW7="",NA(),CW7)</f>
        <v>89.55</v>
      </c>
      <c r="CX6" s="36">
        <f t="shared" ref="CX6:DF6" si="11">IF(CX7="",NA(),CX7)</f>
        <v>86.24</v>
      </c>
      <c r="CY6" s="36">
        <f t="shared" si="11"/>
        <v>87.5</v>
      </c>
      <c r="CZ6" s="36">
        <f t="shared" si="11"/>
        <v>87.82</v>
      </c>
      <c r="DA6" s="36">
        <f t="shared" si="11"/>
        <v>88.39</v>
      </c>
      <c r="DB6" s="36">
        <f t="shared" si="11"/>
        <v>87.6</v>
      </c>
      <c r="DC6" s="36">
        <f t="shared" si="11"/>
        <v>87.74</v>
      </c>
      <c r="DD6" s="36">
        <f t="shared" si="11"/>
        <v>87.91</v>
      </c>
      <c r="DE6" s="36">
        <f t="shared" si="11"/>
        <v>87.28</v>
      </c>
      <c r="DF6" s="36">
        <f t="shared" si="11"/>
        <v>87.41</v>
      </c>
      <c r="DG6" s="35" t="str">
        <f>IF(DG7="","",IF(DG7="-","【-】","【"&amp;SUBSTITUTE(TEXT(DG7,"#,##0.00"),"-","△")&amp;"】"))</f>
        <v>【89.92】</v>
      </c>
      <c r="DH6" s="36">
        <f>IF(DH7="",NA(),DH7)</f>
        <v>48.49</v>
      </c>
      <c r="DI6" s="36">
        <f t="shared" ref="DI6:DQ6" si="12">IF(DI7="",NA(),DI7)</f>
        <v>49.67</v>
      </c>
      <c r="DJ6" s="36">
        <f t="shared" si="12"/>
        <v>50.78</v>
      </c>
      <c r="DK6" s="36">
        <f t="shared" si="12"/>
        <v>52.04</v>
      </c>
      <c r="DL6" s="36">
        <f t="shared" si="12"/>
        <v>53.37</v>
      </c>
      <c r="DM6" s="36">
        <f t="shared" si="12"/>
        <v>45.25</v>
      </c>
      <c r="DN6" s="36">
        <f t="shared" si="12"/>
        <v>46.27</v>
      </c>
      <c r="DO6" s="36">
        <f t="shared" si="12"/>
        <v>46.88</v>
      </c>
      <c r="DP6" s="36">
        <f t="shared" si="12"/>
        <v>46.94</v>
      </c>
      <c r="DQ6" s="36">
        <f t="shared" si="12"/>
        <v>47.62</v>
      </c>
      <c r="DR6" s="35" t="str">
        <f>IF(DR7="","",IF(DR7="-","【-】","【"&amp;SUBSTITUTE(TEXT(DR7,"#,##0.00"),"-","△")&amp;"】"))</f>
        <v>【48.85】</v>
      </c>
      <c r="DS6" s="36">
        <f>IF(DS7="",NA(),DS7)</f>
        <v>3.26</v>
      </c>
      <c r="DT6" s="36">
        <f t="shared" ref="DT6:EB6" si="13">IF(DT7="",NA(),DT7)</f>
        <v>3.46</v>
      </c>
      <c r="DU6" s="36">
        <f t="shared" si="13"/>
        <v>6.78</v>
      </c>
      <c r="DV6" s="36">
        <f t="shared" si="13"/>
        <v>5.36</v>
      </c>
      <c r="DW6" s="36">
        <f t="shared" si="13"/>
        <v>13.05</v>
      </c>
      <c r="DX6" s="36">
        <f t="shared" si="13"/>
        <v>10.71</v>
      </c>
      <c r="DY6" s="36">
        <f t="shared" si="13"/>
        <v>10.93</v>
      </c>
      <c r="DZ6" s="36">
        <f t="shared" si="13"/>
        <v>13.39</v>
      </c>
      <c r="EA6" s="36">
        <f t="shared" si="13"/>
        <v>14.48</v>
      </c>
      <c r="EB6" s="36">
        <f t="shared" si="13"/>
        <v>16.27</v>
      </c>
      <c r="EC6" s="35" t="str">
        <f>IF(EC7="","",IF(EC7="-","【-】","【"&amp;SUBSTITUTE(TEXT(EC7,"#,##0.00"),"-","△")&amp;"】"))</f>
        <v>【17.80】</v>
      </c>
      <c r="ED6" s="36">
        <f>IF(ED7="",NA(),ED7)</f>
        <v>0.85</v>
      </c>
      <c r="EE6" s="36">
        <f t="shared" ref="EE6:EM6" si="14">IF(EE7="",NA(),EE7)</f>
        <v>1.42</v>
      </c>
      <c r="EF6" s="36">
        <f t="shared" si="14"/>
        <v>1.1000000000000001</v>
      </c>
      <c r="EG6" s="36">
        <f t="shared" si="14"/>
        <v>1.21</v>
      </c>
      <c r="EH6" s="36">
        <f t="shared" si="14"/>
        <v>1.58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
      <c r="A7" s="29"/>
      <c r="B7" s="38">
        <v>2018</v>
      </c>
      <c r="C7" s="38">
        <v>172065</v>
      </c>
      <c r="D7" s="38">
        <v>46</v>
      </c>
      <c r="E7" s="38">
        <v>1</v>
      </c>
      <c r="F7" s="38">
        <v>0</v>
      </c>
      <c r="G7" s="38">
        <v>1</v>
      </c>
      <c r="H7" s="38" t="s">
        <v>93</v>
      </c>
      <c r="I7" s="38" t="s">
        <v>94</v>
      </c>
      <c r="J7" s="38" t="s">
        <v>95</v>
      </c>
      <c r="K7" s="38" t="s">
        <v>96</v>
      </c>
      <c r="L7" s="38" t="s">
        <v>97</v>
      </c>
      <c r="M7" s="38" t="s">
        <v>98</v>
      </c>
      <c r="N7" s="39" t="s">
        <v>99</v>
      </c>
      <c r="O7" s="39">
        <v>45.65</v>
      </c>
      <c r="P7" s="39">
        <v>99.99</v>
      </c>
      <c r="Q7" s="39">
        <v>3192</v>
      </c>
      <c r="R7" s="39">
        <v>67221</v>
      </c>
      <c r="S7" s="39">
        <v>305.87</v>
      </c>
      <c r="T7" s="39">
        <v>219.77</v>
      </c>
      <c r="U7" s="39">
        <v>66865</v>
      </c>
      <c r="V7" s="39">
        <v>55.83</v>
      </c>
      <c r="W7" s="39">
        <v>1197.6500000000001</v>
      </c>
      <c r="X7" s="39">
        <v>97.44</v>
      </c>
      <c r="Y7" s="39">
        <v>100.79</v>
      </c>
      <c r="Z7" s="39">
        <v>98.18</v>
      </c>
      <c r="AA7" s="39">
        <v>104.67</v>
      </c>
      <c r="AB7" s="39">
        <v>105.61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146.53</v>
      </c>
      <c r="AU7" s="39">
        <v>165.16</v>
      </c>
      <c r="AV7" s="39">
        <v>216.46</v>
      </c>
      <c r="AW7" s="39">
        <v>221.87</v>
      </c>
      <c r="AX7" s="39">
        <v>258.76</v>
      </c>
      <c r="AY7" s="39">
        <v>335.95</v>
      </c>
      <c r="AZ7" s="39">
        <v>346.59</v>
      </c>
      <c r="BA7" s="39">
        <v>357.82</v>
      </c>
      <c r="BB7" s="39">
        <v>355.5</v>
      </c>
      <c r="BC7" s="39">
        <v>349.83</v>
      </c>
      <c r="BD7" s="39">
        <v>261.93</v>
      </c>
      <c r="BE7" s="39">
        <v>636.32000000000005</v>
      </c>
      <c r="BF7" s="39">
        <v>648.80999999999995</v>
      </c>
      <c r="BG7" s="39">
        <v>666.11</v>
      </c>
      <c r="BH7" s="39">
        <v>628.30999999999995</v>
      </c>
      <c r="BI7" s="39">
        <v>631.87</v>
      </c>
      <c r="BJ7" s="39">
        <v>319.82</v>
      </c>
      <c r="BK7" s="39">
        <v>312.02999999999997</v>
      </c>
      <c r="BL7" s="39">
        <v>307.45999999999998</v>
      </c>
      <c r="BM7" s="39">
        <v>312.58</v>
      </c>
      <c r="BN7" s="39">
        <v>314.87</v>
      </c>
      <c r="BO7" s="39">
        <v>270.45999999999998</v>
      </c>
      <c r="BP7" s="39">
        <v>95.32</v>
      </c>
      <c r="BQ7" s="39">
        <v>98.51</v>
      </c>
      <c r="BR7" s="39">
        <v>95.81</v>
      </c>
      <c r="BS7" s="39">
        <v>103.03</v>
      </c>
      <c r="BT7" s="39">
        <v>104.2</v>
      </c>
      <c r="BU7" s="39">
        <v>105.21</v>
      </c>
      <c r="BV7" s="39">
        <v>105.71</v>
      </c>
      <c r="BW7" s="39">
        <v>106.01</v>
      </c>
      <c r="BX7" s="39">
        <v>104.57</v>
      </c>
      <c r="BY7" s="39">
        <v>103.54</v>
      </c>
      <c r="BZ7" s="39">
        <v>103.91</v>
      </c>
      <c r="CA7" s="39">
        <v>204.48</v>
      </c>
      <c r="CB7" s="39">
        <v>198.21</v>
      </c>
      <c r="CC7" s="39">
        <v>204.4</v>
      </c>
      <c r="CD7" s="39">
        <v>189.59</v>
      </c>
      <c r="CE7" s="39">
        <v>188.11</v>
      </c>
      <c r="CF7" s="39">
        <v>162.59</v>
      </c>
      <c r="CG7" s="39">
        <v>162.15</v>
      </c>
      <c r="CH7" s="39">
        <v>162.24</v>
      </c>
      <c r="CI7" s="39">
        <v>165.47</v>
      </c>
      <c r="CJ7" s="39">
        <v>167.46</v>
      </c>
      <c r="CK7" s="39">
        <v>167.11</v>
      </c>
      <c r="CL7" s="39">
        <v>69.17</v>
      </c>
      <c r="CM7" s="39">
        <v>69.930000000000007</v>
      </c>
      <c r="CN7" s="39">
        <v>67.31</v>
      </c>
      <c r="CO7" s="39">
        <v>73.12</v>
      </c>
      <c r="CP7" s="39">
        <v>71.73</v>
      </c>
      <c r="CQ7" s="39">
        <v>59.17</v>
      </c>
      <c r="CR7" s="39">
        <v>59.34</v>
      </c>
      <c r="CS7" s="39">
        <v>59.11</v>
      </c>
      <c r="CT7" s="39">
        <v>59.74</v>
      </c>
      <c r="CU7" s="39">
        <v>59.46</v>
      </c>
      <c r="CV7" s="39">
        <v>60.27</v>
      </c>
      <c r="CW7" s="39">
        <v>89.55</v>
      </c>
      <c r="CX7" s="39">
        <v>86.24</v>
      </c>
      <c r="CY7" s="39">
        <v>87.5</v>
      </c>
      <c r="CZ7" s="39">
        <v>87.82</v>
      </c>
      <c r="DA7" s="39">
        <v>88.39</v>
      </c>
      <c r="DB7" s="39">
        <v>87.6</v>
      </c>
      <c r="DC7" s="39">
        <v>87.74</v>
      </c>
      <c r="DD7" s="39">
        <v>87.91</v>
      </c>
      <c r="DE7" s="39">
        <v>87.28</v>
      </c>
      <c r="DF7" s="39">
        <v>87.41</v>
      </c>
      <c r="DG7" s="39">
        <v>89.92</v>
      </c>
      <c r="DH7" s="39">
        <v>48.49</v>
      </c>
      <c r="DI7" s="39">
        <v>49.67</v>
      </c>
      <c r="DJ7" s="39">
        <v>50.78</v>
      </c>
      <c r="DK7" s="39">
        <v>52.04</v>
      </c>
      <c r="DL7" s="39">
        <v>53.37</v>
      </c>
      <c r="DM7" s="39">
        <v>45.25</v>
      </c>
      <c r="DN7" s="39">
        <v>46.27</v>
      </c>
      <c r="DO7" s="39">
        <v>46.88</v>
      </c>
      <c r="DP7" s="39">
        <v>46.94</v>
      </c>
      <c r="DQ7" s="39">
        <v>47.62</v>
      </c>
      <c r="DR7" s="39">
        <v>48.85</v>
      </c>
      <c r="DS7" s="39">
        <v>3.26</v>
      </c>
      <c r="DT7" s="39">
        <v>3.46</v>
      </c>
      <c r="DU7" s="39">
        <v>6.78</v>
      </c>
      <c r="DV7" s="39">
        <v>5.36</v>
      </c>
      <c r="DW7" s="39">
        <v>13.05</v>
      </c>
      <c r="DX7" s="39">
        <v>10.71</v>
      </c>
      <c r="DY7" s="39">
        <v>10.93</v>
      </c>
      <c r="DZ7" s="39">
        <v>13.39</v>
      </c>
      <c r="EA7" s="39">
        <v>14.48</v>
      </c>
      <c r="EB7" s="39">
        <v>16.27</v>
      </c>
      <c r="EC7" s="39">
        <v>17.8</v>
      </c>
      <c r="ED7" s="39">
        <v>0.85</v>
      </c>
      <c r="EE7" s="39">
        <v>1.42</v>
      </c>
      <c r="EF7" s="39">
        <v>1.1000000000000001</v>
      </c>
      <c r="EG7" s="39">
        <v>1.21</v>
      </c>
      <c r="EH7" s="39">
        <v>1.58</v>
      </c>
      <c r="EI7" s="39">
        <v>0.72</v>
      </c>
      <c r="EJ7" s="39">
        <v>0.71</v>
      </c>
      <c r="EK7" s="39">
        <v>0.71</v>
      </c>
      <c r="EL7" s="39">
        <v>0.75</v>
      </c>
      <c r="EM7" s="39">
        <v>0.63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2020-02-12T07:51:29Z</cp:lastPrinted>
  <dcterms:created xsi:type="dcterms:W3CDTF">2019-12-05T04:14:41Z</dcterms:created>
  <dcterms:modified xsi:type="dcterms:W3CDTF">2020-02-12T07:51:32Z</dcterms:modified>
  <cp:category/>
</cp:coreProperties>
</file>