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755000\Desktop\経営比較分析表\【経営比較分析表】2018_172031_46_1718\"/>
    </mc:Choice>
  </mc:AlternateContent>
  <workbookProtection workbookAlgorithmName="SHA-512" workbookHashValue="YLbkl4dqKpAvI3EUkrKSbVVFGElu4x7+f7T7o/ira2pa6OWBHoMNpcPwGmJtxxUb1+COAPoURIpyV+jjjIv7Ow==" workbookSaltValue="mvM0HyrFNurDWvgjkce5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<sst xmlns="http://schemas.openxmlformats.org/spreadsheetml/2006/main" count="289" uniqueCount="111">
  <si>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</si>
  <si>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</si>
  <si>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</si>
  <si>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</si>
  <si>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</si>
  <si>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</si>
  <si>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</si>
  <si>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</si>
  <si>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</si>
  <si>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</si>
  <si>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</si>
  <si>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</si>
  <si>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</si>
  <si>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</si>
  <si>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</si>
  <si>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</si>
  <si>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</si>
  <si>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</si>
  <si>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</si>
  <si>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</si>
  <si>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</si>
  <si>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</si>
  <si>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</si>
  <si>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</si>
  <si>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</si>
  <si>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</si>
  <si>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</si>
  <si>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</si>
  <si>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</si>
  <si>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</si>
  <si>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</si>
  <si>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</si>
  <si>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</si>
  <si>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</si>
  <si>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</si>
  <si>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</si>
  <si>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</si>
  <si>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</si>
  <si>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</si>
  <si>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</si>
  <si>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</si>
  <si>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</si>
  <si>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</si>
  <si>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</si>
  <si>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</si>
  <si>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</si>
  <si>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</si>
  <si>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</si>
  <si>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</si>
  <si>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</si>
  <si>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</si>
  <si>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</si>
  <si>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</si>
  <si>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</si>
  <si>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</si>
  <si>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</si>
  <si>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</si>
  <si>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</si>
  <si>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</si>
  <si>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</si>
  <si>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</si>
  <si>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</si>
  <si>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</si>
  <si>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</si>
  <si>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</si>
  <si>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</si>
  <si>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</si>
  <si>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</si>
  <si>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</si>
  <si>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</si>
  <si>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</si>
  <si>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</si>
  <si>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</si>
  <si>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</si>
  <si>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</si>
  <si>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</si>
  <si>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</si>
  <si>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</si>
  <si>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</si>
  <si>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</si>
  <si>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</si>
  <si>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</si>
  <si>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</si>
  <si>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</si>
  <si>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</si>
  <si>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</si>
  <si>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</si>
  <si>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</si>
  <si>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</si>
  <si>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</si>
  <si>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</si>
  <si>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</si>
  <si>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</si>
  <si>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</si>
  <si>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</si>
  <si>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</si>
  <si>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</si>
  <si>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</si>
  <si>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</si>
  <si>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</si>
  <si>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</si>
  <si>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</si>
  <si>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</si>
  <si>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</si>
  <si>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</si>
  <si>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</si>
  <si>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</si>
  <si>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</si>
  <si>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安定経営と老朽化施設の更新を同時に行なっていく必要があり、経営を圧迫するような過大な投資にならないよう、投資を平準化させ経費のバランスをとりながら、計画的に施設の更新を進めていきます。</t>
    <phoneticPr fontId="4"/>
  </si>
  <si>
    <t>　平成２９年度より経営の健全化や資産状況の把握を目的に地方公営企業法の適用を実施したことから、平成２９年度及び平成３０年度のみの数値となっています。
　平成３０年度より水洗化率が悪化しましたが、これは、那谷地区農業集落排水が一部供用開始したことに伴うものです。
　一方で、経費回収率は類似団体の平均値より高い数値を維持しており、安定的な事業運営を表しています。
　その他の指標については、概ね健全な状況ですが、山間地の急激な少子高齢化により農業集落排水事業を取り巻く環境は厳しさを増しています。今後も更に経費の削減や経営の効率化に努め、持続可能な事業運営を行っていきます。</t>
    <rPh sb="1" eb="3">
      <t>ヘイセイ</t>
    </rPh>
    <rPh sb="5" eb="7">
      <t>ネンド</t>
    </rPh>
    <rPh sb="9" eb="11">
      <t>ケイエイ</t>
    </rPh>
    <rPh sb="12" eb="15">
      <t>ケンゼンカ</t>
    </rPh>
    <rPh sb="16" eb="18">
      <t>シサン</t>
    </rPh>
    <rPh sb="18" eb="20">
      <t>ジョウキョウ</t>
    </rPh>
    <rPh sb="21" eb="23">
      <t>ハアク</t>
    </rPh>
    <rPh sb="24" eb="26">
      <t>モクテキ</t>
    </rPh>
    <rPh sb="27" eb="29">
      <t>チホウ</t>
    </rPh>
    <rPh sb="29" eb="31">
      <t>コウエイ</t>
    </rPh>
    <rPh sb="31" eb="33">
      <t>キギョウ</t>
    </rPh>
    <rPh sb="33" eb="34">
      <t>ホウ</t>
    </rPh>
    <rPh sb="35" eb="37">
      <t>テキヨウ</t>
    </rPh>
    <rPh sb="38" eb="40">
      <t>ジッシ</t>
    </rPh>
    <rPh sb="47" eb="49">
      <t>ヘイセイ</t>
    </rPh>
    <rPh sb="51" eb="52">
      <t>ネン</t>
    </rPh>
    <rPh sb="52" eb="53">
      <t>ド</t>
    </rPh>
    <rPh sb="53" eb="54">
      <t>オヨ</t>
    </rPh>
    <rPh sb="55" eb="57">
      <t>ヘイセイ</t>
    </rPh>
    <rPh sb="59" eb="61">
      <t>ネンド</t>
    </rPh>
    <rPh sb="64" eb="66">
      <t>スウチ</t>
    </rPh>
    <rPh sb="76" eb="78">
      <t>ヘイセイ</t>
    </rPh>
    <rPh sb="80" eb="82">
      <t>ネンド</t>
    </rPh>
    <rPh sb="89" eb="91">
      <t>アッカ</t>
    </rPh>
    <rPh sb="101" eb="103">
      <t>ナタ</t>
    </rPh>
    <rPh sb="103" eb="105">
      <t>チク</t>
    </rPh>
    <rPh sb="105" eb="107">
      <t>ノウギョウ</t>
    </rPh>
    <rPh sb="107" eb="109">
      <t>シュウラク</t>
    </rPh>
    <rPh sb="109" eb="111">
      <t>ハイスイ</t>
    </rPh>
    <rPh sb="112" eb="114">
      <t>イチブ</t>
    </rPh>
    <rPh sb="114" eb="116">
      <t>キョウヨウ</t>
    </rPh>
    <rPh sb="116" eb="118">
      <t>カイシ</t>
    </rPh>
    <rPh sb="123" eb="124">
      <t>トモナ</t>
    </rPh>
    <rPh sb="132" eb="134">
      <t>イッポウ</t>
    </rPh>
    <rPh sb="154" eb="156">
      <t>スウチ</t>
    </rPh>
    <rPh sb="164" eb="167">
      <t>アンテイテキ</t>
    </rPh>
    <rPh sb="168" eb="170">
      <t>ジギョウ</t>
    </rPh>
    <rPh sb="170" eb="172">
      <t>ウンエイ</t>
    </rPh>
    <rPh sb="173" eb="174">
      <t>アラワ</t>
    </rPh>
    <rPh sb="184" eb="185">
      <t>ホカ</t>
    </rPh>
    <rPh sb="186" eb="188">
      <t>シヒョウ</t>
    </rPh>
    <rPh sb="194" eb="195">
      <t>オオム</t>
    </rPh>
    <rPh sb="196" eb="198">
      <t>ケンゼン</t>
    </rPh>
    <rPh sb="199" eb="201">
      <t>ジョウキョウ</t>
    </rPh>
    <rPh sb="205" eb="207">
      <t>サンカン</t>
    </rPh>
    <rPh sb="207" eb="208">
      <t>チ</t>
    </rPh>
    <rPh sb="209" eb="211">
      <t>キュウゲキ</t>
    </rPh>
    <rPh sb="212" eb="214">
      <t>ショウシ</t>
    </rPh>
    <rPh sb="214" eb="217">
      <t>コウレイカ</t>
    </rPh>
    <rPh sb="220" eb="222">
      <t>ノウギョウ</t>
    </rPh>
    <rPh sb="222" eb="224">
      <t>シュウラク</t>
    </rPh>
    <rPh sb="224" eb="226">
      <t>ハイスイ</t>
    </rPh>
    <rPh sb="226" eb="228">
      <t>ジギョウ</t>
    </rPh>
    <rPh sb="229" eb="230">
      <t>ト</t>
    </rPh>
    <rPh sb="231" eb="232">
      <t>マ</t>
    </rPh>
    <rPh sb="233" eb="235">
      <t>カンキョウ</t>
    </rPh>
    <rPh sb="236" eb="237">
      <t>キビ</t>
    </rPh>
    <rPh sb="240" eb="241">
      <t>マ</t>
    </rPh>
    <rPh sb="250" eb="251">
      <t>サラ</t>
    </rPh>
    <rPh sb="252" eb="254">
      <t>ケイヒ</t>
    </rPh>
    <rPh sb="255" eb="257">
      <t>サクゲン</t>
    </rPh>
    <rPh sb="258" eb="260">
      <t>ケイエイ</t>
    </rPh>
    <rPh sb="261" eb="264">
      <t>コウリツカ</t>
    </rPh>
    <rPh sb="268" eb="270">
      <t>ジゾク</t>
    </rPh>
    <rPh sb="270" eb="272">
      <t>カノウ</t>
    </rPh>
    <rPh sb="273" eb="275">
      <t>ジギョウ</t>
    </rPh>
    <rPh sb="275" eb="277">
      <t>ウンエイ</t>
    </rPh>
    <rPh sb="278" eb="279">
      <t>オコナ</t>
    </rPh>
    <phoneticPr fontId="4"/>
  </si>
  <si>
    <t>　現在、法定耐用年数を超える管渠は有りませんが、将来において管渠の更新工事が必要となるため、短期間に集中しないように、計画的に更新工事に取り組んでいきます。
　また、処理場等施設については、毎年設備の機能強化を行うことで、施設の延命化を図っていますが、耐震性の向上なども含めて効率的な更新を行っていきます。</t>
    <rPh sb="17" eb="18">
      <t>ア</t>
    </rPh>
    <rPh sb="68" eb="69">
      <t>ト</t>
    </rPh>
    <rPh sb="70" eb="71">
      <t>ク</t>
    </rPh>
    <rPh sb="100" eb="102">
      <t>キノウ</t>
    </rPh>
    <rPh sb="102" eb="104">
      <t>キョウカ</t>
    </rPh>
    <rPh sb="135" eb="136">
      <t>フク</t>
    </rPh>
    <rPh sb="142" eb="144">
      <t>コウシン</t>
    </rPh>
    <rPh sb="145" eb="14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</si>
</sst>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A9F-4647-90FB-6CF6AE2B2D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BA9F-4647-90FB-6CF6AE2B2D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61.37</c:v>
                </c:pt>
                <c:pt idx="4">
                  <c:v>55.57</c:v>
                </c:pt>
              </c:numCache>
            </c:numRef>
          </c:val>
          <c:extLst>
            <c:ext xmlns:c16="http://schemas.microsoft.com/office/drawing/2014/chart" uri="{C3380CC4-5D6E-409C-BE32-E72D297353CC}">
              <c16:uniqueId val="{00000000-4828-40B9-82DF-2FEE307800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51.75</c:v>
                </c:pt>
                <c:pt idx="4">
                  <c:v>50.68</c:v>
                </c:pt>
              </c:numCache>
            </c:numRef>
          </c:val>
          <c:smooth val="0"/>
          <c:extLst>
            <c:ext xmlns:c16="http://schemas.microsoft.com/office/drawing/2014/chart" uri="{C3380CC4-5D6E-409C-BE32-E72D297353CC}">
              <c16:uniqueId val="{00000001-4828-40B9-82DF-2FEE307800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95.78</c:v>
                </c:pt>
                <c:pt idx="4">
                  <c:v>88.9</c:v>
                </c:pt>
              </c:numCache>
            </c:numRef>
          </c:val>
          <c:extLst>
            <c:ext xmlns:c16="http://schemas.microsoft.com/office/drawing/2014/chart" uri="{C3380CC4-5D6E-409C-BE32-E72D297353CC}">
              <c16:uniqueId val="{00000000-BF54-4611-8F12-F83290D0B0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84.84</c:v>
                </c:pt>
                <c:pt idx="4">
                  <c:v>84.86</c:v>
                </c:pt>
              </c:numCache>
            </c:numRef>
          </c:val>
          <c:smooth val="0"/>
          <c:extLst>
            <c:ext xmlns:c16="http://schemas.microsoft.com/office/drawing/2014/chart" uri="{C3380CC4-5D6E-409C-BE32-E72D297353CC}">
              <c16:uniqueId val="{00000001-BF54-4611-8F12-F83290D0B0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102.52</c:v>
                </c:pt>
                <c:pt idx="4">
                  <c:v>101.67</c:v>
                </c:pt>
              </c:numCache>
            </c:numRef>
          </c:val>
          <c:extLst>
            <c:ext xmlns:c16="http://schemas.microsoft.com/office/drawing/2014/chart" uri="{C3380CC4-5D6E-409C-BE32-E72D297353CC}">
              <c16:uniqueId val="{00000000-0CB1-4277-9C79-2AC77B6C4E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100.95</c:v>
                </c:pt>
                <c:pt idx="4">
                  <c:v>101.77</c:v>
                </c:pt>
              </c:numCache>
            </c:numRef>
          </c:val>
          <c:smooth val="0"/>
          <c:extLst>
            <c:ext xmlns:c16="http://schemas.microsoft.com/office/drawing/2014/chart" uri="{C3380CC4-5D6E-409C-BE32-E72D297353CC}">
              <c16:uniqueId val="{00000001-0CB1-4277-9C79-2AC77B6C4E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4.0599999999999996</c:v>
                </c:pt>
                <c:pt idx="4">
                  <c:v>8.11</c:v>
                </c:pt>
              </c:numCache>
            </c:numRef>
          </c:val>
          <c:extLst>
            <c:ext xmlns:c16="http://schemas.microsoft.com/office/drawing/2014/chart" uri="{C3380CC4-5D6E-409C-BE32-E72D297353CC}">
              <c16:uniqueId val="{00000000-DE9D-4513-AE2C-2603AB0D55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24.87</c:v>
                </c:pt>
                <c:pt idx="4">
                  <c:v>24.13</c:v>
                </c:pt>
              </c:numCache>
            </c:numRef>
          </c:val>
          <c:smooth val="0"/>
          <c:extLst>
            <c:ext xmlns:c16="http://schemas.microsoft.com/office/drawing/2014/chart" uri="{C3380CC4-5D6E-409C-BE32-E72D297353CC}">
              <c16:uniqueId val="{00000001-DE9D-4513-AE2C-2603AB0D55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18-449A-A687-015E4098FE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A18-449A-A687-015E4098FE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8E-4E50-AB8E-483DA54B10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224.04</c:v>
                </c:pt>
                <c:pt idx="4">
                  <c:v>227.4</c:v>
                </c:pt>
              </c:numCache>
            </c:numRef>
          </c:val>
          <c:smooth val="0"/>
          <c:extLst>
            <c:ext xmlns:c16="http://schemas.microsoft.com/office/drawing/2014/chart" uri="{C3380CC4-5D6E-409C-BE32-E72D297353CC}">
              <c16:uniqueId val="{00000001-648E-4E50-AB8E-483DA54B10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39.549999999999997</c:v>
                </c:pt>
                <c:pt idx="4">
                  <c:v>37.58</c:v>
                </c:pt>
              </c:numCache>
            </c:numRef>
          </c:val>
          <c:extLst>
            <c:ext xmlns:c16="http://schemas.microsoft.com/office/drawing/2014/chart" uri="{C3380CC4-5D6E-409C-BE32-E72D297353CC}">
              <c16:uniqueId val="{00000000-48EA-4283-8A87-54905F297E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29.91</c:v>
                </c:pt>
                <c:pt idx="4">
                  <c:v>29.54</c:v>
                </c:pt>
              </c:numCache>
            </c:numRef>
          </c:val>
          <c:smooth val="0"/>
          <c:extLst>
            <c:ext xmlns:c16="http://schemas.microsoft.com/office/drawing/2014/chart" uri="{C3380CC4-5D6E-409C-BE32-E72D297353CC}">
              <c16:uniqueId val="{00000001-48EA-4283-8A87-54905F297E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1706.05</c:v>
                </c:pt>
                <c:pt idx="4">
                  <c:v>1746.55</c:v>
                </c:pt>
              </c:numCache>
            </c:numRef>
          </c:val>
          <c:extLst>
            <c:ext xmlns:c16="http://schemas.microsoft.com/office/drawing/2014/chart" uri="{C3380CC4-5D6E-409C-BE32-E72D297353CC}">
              <c16:uniqueId val="{00000000-0E5A-44FA-9818-13F961FC4C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855.8</c:v>
                </c:pt>
                <c:pt idx="4">
                  <c:v>789.46</c:v>
                </c:pt>
              </c:numCache>
            </c:numRef>
          </c:val>
          <c:smooth val="0"/>
          <c:extLst>
            <c:ext xmlns:c16="http://schemas.microsoft.com/office/drawing/2014/chart" uri="{C3380CC4-5D6E-409C-BE32-E72D297353CC}">
              <c16:uniqueId val="{00000001-0E5A-44FA-9818-13F961FC4C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90.28</c:v>
                </c:pt>
                <c:pt idx="4">
                  <c:v>90.1</c:v>
                </c:pt>
              </c:numCache>
            </c:numRef>
          </c:val>
          <c:extLst>
            <c:ext xmlns:c16="http://schemas.microsoft.com/office/drawing/2014/chart" uri="{C3380CC4-5D6E-409C-BE32-E72D297353CC}">
              <c16:uniqueId val="{00000000-9D1D-4C87-B25A-3A7BAC878B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59.8</c:v>
                </c:pt>
                <c:pt idx="4">
                  <c:v>57.77</c:v>
                </c:pt>
              </c:numCache>
            </c:numRef>
          </c:val>
          <c:smooth val="0"/>
          <c:extLst>
            <c:ext xmlns:c16="http://schemas.microsoft.com/office/drawing/2014/chart" uri="{C3380CC4-5D6E-409C-BE32-E72D297353CC}">
              <c16:uniqueId val="{00000001-9D1D-4C87-B25A-3A7BAC878B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151.25</c:v>
                </c:pt>
                <c:pt idx="4">
                  <c:v>150</c:v>
                </c:pt>
              </c:numCache>
            </c:numRef>
          </c:val>
          <c:extLst>
            <c:ext xmlns:c16="http://schemas.microsoft.com/office/drawing/2014/chart" uri="{C3380CC4-5D6E-409C-BE32-E72D297353CC}">
              <c16:uniqueId val="{00000000-A0FB-490B-9816-31469E4E12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263.76</c:v>
                </c:pt>
                <c:pt idx="4">
                  <c:v>274.35000000000002</c:v>
                </c:pt>
              </c:numCache>
            </c:numRef>
          </c:val>
          <c:smooth val="0"/>
          <c:extLst>
            <c:ext xmlns:c16="http://schemas.microsoft.com/office/drawing/2014/chart" uri="{C3380CC4-5D6E-409C-BE32-E72D297353CC}">
              <c16:uniqueId val="{00000001-A0FB-490B-9816-31469E4E12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小松市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108713</v>
      </c>
      <c r="AM8" s="68"/>
      <c r="AN8" s="68"/>
      <c r="AO8" s="68"/>
      <c r="AP8" s="68"/>
      <c r="AQ8" s="68"/>
      <c r="AR8" s="68"/>
      <c r="AS8" s="68"/>
      <c r="AT8" s="67">
        <f>データ!T6</f>
        <v>371.05</v>
      </c>
      <c r="AU8" s="67"/>
      <c r="AV8" s="67"/>
      <c r="AW8" s="67"/>
      <c r="AX8" s="67"/>
      <c r="AY8" s="67"/>
      <c r="AZ8" s="67"/>
      <c r="BA8" s="67"/>
      <c r="BB8" s="67">
        <f>データ!U6</f>
        <v>292.99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45.86</v>
      </c>
      <c r="J10" s="67"/>
      <c r="K10" s="67"/>
      <c r="L10" s="67"/>
      <c r="M10" s="67"/>
      <c r="N10" s="67"/>
      <c r="O10" s="67"/>
      <c r="P10" s="67">
        <f>データ!P6</f>
        <v>6.27</v>
      </c>
      <c r="Q10" s="67"/>
      <c r="R10" s="67"/>
      <c r="S10" s="67"/>
      <c r="T10" s="67"/>
      <c r="U10" s="67"/>
      <c r="V10" s="67"/>
      <c r="W10" s="67">
        <f>データ!Q6</f>
        <v>89.41</v>
      </c>
      <c r="X10" s="67"/>
      <c r="Y10" s="67"/>
      <c r="Z10" s="67"/>
      <c r="AA10" s="67"/>
      <c r="AB10" s="67"/>
      <c r="AC10" s="67"/>
      <c r="AD10" s="68">
        <f>データ!R6</f>
        <v>2480</v>
      </c>
      <c r="AE10" s="68"/>
      <c r="AF10" s="68"/>
      <c r="AG10" s="68"/>
      <c r="AH10" s="68"/>
      <c r="AI10" s="68"/>
      <c r="AJ10" s="68"/>
      <c r="AK10" s="2"/>
      <c r="AL10" s="68">
        <f>データ!V6</f>
        <v>6784</v>
      </c>
      <c r="AM10" s="68"/>
      <c r="AN10" s="68"/>
      <c r="AO10" s="68"/>
      <c r="AP10" s="68"/>
      <c r="AQ10" s="68"/>
      <c r="AR10" s="68"/>
      <c r="AS10" s="68"/>
      <c r="AT10" s="67">
        <f>データ!W6</f>
        <v>3.38</v>
      </c>
      <c r="AU10" s="67"/>
      <c r="AV10" s="67"/>
      <c r="AW10" s="67"/>
      <c r="AX10" s="67"/>
      <c r="AY10" s="67"/>
      <c r="AZ10" s="67"/>
      <c r="BA10" s="67"/>
      <c r="BB10" s="67">
        <f>データ!X6</f>
        <v>2007.1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j1X715zoYiqdqugPq1xnF0bTr+O6q0e4XXUwlgtwaDAawD0ZyZdQXMAOCuN7huE5SmftbEchl1uFlGQO92tZwg==" saltValue="bjOxx9V6J9RA8BD90Sb+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172031</v>
      </c>
      <c r="D6" s="33">
        <f t="shared" si="3"/>
        <v>46</v>
      </c>
      <c r="E6" s="33">
        <f t="shared" si="3"/>
        <v>17</v>
      </c>
      <c r="F6" s="33">
        <f t="shared" si="3"/>
        <v>5</v>
      </c>
      <c r="G6" s="33">
        <f t="shared" si="3"/>
        <v>0</v>
      </c>
      <c r="H6" s="33" t="str">
        <f t="shared" si="3"/>
        <v>石川県　小松市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45.86</v>
      </c>
      <c r="P6" s="34">
        <f t="shared" si="3"/>
        <v>6.27</v>
      </c>
      <c r="Q6" s="34">
        <f t="shared" si="3"/>
        <v>89.41</v>
      </c>
      <c r="R6" s="34">
        <f t="shared" si="3"/>
        <v>2480</v>
      </c>
      <c r="S6" s="34">
        <f t="shared" si="3"/>
        <v>108713</v>
      </c>
      <c r="T6" s="34">
        <f t="shared" si="3"/>
        <v>371.05</v>
      </c>
      <c r="U6" s="34">
        <f t="shared" si="3"/>
        <v>292.99</v>
      </c>
      <c r="V6" s="34">
        <f t="shared" si="3"/>
        <v>6784</v>
      </c>
      <c r="W6" s="34">
        <f t="shared" si="3"/>
        <v>3.38</v>
      </c>
      <c r="X6" s="34">
        <f t="shared" si="3"/>
        <v>2007.1</v>
      </c>
      <c r="Y6" s="35" t="str">
        <f>IF(Y7="",NA(),Y7)</f>
        <v>-</v>
      </c>
      <c r="Z6" s="35" t="str">
        <f t="shared" ref="Z6:AH6" si="4">IF(Z7="",NA(),Z7)</f>
        <v>-</v>
      </c>
      <c r="AA6" s="35" t="str">
        <f t="shared" si="4"/>
        <v>-</v>
      </c>
      <c r="AB6" s="35">
        <f t="shared" si="4"/>
        <v>102.52</v>
      </c>
      <c r="AC6" s="35">
        <f t="shared" si="4"/>
        <v>101.67</v>
      </c>
      <c r="AD6" s="35" t="str">
        <f t="shared" si="4"/>
        <v>-</v>
      </c>
      <c r="AE6" s="35" t="str">
        <f t="shared" si="4"/>
        <v>-</v>
      </c>
      <c r="AF6" s="35" t="str">
        <f t="shared" si="4"/>
        <v>-</v>
      </c>
      <c r="AG6" s="35">
        <f t="shared" si="4"/>
        <v>100.95</v>
      </c>
      <c r="AH6" s="35">
        <f t="shared" si="4"/>
        <v>101.77</v>
      </c>
      <c r="AI6" s="34" t="str">
        <f>IF(AI7="","",IF(AI7="-","【-】","【"&amp;SUBSTITUTE(TEXT(AI7,"#,##0.00"),"-","△")&amp;"】"))</f>
        <v>【101.60】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224.04</v>
      </c>
      <c r="AS6" s="35">
        <f t="shared" si="5"/>
        <v>227.4</v>
      </c>
      <c r="AT6" s="34" t="str">
        <f>IF(AT7="","",IF(AT7="-","【-】","【"&amp;SUBSTITUTE(TEXT(AT7,"#,##0.00"),"-","△")&amp;"】"))</f>
        <v>【195.44】</v>
      </c>
      <c r="AU6" s="35" t="str">
        <f>IF(AU7="",NA(),AU7)</f>
        <v>-</v>
      </c>
      <c r="AV6" s="35" t="str">
        <f t="shared" ref="AV6:BD6" si="6">IF(AV7="",NA(),AV7)</f>
        <v>-</v>
      </c>
      <c r="AW6" s="35" t="str">
        <f t="shared" si="6"/>
        <v>-</v>
      </c>
      <c r="AX6" s="35">
        <f t="shared" si="6"/>
        <v>39.549999999999997</v>
      </c>
      <c r="AY6" s="35">
        <f t="shared" si="6"/>
        <v>37.58</v>
      </c>
      <c r="AZ6" s="35" t="str">
        <f t="shared" si="6"/>
        <v>-</v>
      </c>
      <c r="BA6" s="35" t="str">
        <f t="shared" si="6"/>
        <v>-</v>
      </c>
      <c r="BB6" s="35" t="str">
        <f t="shared" si="6"/>
        <v>-</v>
      </c>
      <c r="BC6" s="35">
        <f t="shared" si="6"/>
        <v>29.91</v>
      </c>
      <c r="BD6" s="35">
        <f t="shared" si="6"/>
        <v>29.54</v>
      </c>
      <c r="BE6" s="34" t="str">
        <f>IF(BE7="","",IF(BE7="-","【-】","【"&amp;SUBSTITUTE(TEXT(BE7,"#,##0.00"),"-","△")&amp;"】"))</f>
        <v>【34.27】</v>
      </c>
      <c r="BF6" s="35" t="str">
        <f>IF(BF7="",NA(),BF7)</f>
        <v>-</v>
      </c>
      <c r="BG6" s="35" t="str">
        <f t="shared" ref="BG6:BO6" si="7">IF(BG7="",NA(),BG7)</f>
        <v>-</v>
      </c>
      <c r="BH6" s="35" t="str">
        <f t="shared" si="7"/>
        <v>-</v>
      </c>
      <c r="BI6" s="35">
        <f t="shared" si="7"/>
        <v>1706.05</v>
      </c>
      <c r="BJ6" s="35">
        <f t="shared" si="7"/>
        <v>1746.55</v>
      </c>
      <c r="BK6" s="35" t="str">
        <f t="shared" si="7"/>
        <v>-</v>
      </c>
      <c r="BL6" s="35" t="str">
        <f t="shared" si="7"/>
        <v>-</v>
      </c>
      <c r="BM6" s="35" t="str">
        <f t="shared" si="7"/>
        <v>-</v>
      </c>
      <c r="BN6" s="35">
        <f t="shared" si="7"/>
        <v>855.8</v>
      </c>
      <c r="BO6" s="35">
        <f t="shared" si="7"/>
        <v>789.46</v>
      </c>
      <c r="BP6" s="34" t="str">
        <f>IF(BP7="","",IF(BP7="-","【-】","【"&amp;SUBSTITUTE(TEXT(BP7,"#,##0.00"),"-","△")&amp;"】"))</f>
        <v>【747.76】</v>
      </c>
      <c r="BQ6" s="35" t="str">
        <f>IF(BQ7="",NA(),BQ7)</f>
        <v>-</v>
      </c>
      <c r="BR6" s="35" t="str">
        <f t="shared" ref="BR6:BZ6" si="8">IF(BR7="",NA(),BR7)</f>
        <v>-</v>
      </c>
      <c r="BS6" s="35" t="str">
        <f t="shared" si="8"/>
        <v>-</v>
      </c>
      <c r="BT6" s="35">
        <f t="shared" si="8"/>
        <v>90.28</v>
      </c>
      <c r="BU6" s="35">
        <f t="shared" si="8"/>
        <v>90.1</v>
      </c>
      <c r="BV6" s="35" t="str">
        <f t="shared" si="8"/>
        <v>-</v>
      </c>
      <c r="BW6" s="35" t="str">
        <f t="shared" si="8"/>
        <v>-</v>
      </c>
      <c r="BX6" s="35" t="str">
        <f t="shared" si="8"/>
        <v>-</v>
      </c>
      <c r="BY6" s="35">
        <f t="shared" si="8"/>
        <v>59.8</v>
      </c>
      <c r="BZ6" s="35">
        <f t="shared" si="8"/>
        <v>57.77</v>
      </c>
      <c r="CA6" s="34" t="str">
        <f>IF(CA7="","",IF(CA7="-","【-】","【"&amp;SUBSTITUTE(TEXT(CA7,"#,##0.00"),"-","△")&amp;"】"))</f>
        <v>【59.51】</v>
      </c>
      <c r="CB6" s="35" t="str">
        <f>IF(CB7="",NA(),CB7)</f>
        <v>-</v>
      </c>
      <c r="CC6" s="35" t="str">
        <f t="shared" ref="CC6:CK6" si="9">IF(CC7="",NA(),CC7)</f>
        <v>-</v>
      </c>
      <c r="CD6" s="35" t="str">
        <f t="shared" si="9"/>
        <v>-</v>
      </c>
      <c r="CE6" s="35">
        <f t="shared" si="9"/>
        <v>151.25</v>
      </c>
      <c r="CF6" s="35">
        <f t="shared" si="9"/>
        <v>150</v>
      </c>
      <c r="CG6" s="35" t="str">
        <f t="shared" si="9"/>
        <v>-</v>
      </c>
      <c r="CH6" s="35" t="str">
        <f t="shared" si="9"/>
        <v>-</v>
      </c>
      <c r="CI6" s="35" t="str">
        <f t="shared" si="9"/>
        <v>-</v>
      </c>
      <c r="CJ6" s="35">
        <f t="shared" si="9"/>
        <v>263.76</v>
      </c>
      <c r="CK6" s="35">
        <f t="shared" si="9"/>
        <v>274.35000000000002</v>
      </c>
      <c r="CL6" s="34" t="str">
        <f>IF(CL7="","",IF(CL7="-","【-】","【"&amp;SUBSTITUTE(TEXT(CL7,"#,##0.00"),"-","△")&amp;"】"))</f>
        <v>【261.46】</v>
      </c>
      <c r="CM6" s="35" t="str">
        <f>IF(CM7="",NA(),CM7)</f>
        <v>-</v>
      </c>
      <c r="CN6" s="35" t="str">
        <f t="shared" ref="CN6:CV6" si="10">IF(CN7="",NA(),CN7)</f>
        <v>-</v>
      </c>
      <c r="CO6" s="35" t="str">
        <f t="shared" si="10"/>
        <v>-</v>
      </c>
      <c r="CP6" s="35">
        <f t="shared" si="10"/>
        <v>61.37</v>
      </c>
      <c r="CQ6" s="35">
        <f t="shared" si="10"/>
        <v>55.57</v>
      </c>
      <c r="CR6" s="35" t="str">
        <f t="shared" si="10"/>
        <v>-</v>
      </c>
      <c r="CS6" s="35" t="str">
        <f t="shared" si="10"/>
        <v>-</v>
      </c>
      <c r="CT6" s="35" t="str">
        <f t="shared" si="10"/>
        <v>-</v>
      </c>
      <c r="CU6" s="35">
        <f t="shared" si="10"/>
        <v>51.75</v>
      </c>
      <c r="CV6" s="35">
        <f t="shared" si="10"/>
        <v>50.68</v>
      </c>
      <c r="CW6" s="34" t="str">
        <f>IF(CW7="","",IF(CW7="-","【-】","【"&amp;SUBSTITUTE(TEXT(CW7,"#,##0.00"),"-","△")&amp;"】"))</f>
        <v>【52.23】</v>
      </c>
      <c r="CX6" s="35" t="str">
        <f>IF(CX7="",NA(),CX7)</f>
        <v>-</v>
      </c>
      <c r="CY6" s="35" t="str">
        <f t="shared" ref="CY6:DG6" si="11">IF(CY7="",NA(),CY7)</f>
        <v>-</v>
      </c>
      <c r="CZ6" s="35" t="str">
        <f t="shared" si="11"/>
        <v>-</v>
      </c>
      <c r="DA6" s="35">
        <f t="shared" si="11"/>
        <v>95.78</v>
      </c>
      <c r="DB6" s="35">
        <f t="shared" si="11"/>
        <v>88.9</v>
      </c>
      <c r="DC6" s="35" t="str">
        <f t="shared" si="11"/>
        <v>-</v>
      </c>
      <c r="DD6" s="35" t="str">
        <f t="shared" si="11"/>
        <v>-</v>
      </c>
      <c r="DE6" s="35" t="str">
        <f t="shared" si="11"/>
        <v>-</v>
      </c>
      <c r="DF6" s="35">
        <f t="shared" si="11"/>
        <v>84.84</v>
      </c>
      <c r="DG6" s="35">
        <f t="shared" si="11"/>
        <v>84.86</v>
      </c>
      <c r="DH6" s="34" t="str">
        <f>IF(DH7="","",IF(DH7="-","【-】","【"&amp;SUBSTITUTE(TEXT(DH7,"#,##0.00"),"-","△")&amp;"】"))</f>
        <v>【85.82】</v>
      </c>
      <c r="DI6" s="35" t="str">
        <f>IF(DI7="",NA(),DI7)</f>
        <v>-</v>
      </c>
      <c r="DJ6" s="35" t="str">
        <f t="shared" ref="DJ6:DR6" si="12">IF(DJ7="",NA(),DJ7)</f>
        <v>-</v>
      </c>
      <c r="DK6" s="35" t="str">
        <f t="shared" si="12"/>
        <v>-</v>
      </c>
      <c r="DL6" s="35">
        <f t="shared" si="12"/>
        <v>4.0599999999999996</v>
      </c>
      <c r="DM6" s="35">
        <f t="shared" si="12"/>
        <v>8.11</v>
      </c>
      <c r="DN6" s="35" t="str">
        <f t="shared" si="12"/>
        <v>-</v>
      </c>
      <c r="DO6" s="35" t="str">
        <f t="shared" si="12"/>
        <v>-</v>
      </c>
      <c r="DP6" s="35" t="str">
        <f t="shared" si="12"/>
        <v>-</v>
      </c>
      <c r="DQ6" s="35">
        <f t="shared" si="12"/>
        <v>24.87</v>
      </c>
      <c r="DR6" s="35">
        <f t="shared" si="12"/>
        <v>24.13</v>
      </c>
      <c r="DS6" s="34" t="str">
        <f>IF(DS7="","",IF(DS7="-","【-】","【"&amp;SUBSTITUTE(TEXT(DS7,"#,##0.00"),"-","△")&amp;"】"))</f>
        <v>【24.12】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0.01</v>
      </c>
      <c r="EO6" s="34" t="str">
        <f>IF(EO7="","",IF(EO7="-","【-】","【"&amp;SUBSTITUTE(TEXT(EO7,"#,##0.00"),"-","△")&amp;"】"))</f>
        <v>【0.02】</v>
      </c>
    </row>
    <row r="7" spans="1:148" s="36" customFormat="1" x14ac:dyDescent="0.15">
      <c r="A7" s="28"/>
      <c r="B7" s="37">
        <v>2018</v>
      </c>
      <c r="C7" s="37">
        <v>172031</v>
      </c>
      <c r="D7" s="37">
        <v>46</v>
      </c>
      <c r="E7" s="37">
        <v>17</v>
      </c>
      <c r="F7" s="37">
        <v>5</v>
      </c>
      <c r="G7" s="37">
        <v>0</v>
      </c>
      <c r="H7" s="37" t="s">
        <v>96</v>
      </c>
      <c r="I7" s="37" t="s">
        <v>97</v>
      </c>
      <c r="J7" s="37" t="s">
        <v>98</v>
      </c>
      <c r="K7" s="37" t="s">
        <v>99</v>
      </c>
      <c r="L7" s="37" t="s">
        <v>100</v>
      </c>
      <c r="M7" s="37" t="s">
        <v>101</v>
      </c>
      <c r="N7" s="38" t="s">
        <v>102</v>
      </c>
      <c r="O7" s="38">
        <v>45.86</v>
      </c>
      <c r="P7" s="38">
        <v>6.27</v>
      </c>
      <c r="Q7" s="38">
        <v>89.41</v>
      </c>
      <c r="R7" s="38">
        <v>2480</v>
      </c>
      <c r="S7" s="38">
        <v>108713</v>
      </c>
      <c r="T7" s="38">
        <v>371.05</v>
      </c>
      <c r="U7" s="38">
        <v>292.99</v>
      </c>
      <c r="V7" s="38">
        <v>6784</v>
      </c>
      <c r="W7" s="38">
        <v>3.38</v>
      </c>
      <c r="X7" s="38">
        <v>2007.1</v>
      </c>
      <c r="Y7" s="38" t="s">
        <v>102</v>
      </c>
      <c r="Z7" s="38" t="s">
        <v>102</v>
      </c>
      <c r="AA7" s="38" t="s">
        <v>102</v>
      </c>
      <c r="AB7" s="38">
        <v>102.52</v>
      </c>
      <c r="AC7" s="38">
        <v>101.67</v>
      </c>
      <c r="AD7" s="38" t="s">
        <v>102</v>
      </c>
      <c r="AE7" s="38" t="s">
        <v>102</v>
      </c>
      <c r="AF7" s="38" t="s">
        <v>102</v>
      </c>
      <c r="AG7" s="38">
        <v>100.95</v>
      </c>
      <c r="AH7" s="38">
        <v>101.77</v>
      </c>
      <c r="AI7" s="38">
        <v>101.6</v>
      </c>
      <c r="AJ7" s="38" t="s">
        <v>102</v>
      </c>
      <c r="AK7" s="38" t="s">
        <v>102</v>
      </c>
      <c r="AL7" s="38" t="s">
        <v>102</v>
      </c>
      <c r="AM7" s="38">
        <v>0</v>
      </c>
      <c r="AN7" s="38">
        <v>0</v>
      </c>
      <c r="AO7" s="38" t="s">
        <v>102</v>
      </c>
      <c r="AP7" s="38" t="s">
        <v>102</v>
      </c>
      <c r="AQ7" s="38" t="s">
        <v>102</v>
      </c>
      <c r="AR7" s="38">
        <v>224.04</v>
      </c>
      <c r="AS7" s="38">
        <v>227.4</v>
      </c>
      <c r="AT7" s="38">
        <v>195.44</v>
      </c>
      <c r="AU7" s="38" t="s">
        <v>102</v>
      </c>
      <c r="AV7" s="38" t="s">
        <v>102</v>
      </c>
      <c r="AW7" s="38" t="s">
        <v>102</v>
      </c>
      <c r="AX7" s="38">
        <v>39.549999999999997</v>
      </c>
      <c r="AY7" s="38">
        <v>37.58</v>
      </c>
      <c r="AZ7" s="38" t="s">
        <v>102</v>
      </c>
      <c r="BA7" s="38" t="s">
        <v>102</v>
      </c>
      <c r="BB7" s="38" t="s">
        <v>102</v>
      </c>
      <c r="BC7" s="38">
        <v>29.91</v>
      </c>
      <c r="BD7" s="38">
        <v>29.54</v>
      </c>
      <c r="BE7" s="38">
        <v>34.270000000000003</v>
      </c>
      <c r="BF7" s="38" t="s">
        <v>102</v>
      </c>
      <c r="BG7" s="38" t="s">
        <v>102</v>
      </c>
      <c r="BH7" s="38" t="s">
        <v>102</v>
      </c>
      <c r="BI7" s="38">
        <v>1706.05</v>
      </c>
      <c r="BJ7" s="38">
        <v>1746.55</v>
      </c>
      <c r="BK7" s="38" t="s">
        <v>102</v>
      </c>
      <c r="BL7" s="38" t="s">
        <v>102</v>
      </c>
      <c r="BM7" s="38" t="s">
        <v>102</v>
      </c>
      <c r="BN7" s="38">
        <v>855.8</v>
      </c>
      <c r="BO7" s="38">
        <v>789.46</v>
      </c>
      <c r="BP7" s="38">
        <v>747.76</v>
      </c>
      <c r="BQ7" s="38" t="s">
        <v>102</v>
      </c>
      <c r="BR7" s="38" t="s">
        <v>102</v>
      </c>
      <c r="BS7" s="38" t="s">
        <v>102</v>
      </c>
      <c r="BT7" s="38">
        <v>90.28</v>
      </c>
      <c r="BU7" s="38">
        <v>90.1</v>
      </c>
      <c r="BV7" s="38" t="s">
        <v>102</v>
      </c>
      <c r="BW7" s="38" t="s">
        <v>102</v>
      </c>
      <c r="BX7" s="38" t="s">
        <v>102</v>
      </c>
      <c r="BY7" s="38">
        <v>59.8</v>
      </c>
      <c r="BZ7" s="38">
        <v>57.77</v>
      </c>
      <c r="CA7" s="38">
        <v>59.51</v>
      </c>
      <c r="CB7" s="38" t="s">
        <v>102</v>
      </c>
      <c r="CC7" s="38" t="s">
        <v>102</v>
      </c>
      <c r="CD7" s="38" t="s">
        <v>102</v>
      </c>
      <c r="CE7" s="38">
        <v>151.25</v>
      </c>
      <c r="CF7" s="38">
        <v>150</v>
      </c>
      <c r="CG7" s="38" t="s">
        <v>102</v>
      </c>
      <c r="CH7" s="38" t="s">
        <v>102</v>
      </c>
      <c r="CI7" s="38" t="s">
        <v>102</v>
      </c>
      <c r="CJ7" s="38">
        <v>263.76</v>
      </c>
      <c r="CK7" s="38">
        <v>274.35000000000002</v>
      </c>
      <c r="CL7" s="38">
        <v>261.45999999999998</v>
      </c>
      <c r="CM7" s="38" t="s">
        <v>102</v>
      </c>
      <c r="CN7" s="38" t="s">
        <v>102</v>
      </c>
      <c r="CO7" s="38" t="s">
        <v>102</v>
      </c>
      <c r="CP7" s="38">
        <v>61.37</v>
      </c>
      <c r="CQ7" s="38">
        <v>55.57</v>
      </c>
      <c r="CR7" s="38" t="s">
        <v>102</v>
      </c>
      <c r="CS7" s="38" t="s">
        <v>102</v>
      </c>
      <c r="CT7" s="38" t="s">
        <v>102</v>
      </c>
      <c r="CU7" s="38">
        <v>51.75</v>
      </c>
      <c r="CV7" s="38">
        <v>50.68</v>
      </c>
      <c r="CW7" s="38">
        <v>52.23</v>
      </c>
      <c r="CX7" s="38" t="s">
        <v>102</v>
      </c>
      <c r="CY7" s="38" t="s">
        <v>102</v>
      </c>
      <c r="CZ7" s="38" t="s">
        <v>102</v>
      </c>
      <c r="DA7" s="38">
        <v>95.78</v>
      </c>
      <c r="DB7" s="38">
        <v>88.9</v>
      </c>
      <c r="DC7" s="38" t="s">
        <v>102</v>
      </c>
      <c r="DD7" s="38" t="s">
        <v>102</v>
      </c>
      <c r="DE7" s="38" t="s">
        <v>102</v>
      </c>
      <c r="DF7" s="38">
        <v>84.84</v>
      </c>
      <c r="DG7" s="38">
        <v>84.86</v>
      </c>
      <c r="DH7" s="38">
        <v>85.82</v>
      </c>
      <c r="DI7" s="38" t="s">
        <v>102</v>
      </c>
      <c r="DJ7" s="38" t="s">
        <v>102</v>
      </c>
      <c r="DK7" s="38" t="s">
        <v>102</v>
      </c>
      <c r="DL7" s="38">
        <v>4.0599999999999996</v>
      </c>
      <c r="DM7" s="38">
        <v>8.11</v>
      </c>
      <c r="DN7" s="38" t="s">
        <v>102</v>
      </c>
      <c r="DO7" s="38" t="s">
        <v>102</v>
      </c>
      <c r="DP7" s="38" t="s">
        <v>102</v>
      </c>
      <c r="DQ7" s="38">
        <v>24.87</v>
      </c>
      <c r="DR7" s="38">
        <v>24.13</v>
      </c>
      <c r="DS7" s="38">
        <v>24.12</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料金業務課</cp:lastModifiedBy>
  <cp:lastPrinted>2020-01-24T04:31:11Z</cp:lastPrinted>
  <dcterms:created xsi:type="dcterms:W3CDTF">2019-12-05T04:53:29Z</dcterms:created>
  <dcterms:modified xsi:type="dcterms:W3CDTF">2020-01-24T04:51:03Z</dcterms:modified>
  <cp:category/>
</cp:coreProperties>
</file>