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755000\Desktop\経営比較分析表\【経営比較分析表】2018_172031_46_1718\"/>
    </mc:Choice>
  </mc:AlternateContent>
  <workbookProtection workbookAlgorithmName="SHA-512" workbookHashValue="oytaOdryxv689nqK3YM8Ez7zY0fPtnhIRQCmV0sh1Yr6l7Zjbk1vvnIBvbqosf3naBuR1Zz4YG9CbqOWrXwmnA==" workbookSaltValue="DAlniS/P7mg0H204w/tFs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<sst xmlns="http://schemas.openxmlformats.org/spreadsheetml/2006/main" count="223" uniqueCount="111">
  <si>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</si>
  <si>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</si>
  <si>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</si>
  <si>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</si>
  <si>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</si>
  <si>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</si>
  <si>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</si>
  <si>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</si>
  <si>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</si>
  <si>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</si>
  <si>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</si>
  <si>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</si>
  <si>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</si>
  <si>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</si>
  <si>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</si>
  <si>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</si>
  <si>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</si>
  <si>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</si>
  <si>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</si>
  <si>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</si>
  <si>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</si>
  <si>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</si>
  <si>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</si>
  <si>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</si>
  <si>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</si>
  <si>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</si>
  <si>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</si>
  <si>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</si>
  <si>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</si>
  <si>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</si>
  <si>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</si>
  <si>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</si>
  <si>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</si>
  <si>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</si>
  <si>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</si>
  <si>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</si>
  <si>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</si>
  <si>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</si>
  <si>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</si>
  <si>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</si>
  <si>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</si>
  <si>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</si>
  <si>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</si>
  <si>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</si>
  <si>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</si>
  <si>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</si>
  <si>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</si>
  <si>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</si>
  <si>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</si>
  <si>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</si>
  <si>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</si>
  <si>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</si>
  <si>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</si>
  <si>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</si>
  <si>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</si>
  <si>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</si>
  <si>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</si>
  <si>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</si>
  <si>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</si>
  <si>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</si>
  <si>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</si>
  <si>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</si>
  <si>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</si>
  <si>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</si>
  <si>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</si>
  <si>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</si>
  <si>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</si>
  <si>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</si>
  <si>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</si>
  <si>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</si>
  <si>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</si>
  <si>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</si>
  <si>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</si>
  <si>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</si>
  <si>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</si>
  <si>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</si>
  <si>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</si>
  <si>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</si>
  <si>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</si>
  <si>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</si>
  <si>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</si>
  <si>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</si>
  <si>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</si>
  <si>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</si>
  <si>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</si>
  <si>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</si>
  <si>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</si>
  <si>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</si>
  <si>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</si>
  <si>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</si>
  <si>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</si>
  <si>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</si>
  <si>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</si>
  <si>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</si>
  <si>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</si>
  <si>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</si>
  <si>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</si>
  <si>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</si>
  <si>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</si>
  <si>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</si>
  <si>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</si>
  <si>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</si>
  <si>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</si>
  <si>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</si>
  <si>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</si>
  <si>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</si>
  <si>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</si>
  <si>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</si>
  <si>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も経営改善と老朽化施設の更新を同時に行なっていく必要があり、経営を圧迫するような過大な投資にならないよう、企業債発行額の上限を設けることにより投資を平準化させ、経費のバランスをとりながら、計画的に施設の更新を進めていきます。</t>
    <phoneticPr fontId="4"/>
  </si>
  <si>
    <t>　現在、法定耐用年数を超える管渠は極めて少ない状況ではありますが、事業後年度において膨大な管渠設置工事を行なっており、長寿命化計画を策定のうえ、管渠の更新工事が短期間に集中しないように取り組んでいます。
　また、処理場等施設の老朽化により平成２７年度から施設の更新に取り組んでおり、平成３０年度には、中央浄化センター水処理施設新１系が供用開始となりました。
　今後も耐震性の向上などを効率的に図りながら計画的に更新事業を推進していきます。</t>
    <rPh sb="92" eb="93">
      <t>ト</t>
    </rPh>
    <rPh sb="94" eb="95">
      <t>ク</t>
    </rPh>
    <rPh sb="133" eb="134">
      <t>ト</t>
    </rPh>
    <rPh sb="135" eb="136">
      <t>ク</t>
    </rPh>
    <rPh sb="141" eb="143">
      <t>ヘイセイ</t>
    </rPh>
    <rPh sb="145" eb="147">
      <t>ネンド</t>
    </rPh>
    <rPh sb="150" eb="152">
      <t>チュウオウ</t>
    </rPh>
    <rPh sb="152" eb="154">
      <t>ジョウカ</t>
    </rPh>
    <rPh sb="158" eb="159">
      <t>ミズ</t>
    </rPh>
    <rPh sb="159" eb="161">
      <t>ショリ</t>
    </rPh>
    <rPh sb="161" eb="163">
      <t>シセツ</t>
    </rPh>
    <rPh sb="163" eb="164">
      <t>シン</t>
    </rPh>
    <rPh sb="165" eb="166">
      <t>ケイ</t>
    </rPh>
    <rPh sb="167" eb="169">
      <t>キョウヨウ</t>
    </rPh>
    <rPh sb="169" eb="171">
      <t>カイシ</t>
    </rPh>
    <rPh sb="180" eb="182">
      <t>コンゴ</t>
    </rPh>
    <rPh sb="196" eb="197">
      <t>ハカ</t>
    </rPh>
    <rPh sb="205" eb="207">
      <t>コウシン</t>
    </rPh>
    <rPh sb="207" eb="209">
      <t>ジギョウ</t>
    </rPh>
    <phoneticPr fontId="4"/>
  </si>
  <si>
    <t>　現状は、過去の建設投資により企業債利息の支払いが多く、経常収支において赤字経営となっています。
　各指標をみると、平成３０年度は、施設利用率が大幅に改善しています。これは、中央浄化センター水処理施設新１系が供用開始となり、効率的な施設の運転が可能となったことによるものです。
　また、企業債残高対事業規模比率では、事業規模に対して企業債残高の割合が多いという結果になっていますが、新たな投資を抑制することにより、企業債残高を減少させ適正な比率になるよう努めていきます。
　今後はさらに水洗化率の向上や経費削減に努め、黒字経営への転換を図っていきます。</t>
    <rPh sb="50" eb="51">
      <t>カク</t>
    </rPh>
    <rPh sb="51" eb="53">
      <t>シヒョウ</t>
    </rPh>
    <rPh sb="62" eb="63">
      <t>ネン</t>
    </rPh>
    <rPh sb="66" eb="68">
      <t>シセツ</t>
    </rPh>
    <rPh sb="68" eb="71">
      <t>リヨウリツ</t>
    </rPh>
    <rPh sb="72" eb="74">
      <t>オオハバ</t>
    </rPh>
    <rPh sb="75" eb="77">
      <t>カイゼン</t>
    </rPh>
    <rPh sb="87" eb="89">
      <t>チュウオウ</t>
    </rPh>
    <rPh sb="89" eb="91">
      <t>ジョウカ</t>
    </rPh>
    <rPh sb="95" eb="96">
      <t>ミズ</t>
    </rPh>
    <rPh sb="96" eb="98">
      <t>ショリ</t>
    </rPh>
    <rPh sb="98" eb="100">
      <t>シセツ</t>
    </rPh>
    <rPh sb="100" eb="101">
      <t>シン</t>
    </rPh>
    <rPh sb="102" eb="103">
      <t>ケイ</t>
    </rPh>
    <rPh sb="104" eb="106">
      <t>キョウヨウ</t>
    </rPh>
    <rPh sb="106" eb="108">
      <t>カイシ</t>
    </rPh>
    <rPh sb="112" eb="115">
      <t>コウリツテキ</t>
    </rPh>
    <rPh sb="116" eb="118">
      <t>シセツ</t>
    </rPh>
    <rPh sb="119" eb="121">
      <t>ウンテン</t>
    </rPh>
    <rPh sb="122" eb="124">
      <t>カノウ</t>
    </rPh>
    <rPh sb="172" eb="174">
      <t>ワリアイ</t>
    </rPh>
    <rPh sb="217" eb="219">
      <t>テキセイ</t>
    </rPh>
    <rPh sb="220" eb="222">
      <t>ヒリツ</t>
    </rPh>
    <rPh sb="227" eb="228">
      <t>ツト</t>
    </rPh>
    <rPh sb="251" eb="253">
      <t>ケイヒ</t>
    </rPh>
    <rPh sb="253" eb="255">
      <t>サクゲン</t>
    </rPh>
    <rPh sb="256" eb="257">
      <t>ツト</t>
    </rPh>
    <rPh sb="268" eb="26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</si>
</sst>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7.0000000000000007E-2</c:v>
                </c:pt>
                <c:pt idx="1">
                  <c:v>0.06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207-47C3-A4AC-E89F01FF41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1207-47C3-A4AC-E89F01FF41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46.49</c:v>
                </c:pt>
                <c:pt idx="1">
                  <c:v>46.04</c:v>
                </c:pt>
                <c:pt idx="2">
                  <c:v>47.28</c:v>
                </c:pt>
                <c:pt idx="3">
                  <c:v>49.31</c:v>
                </c:pt>
                <c:pt idx="4">
                  <c:v>66.33</c:v>
                </c:pt>
              </c:numCache>
            </c:numRef>
          </c:val>
          <c:extLst>
            <c:ext xmlns:c16="http://schemas.microsoft.com/office/drawing/2014/chart" uri="{C3380CC4-5D6E-409C-BE32-E72D297353CC}">
              <c16:uniqueId val="{00000000-3E4E-45D2-8491-EF544D07F5B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3E4E-45D2-8491-EF544D07F5B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78.06</c:v>
                </c:pt>
                <c:pt idx="1">
                  <c:v>80.38</c:v>
                </c:pt>
                <c:pt idx="2">
                  <c:v>81.99</c:v>
                </c:pt>
                <c:pt idx="3">
                  <c:v>83.34</c:v>
                </c:pt>
                <c:pt idx="4">
                  <c:v>84.2</c:v>
                </c:pt>
              </c:numCache>
            </c:numRef>
          </c:val>
          <c:extLst>
            <c:ext xmlns:c16="http://schemas.microsoft.com/office/drawing/2014/chart" uri="{C3380CC4-5D6E-409C-BE32-E72D297353CC}">
              <c16:uniqueId val="{00000000-E606-4D8F-B726-831561EBC1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E606-4D8F-B726-831561EBC1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89.42</c:v>
                </c:pt>
                <c:pt idx="1">
                  <c:v>95.06</c:v>
                </c:pt>
                <c:pt idx="2">
                  <c:v>96.25</c:v>
                </c:pt>
                <c:pt idx="3">
                  <c:v>98.13</c:v>
                </c:pt>
                <c:pt idx="4">
                  <c:v>99.68</c:v>
                </c:pt>
              </c:numCache>
            </c:numRef>
          </c:val>
          <c:extLst>
            <c:ext xmlns:c16="http://schemas.microsoft.com/office/drawing/2014/chart" uri="{C3380CC4-5D6E-409C-BE32-E72D297353CC}">
              <c16:uniqueId val="{00000000-B301-4AD6-A205-C0E2AD5EA7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c:ext xmlns:c16="http://schemas.microsoft.com/office/drawing/2014/chart" uri="{C3380CC4-5D6E-409C-BE32-E72D297353CC}">
              <c16:uniqueId val="{00000001-B301-4AD6-A205-C0E2AD5EA7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15.15</c:v>
                </c:pt>
                <c:pt idx="1">
                  <c:v>17.64</c:v>
                </c:pt>
                <c:pt idx="2">
                  <c:v>20.07</c:v>
                </c:pt>
                <c:pt idx="3">
                  <c:v>22.58</c:v>
                </c:pt>
                <c:pt idx="4">
                  <c:v>23.67</c:v>
                </c:pt>
              </c:numCache>
            </c:numRef>
          </c:val>
          <c:extLst>
            <c:ext xmlns:c16="http://schemas.microsoft.com/office/drawing/2014/chart" uri="{C3380CC4-5D6E-409C-BE32-E72D297353CC}">
              <c16:uniqueId val="{00000000-C76E-4B15-9A22-ECA459EE60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c:ext xmlns:c16="http://schemas.microsoft.com/office/drawing/2014/chart" uri="{C3380CC4-5D6E-409C-BE32-E72D297353CC}">
              <c16:uniqueId val="{00000001-C76E-4B15-9A22-ECA459EE60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
                  <c:v>0</c:v>
                </c:pt>
                <c:pt idx="1">
                  <c:v>0.03</c:v>
                </c:pt>
                <c:pt idx="2">
                  <c:v>0.08</c:v>
                </c:pt>
                <c:pt idx="3">
                  <c:v>0.08</c:v>
                </c:pt>
                <c:pt idx="4">
                  <c:v>0.11</c:v>
                </c:pt>
              </c:numCache>
            </c:numRef>
          </c:val>
          <c:extLst>
            <c:ext xmlns:c16="http://schemas.microsoft.com/office/drawing/2014/chart" uri="{C3380CC4-5D6E-409C-BE32-E72D297353CC}">
              <c16:uniqueId val="{00000000-09C9-4649-9975-1AF1283E41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c:ext xmlns:c16="http://schemas.microsoft.com/office/drawing/2014/chart" uri="{C3380CC4-5D6E-409C-BE32-E72D297353CC}">
              <c16:uniqueId val="{00000001-09C9-4649-9975-1AF1283E41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161.32</c:v>
                </c:pt>
                <c:pt idx="1">
                  <c:v>163.52000000000001</c:v>
                </c:pt>
                <c:pt idx="2">
                  <c:v>171.47</c:v>
                </c:pt>
                <c:pt idx="3">
                  <c:v>173.47</c:v>
                </c:pt>
                <c:pt idx="4">
                  <c:v>172.82</c:v>
                </c:pt>
              </c:numCache>
            </c:numRef>
          </c:val>
          <c:extLst>
            <c:ext xmlns:c16="http://schemas.microsoft.com/office/drawing/2014/chart" uri="{C3380CC4-5D6E-409C-BE32-E72D297353CC}">
              <c16:uniqueId val="{00000000-2FD7-4FD6-A725-97D76B6649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c:ext xmlns:c16="http://schemas.microsoft.com/office/drawing/2014/chart" uri="{C3380CC4-5D6E-409C-BE32-E72D297353CC}">
              <c16:uniqueId val="{00000001-2FD7-4FD6-A725-97D76B6649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28.56</c:v>
                </c:pt>
                <c:pt idx="1">
                  <c:v>30.1</c:v>
                </c:pt>
                <c:pt idx="2">
                  <c:v>48.42</c:v>
                </c:pt>
                <c:pt idx="3">
                  <c:v>52.28</c:v>
                </c:pt>
                <c:pt idx="4">
                  <c:v>48.8</c:v>
                </c:pt>
              </c:numCache>
            </c:numRef>
          </c:val>
          <c:extLst>
            <c:ext xmlns:c16="http://schemas.microsoft.com/office/drawing/2014/chart" uri="{C3380CC4-5D6E-409C-BE32-E72D297353CC}">
              <c16:uniqueId val="{00000000-6768-47DE-885F-8AE3695BE0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c:ext xmlns:c16="http://schemas.microsoft.com/office/drawing/2014/chart" uri="{C3380CC4-5D6E-409C-BE32-E72D297353CC}">
              <c16:uniqueId val="{00000001-6768-47DE-885F-8AE3695BE0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2511.17</c:v>
                </c:pt>
                <c:pt idx="1">
                  <c:v>2386.14</c:v>
                </c:pt>
                <c:pt idx="2">
                  <c:v>2291.08</c:v>
                </c:pt>
                <c:pt idx="3">
                  <c:v>2139.09</c:v>
                </c:pt>
                <c:pt idx="4">
                  <c:v>2063.4299999999998</c:v>
                </c:pt>
              </c:numCache>
            </c:numRef>
          </c:val>
          <c:extLst>
            <c:ext xmlns:c16="http://schemas.microsoft.com/office/drawing/2014/chart" uri="{C3380CC4-5D6E-409C-BE32-E72D297353CC}">
              <c16:uniqueId val="{00000000-A8B6-4335-9297-557A9756A2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A8B6-4335-9297-557A9756A2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63.81</c:v>
                </c:pt>
                <c:pt idx="1">
                  <c:v>67.540000000000006</c:v>
                </c:pt>
                <c:pt idx="2">
                  <c:v>70.58</c:v>
                </c:pt>
                <c:pt idx="3">
                  <c:v>91.29</c:v>
                </c:pt>
                <c:pt idx="4">
                  <c:v>91.36</c:v>
                </c:pt>
              </c:numCache>
            </c:numRef>
          </c:val>
          <c:extLst>
            <c:ext xmlns:c16="http://schemas.microsoft.com/office/drawing/2014/chart" uri="{C3380CC4-5D6E-409C-BE32-E72D297353CC}">
              <c16:uniqueId val="{00000000-5F06-4A06-BB00-EFB5DE48FC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5F06-4A06-BB00-EFB5DE48FC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213.91</c:v>
                </c:pt>
                <c:pt idx="1">
                  <c:v>202.22</c:v>
                </c:pt>
                <c:pt idx="2">
                  <c:v>193.39</c:v>
                </c:pt>
                <c:pt idx="3">
                  <c:v>150.63999999999999</c:v>
                </c:pt>
                <c:pt idx="4">
                  <c:v>150.12</c:v>
                </c:pt>
              </c:numCache>
            </c:numRef>
          </c:val>
          <c:extLst>
            <c:ext xmlns:c16="http://schemas.microsoft.com/office/drawing/2014/chart" uri="{C3380CC4-5D6E-409C-BE32-E72D297353CC}">
              <c16:uniqueId val="{00000000-204D-458D-AD40-0008EB92D3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204D-458D-AD40-0008EB92D3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5" zoomScaleNormal="100" workbookViewId="0">
      <selection activeCell="BL86" sqref="BL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小松市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108713</v>
      </c>
      <c r="AM8" s="50"/>
      <c r="AN8" s="50"/>
      <c r="AO8" s="50"/>
      <c r="AP8" s="50"/>
      <c r="AQ8" s="50"/>
      <c r="AR8" s="50"/>
      <c r="AS8" s="50"/>
      <c r="AT8" s="45">
        <f>データ!T6</f>
        <v>371.05</v>
      </c>
      <c r="AU8" s="45"/>
      <c r="AV8" s="45"/>
      <c r="AW8" s="45"/>
      <c r="AX8" s="45"/>
      <c r="AY8" s="45"/>
      <c r="AZ8" s="45"/>
      <c r="BA8" s="45"/>
      <c r="BB8" s="45">
        <f>データ!U6</f>
        <v>292.99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33.36</v>
      </c>
      <c r="J10" s="45"/>
      <c r="K10" s="45"/>
      <c r="L10" s="45"/>
      <c r="M10" s="45"/>
      <c r="N10" s="45"/>
      <c r="O10" s="45"/>
      <c r="P10" s="45">
        <f>データ!P6</f>
        <v>71.680000000000007</v>
      </c>
      <c r="Q10" s="45"/>
      <c r="R10" s="45"/>
      <c r="S10" s="45"/>
      <c r="T10" s="45"/>
      <c r="U10" s="45"/>
      <c r="V10" s="45"/>
      <c r="W10" s="45">
        <f>データ!Q6</f>
        <v>89.46</v>
      </c>
      <c r="X10" s="45"/>
      <c r="Y10" s="45"/>
      <c r="Z10" s="45"/>
      <c r="AA10" s="45"/>
      <c r="AB10" s="45"/>
      <c r="AC10" s="45"/>
      <c r="AD10" s="50">
        <f>データ!R6</f>
        <v>2480</v>
      </c>
      <c r="AE10" s="50"/>
      <c r="AF10" s="50"/>
      <c r="AG10" s="50"/>
      <c r="AH10" s="50"/>
      <c r="AI10" s="50"/>
      <c r="AJ10" s="50"/>
      <c r="AK10" s="2"/>
      <c r="AL10" s="50">
        <f>データ!V6</f>
        <v>77604</v>
      </c>
      <c r="AM10" s="50"/>
      <c r="AN10" s="50"/>
      <c r="AO10" s="50"/>
      <c r="AP10" s="50"/>
      <c r="AQ10" s="50"/>
      <c r="AR10" s="50"/>
      <c r="AS10" s="50"/>
      <c r="AT10" s="45">
        <f>データ!W6</f>
        <v>22.65</v>
      </c>
      <c r="AU10" s="45"/>
      <c r="AV10" s="45"/>
      <c r="AW10" s="45"/>
      <c r="AX10" s="45"/>
      <c r="AY10" s="45"/>
      <c r="AZ10" s="45"/>
      <c r="BA10" s="45"/>
      <c r="BB10" s="45">
        <f>データ!X6</f>
        <v>3426.23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HtzpXguX2j//s10Uzjn9y9ETeAm+4+ODVh6C16jB70xgaN+vsvnTMI6Nijvn7Wqak3bVJRsEMw3XUVS4CtRbRA==" saltValue="WKIvsFBltGmFczK2upr86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172031</v>
      </c>
      <c r="D6" s="33">
        <f t="shared" si="3"/>
        <v>46</v>
      </c>
      <c r="E6" s="33">
        <f t="shared" si="3"/>
        <v>17</v>
      </c>
      <c r="F6" s="33">
        <f t="shared" si="3"/>
        <v>1</v>
      </c>
      <c r="G6" s="33">
        <f t="shared" si="3"/>
        <v>0</v>
      </c>
      <c r="H6" s="33" t="str">
        <f t="shared" si="3"/>
        <v>石川県　小松市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33.36</v>
      </c>
      <c r="P6" s="34">
        <f t="shared" si="3"/>
        <v>71.680000000000007</v>
      </c>
      <c r="Q6" s="34">
        <f t="shared" si="3"/>
        <v>89.46</v>
      </c>
      <c r="R6" s="34">
        <f t="shared" si="3"/>
        <v>2480</v>
      </c>
      <c r="S6" s="34">
        <f t="shared" si="3"/>
        <v>108713</v>
      </c>
      <c r="T6" s="34">
        <f t="shared" si="3"/>
        <v>371.05</v>
      </c>
      <c r="U6" s="34">
        <f t="shared" si="3"/>
        <v>292.99</v>
      </c>
      <c r="V6" s="34">
        <f t="shared" si="3"/>
        <v>77604</v>
      </c>
      <c r="W6" s="34">
        <f t="shared" si="3"/>
        <v>22.65</v>
      </c>
      <c r="X6" s="34">
        <f t="shared" si="3"/>
        <v>3426.23</v>
      </c>
      <c r="Y6" s="35">
        <f>IF(Y7="",NA(),Y7)</f>
        <v>89.42</v>
      </c>
      <c r="Z6" s="35">
        <f t="shared" ref="Z6:AH6" si="4">IF(Z7="",NA(),Z7)</f>
        <v>95.06</v>
      </c>
      <c r="AA6" s="35">
        <f t="shared" si="4"/>
        <v>96.25</v>
      </c>
      <c r="AB6" s="35">
        <f t="shared" si="4"/>
        <v>98.13</v>
      </c>
      <c r="AC6" s="35">
        <f t="shared" si="4"/>
        <v>99.68</v>
      </c>
      <c r="AD6" s="35">
        <f t="shared" si="4"/>
        <v>108.77</v>
      </c>
      <c r="AE6" s="35">
        <f t="shared" si="4"/>
        <v>109.48</v>
      </c>
      <c r="AF6" s="35">
        <f t="shared" si="4"/>
        <v>109.27</v>
      </c>
      <c r="AG6" s="35">
        <f t="shared" si="4"/>
        <v>108.03</v>
      </c>
      <c r="AH6" s="35">
        <f t="shared" si="4"/>
        <v>106.9</v>
      </c>
      <c r="AI6" s="34" t="str">
        <f>IF(AI7="","",IF(AI7="-","【-】","【"&amp;SUBSTITUTE(TEXT(AI7,"#,##0.00"),"-","△")&amp;"】"))</f>
        <v>【108.69】</v>
      </c>
      <c r="AJ6" s="35">
        <f>IF(AJ7="",NA(),AJ7)</f>
        <v>161.32</v>
      </c>
      <c r="AK6" s="35">
        <f t="shared" ref="AK6:AS6" si="5">IF(AK7="",NA(),AK7)</f>
        <v>163.52000000000001</v>
      </c>
      <c r="AL6" s="35">
        <f t="shared" si="5"/>
        <v>171.47</v>
      </c>
      <c r="AM6" s="35">
        <f t="shared" si="5"/>
        <v>173.47</v>
      </c>
      <c r="AN6" s="35">
        <f t="shared" si="5"/>
        <v>172.82</v>
      </c>
      <c r="AO6" s="35">
        <f t="shared" si="5"/>
        <v>21.47</v>
      </c>
      <c r="AP6" s="35">
        <f t="shared" si="5"/>
        <v>16.34</v>
      </c>
      <c r="AQ6" s="35">
        <f t="shared" si="5"/>
        <v>15.65</v>
      </c>
      <c r="AR6" s="35">
        <f t="shared" si="5"/>
        <v>13.55</v>
      </c>
      <c r="AS6" s="35">
        <f t="shared" si="5"/>
        <v>9.06</v>
      </c>
      <c r="AT6" s="34" t="str">
        <f>IF(AT7="","",IF(AT7="-","【-】","【"&amp;SUBSTITUTE(TEXT(AT7,"#,##0.00"),"-","△")&amp;"】"))</f>
        <v>【3.28】</v>
      </c>
      <c r="AU6" s="35">
        <f>IF(AU7="",NA(),AU7)</f>
        <v>28.56</v>
      </c>
      <c r="AV6" s="35">
        <f t="shared" ref="AV6:BD6" si="6">IF(AV7="",NA(),AV7)</f>
        <v>30.1</v>
      </c>
      <c r="AW6" s="35">
        <f t="shared" si="6"/>
        <v>48.42</v>
      </c>
      <c r="AX6" s="35">
        <f t="shared" si="6"/>
        <v>52.28</v>
      </c>
      <c r="AY6" s="35">
        <f t="shared" si="6"/>
        <v>48.8</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2511.17</v>
      </c>
      <c r="BG6" s="35">
        <f t="shared" ref="BG6:BO6" si="7">IF(BG7="",NA(),BG7)</f>
        <v>2386.14</v>
      </c>
      <c r="BH6" s="35">
        <f t="shared" si="7"/>
        <v>2291.08</v>
      </c>
      <c r="BI6" s="35">
        <f t="shared" si="7"/>
        <v>2139.09</v>
      </c>
      <c r="BJ6" s="35">
        <f t="shared" si="7"/>
        <v>2063.4299999999998</v>
      </c>
      <c r="BK6" s="35">
        <f t="shared" si="7"/>
        <v>854.16</v>
      </c>
      <c r="BL6" s="35">
        <f t="shared" si="7"/>
        <v>848.31</v>
      </c>
      <c r="BM6" s="35">
        <f t="shared" si="7"/>
        <v>774.99</v>
      </c>
      <c r="BN6" s="35">
        <f t="shared" si="7"/>
        <v>799.41</v>
      </c>
      <c r="BO6" s="35">
        <f t="shared" si="7"/>
        <v>820.36</v>
      </c>
      <c r="BP6" s="34" t="str">
        <f>IF(BP7="","",IF(BP7="-","【-】","【"&amp;SUBSTITUTE(TEXT(BP7,"#,##0.00"),"-","△")&amp;"】"))</f>
        <v>【682.78】</v>
      </c>
      <c r="BQ6" s="35">
        <f>IF(BQ7="",NA(),BQ7)</f>
        <v>63.81</v>
      </c>
      <c r="BR6" s="35">
        <f t="shared" ref="BR6:BZ6" si="8">IF(BR7="",NA(),BR7)</f>
        <v>67.540000000000006</v>
      </c>
      <c r="BS6" s="35">
        <f t="shared" si="8"/>
        <v>70.58</v>
      </c>
      <c r="BT6" s="35">
        <f t="shared" si="8"/>
        <v>91.29</v>
      </c>
      <c r="BU6" s="35">
        <f t="shared" si="8"/>
        <v>91.36</v>
      </c>
      <c r="BV6" s="35">
        <f t="shared" si="8"/>
        <v>93.13</v>
      </c>
      <c r="BW6" s="35">
        <f t="shared" si="8"/>
        <v>94.38</v>
      </c>
      <c r="BX6" s="35">
        <f t="shared" si="8"/>
        <v>96.57</v>
      </c>
      <c r="BY6" s="35">
        <f t="shared" si="8"/>
        <v>96.54</v>
      </c>
      <c r="BZ6" s="35">
        <f t="shared" si="8"/>
        <v>95.4</v>
      </c>
      <c r="CA6" s="34" t="str">
        <f>IF(CA7="","",IF(CA7="-","【-】","【"&amp;SUBSTITUTE(TEXT(CA7,"#,##0.00"),"-","△")&amp;"】"))</f>
        <v>【100.91】</v>
      </c>
      <c r="CB6" s="35">
        <f>IF(CB7="",NA(),CB7)</f>
        <v>213.91</v>
      </c>
      <c r="CC6" s="35">
        <f t="shared" ref="CC6:CK6" si="9">IF(CC7="",NA(),CC7)</f>
        <v>202.22</v>
      </c>
      <c r="CD6" s="35">
        <f t="shared" si="9"/>
        <v>193.39</v>
      </c>
      <c r="CE6" s="35">
        <f t="shared" si="9"/>
        <v>150.63999999999999</v>
      </c>
      <c r="CF6" s="35">
        <f t="shared" si="9"/>
        <v>150.12</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46.49</v>
      </c>
      <c r="CN6" s="35">
        <f t="shared" ref="CN6:CV6" si="10">IF(CN7="",NA(),CN7)</f>
        <v>46.04</v>
      </c>
      <c r="CO6" s="35">
        <f t="shared" si="10"/>
        <v>47.28</v>
      </c>
      <c r="CP6" s="35">
        <f t="shared" si="10"/>
        <v>49.31</v>
      </c>
      <c r="CQ6" s="35">
        <f t="shared" si="10"/>
        <v>66.33</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78.06</v>
      </c>
      <c r="CY6" s="35">
        <f t="shared" ref="CY6:DG6" si="11">IF(CY7="",NA(),CY7)</f>
        <v>80.38</v>
      </c>
      <c r="CZ6" s="35">
        <f t="shared" si="11"/>
        <v>81.99</v>
      </c>
      <c r="DA6" s="35">
        <f t="shared" si="11"/>
        <v>83.34</v>
      </c>
      <c r="DB6" s="35">
        <f t="shared" si="11"/>
        <v>84.2</v>
      </c>
      <c r="DC6" s="35">
        <f t="shared" si="11"/>
        <v>91.11</v>
      </c>
      <c r="DD6" s="35">
        <f t="shared" si="11"/>
        <v>91.44</v>
      </c>
      <c r="DE6" s="35">
        <f t="shared" si="11"/>
        <v>91.76</v>
      </c>
      <c r="DF6" s="35">
        <f t="shared" si="11"/>
        <v>92.3</v>
      </c>
      <c r="DG6" s="35">
        <f t="shared" si="11"/>
        <v>92.55</v>
      </c>
      <c r="DH6" s="34" t="str">
        <f>IF(DH7="","",IF(DH7="-","【-】","【"&amp;SUBSTITUTE(TEXT(DH7,"#,##0.00"),"-","△")&amp;"】"))</f>
        <v>【95.20】</v>
      </c>
      <c r="DI6" s="35">
        <f>IF(DI7="",NA(),DI7)</f>
        <v>15.15</v>
      </c>
      <c r="DJ6" s="35">
        <f t="shared" ref="DJ6:DR6" si="12">IF(DJ7="",NA(),DJ7)</f>
        <v>17.64</v>
      </c>
      <c r="DK6" s="35">
        <f t="shared" si="12"/>
        <v>20.07</v>
      </c>
      <c r="DL6" s="35">
        <f t="shared" si="12"/>
        <v>22.58</v>
      </c>
      <c r="DM6" s="35">
        <f t="shared" si="12"/>
        <v>23.67</v>
      </c>
      <c r="DN6" s="35">
        <f t="shared" si="12"/>
        <v>25.52</v>
      </c>
      <c r="DO6" s="35">
        <f t="shared" si="12"/>
        <v>25.89</v>
      </c>
      <c r="DP6" s="35">
        <f t="shared" si="12"/>
        <v>26.63</v>
      </c>
      <c r="DQ6" s="35">
        <f t="shared" si="12"/>
        <v>25.61</v>
      </c>
      <c r="DR6" s="35">
        <f t="shared" si="12"/>
        <v>26.13</v>
      </c>
      <c r="DS6" s="34" t="str">
        <f>IF(DS7="","",IF(DS7="-","【-】","【"&amp;SUBSTITUTE(TEXT(DS7,"#,##0.00"),"-","△")&amp;"】"))</f>
        <v>【38.60】</v>
      </c>
      <c r="DT6" s="34">
        <f>IF(DT7="",NA(),DT7)</f>
        <v>0</v>
      </c>
      <c r="DU6" s="35">
        <f t="shared" ref="DU6:EC6" si="13">IF(DU7="",NA(),DU7)</f>
        <v>0.03</v>
      </c>
      <c r="DV6" s="35">
        <f t="shared" si="13"/>
        <v>0.08</v>
      </c>
      <c r="DW6" s="35">
        <f t="shared" si="13"/>
        <v>0.08</v>
      </c>
      <c r="DX6" s="35">
        <f t="shared" si="13"/>
        <v>0.11</v>
      </c>
      <c r="DY6" s="35">
        <f t="shared" si="13"/>
        <v>0.76</v>
      </c>
      <c r="DZ6" s="35">
        <f t="shared" si="13"/>
        <v>0.71</v>
      </c>
      <c r="EA6" s="35">
        <f t="shared" si="13"/>
        <v>0.95</v>
      </c>
      <c r="EB6" s="35">
        <f t="shared" si="13"/>
        <v>1.07</v>
      </c>
      <c r="EC6" s="35">
        <f t="shared" si="13"/>
        <v>1.03</v>
      </c>
      <c r="ED6" s="34" t="str">
        <f>IF(ED7="","",IF(ED7="-","【-】","【"&amp;SUBSTITUTE(TEXT(ED7,"#,##0.00"),"-","△")&amp;"】"))</f>
        <v>【5.64】</v>
      </c>
      <c r="EE6" s="35">
        <f>IF(EE7="",NA(),EE7)</f>
        <v>7.0000000000000007E-2</v>
      </c>
      <c r="EF6" s="35">
        <f t="shared" ref="EF6:EN6" si="14">IF(EF7="",NA(),EF7)</f>
        <v>0.06</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172031</v>
      </c>
      <c r="D7" s="37">
        <v>46</v>
      </c>
      <c r="E7" s="37">
        <v>17</v>
      </c>
      <c r="F7" s="37">
        <v>1</v>
      </c>
      <c r="G7" s="37">
        <v>0</v>
      </c>
      <c r="H7" s="37" t="s">
        <v>96</v>
      </c>
      <c r="I7" s="37" t="s">
        <v>97</v>
      </c>
      <c r="J7" s="37" t="s">
        <v>98</v>
      </c>
      <c r="K7" s="37" t="s">
        <v>99</v>
      </c>
      <c r="L7" s="37" t="s">
        <v>100</v>
      </c>
      <c r="M7" s="37" t="s">
        <v>101</v>
      </c>
      <c r="N7" s="38" t="s">
        <v>102</v>
      </c>
      <c r="O7" s="38">
        <v>33.36</v>
      </c>
      <c r="P7" s="38">
        <v>71.680000000000007</v>
      </c>
      <c r="Q7" s="38">
        <v>89.46</v>
      </c>
      <c r="R7" s="38">
        <v>2480</v>
      </c>
      <c r="S7" s="38">
        <v>108713</v>
      </c>
      <c r="T7" s="38">
        <v>371.05</v>
      </c>
      <c r="U7" s="38">
        <v>292.99</v>
      </c>
      <c r="V7" s="38">
        <v>77604</v>
      </c>
      <c r="W7" s="38">
        <v>22.65</v>
      </c>
      <c r="X7" s="38">
        <v>3426.23</v>
      </c>
      <c r="Y7" s="38">
        <v>89.42</v>
      </c>
      <c r="Z7" s="38">
        <v>95.06</v>
      </c>
      <c r="AA7" s="38">
        <v>96.25</v>
      </c>
      <c r="AB7" s="38">
        <v>98.13</v>
      </c>
      <c r="AC7" s="38">
        <v>99.68</v>
      </c>
      <c r="AD7" s="38">
        <v>108.77</v>
      </c>
      <c r="AE7" s="38">
        <v>109.48</v>
      </c>
      <c r="AF7" s="38">
        <v>109.27</v>
      </c>
      <c r="AG7" s="38">
        <v>108.03</v>
      </c>
      <c r="AH7" s="38">
        <v>106.9</v>
      </c>
      <c r="AI7" s="38">
        <v>108.69</v>
      </c>
      <c r="AJ7" s="38">
        <v>161.32</v>
      </c>
      <c r="AK7" s="38">
        <v>163.52000000000001</v>
      </c>
      <c r="AL7" s="38">
        <v>171.47</v>
      </c>
      <c r="AM7" s="38">
        <v>173.47</v>
      </c>
      <c r="AN7" s="38">
        <v>172.82</v>
      </c>
      <c r="AO7" s="38">
        <v>21.47</v>
      </c>
      <c r="AP7" s="38">
        <v>16.34</v>
      </c>
      <c r="AQ7" s="38">
        <v>15.65</v>
      </c>
      <c r="AR7" s="38">
        <v>13.55</v>
      </c>
      <c r="AS7" s="38">
        <v>9.06</v>
      </c>
      <c r="AT7" s="38">
        <v>3.28</v>
      </c>
      <c r="AU7" s="38">
        <v>28.56</v>
      </c>
      <c r="AV7" s="38">
        <v>30.1</v>
      </c>
      <c r="AW7" s="38">
        <v>48.42</v>
      </c>
      <c r="AX7" s="38">
        <v>52.28</v>
      </c>
      <c r="AY7" s="38">
        <v>48.8</v>
      </c>
      <c r="AZ7" s="38">
        <v>79.239999999999995</v>
      </c>
      <c r="BA7" s="38">
        <v>78.930000000000007</v>
      </c>
      <c r="BB7" s="38">
        <v>77.94</v>
      </c>
      <c r="BC7" s="38">
        <v>78.45</v>
      </c>
      <c r="BD7" s="38">
        <v>76.31</v>
      </c>
      <c r="BE7" s="38">
        <v>69.489999999999995</v>
      </c>
      <c r="BF7" s="38">
        <v>2511.17</v>
      </c>
      <c r="BG7" s="38">
        <v>2386.14</v>
      </c>
      <c r="BH7" s="38">
        <v>2291.08</v>
      </c>
      <c r="BI7" s="38">
        <v>2139.09</v>
      </c>
      <c r="BJ7" s="38">
        <v>2063.4299999999998</v>
      </c>
      <c r="BK7" s="38">
        <v>854.16</v>
      </c>
      <c r="BL7" s="38">
        <v>848.31</v>
      </c>
      <c r="BM7" s="38">
        <v>774.99</v>
      </c>
      <c r="BN7" s="38">
        <v>799.41</v>
      </c>
      <c r="BO7" s="38">
        <v>820.36</v>
      </c>
      <c r="BP7" s="38">
        <v>682.78</v>
      </c>
      <c r="BQ7" s="38">
        <v>63.81</v>
      </c>
      <c r="BR7" s="38">
        <v>67.540000000000006</v>
      </c>
      <c r="BS7" s="38">
        <v>70.58</v>
      </c>
      <c r="BT7" s="38">
        <v>91.29</v>
      </c>
      <c r="BU7" s="38">
        <v>91.36</v>
      </c>
      <c r="BV7" s="38">
        <v>93.13</v>
      </c>
      <c r="BW7" s="38">
        <v>94.38</v>
      </c>
      <c r="BX7" s="38">
        <v>96.57</v>
      </c>
      <c r="BY7" s="38">
        <v>96.54</v>
      </c>
      <c r="BZ7" s="38">
        <v>95.4</v>
      </c>
      <c r="CA7" s="38">
        <v>100.91</v>
      </c>
      <c r="CB7" s="38">
        <v>213.91</v>
      </c>
      <c r="CC7" s="38">
        <v>202.22</v>
      </c>
      <c r="CD7" s="38">
        <v>193.39</v>
      </c>
      <c r="CE7" s="38">
        <v>150.63999999999999</v>
      </c>
      <c r="CF7" s="38">
        <v>150.12</v>
      </c>
      <c r="CG7" s="38">
        <v>167.97</v>
      </c>
      <c r="CH7" s="38">
        <v>165.45</v>
      </c>
      <c r="CI7" s="38">
        <v>161.54</v>
      </c>
      <c r="CJ7" s="38">
        <v>162.81</v>
      </c>
      <c r="CK7" s="38">
        <v>163.19999999999999</v>
      </c>
      <c r="CL7" s="38">
        <v>136.86000000000001</v>
      </c>
      <c r="CM7" s="38">
        <v>46.49</v>
      </c>
      <c r="CN7" s="38">
        <v>46.04</v>
      </c>
      <c r="CO7" s="38">
        <v>47.28</v>
      </c>
      <c r="CP7" s="38">
        <v>49.31</v>
      </c>
      <c r="CQ7" s="38">
        <v>66.33</v>
      </c>
      <c r="CR7" s="38">
        <v>64.87</v>
      </c>
      <c r="CS7" s="38">
        <v>65.62</v>
      </c>
      <c r="CT7" s="38">
        <v>64.67</v>
      </c>
      <c r="CU7" s="38">
        <v>64.959999999999994</v>
      </c>
      <c r="CV7" s="38">
        <v>65.040000000000006</v>
      </c>
      <c r="CW7" s="38">
        <v>58.98</v>
      </c>
      <c r="CX7" s="38">
        <v>78.06</v>
      </c>
      <c r="CY7" s="38">
        <v>80.38</v>
      </c>
      <c r="CZ7" s="38">
        <v>81.99</v>
      </c>
      <c r="DA7" s="38">
        <v>83.34</v>
      </c>
      <c r="DB7" s="38">
        <v>84.2</v>
      </c>
      <c r="DC7" s="38">
        <v>91.11</v>
      </c>
      <c r="DD7" s="38">
        <v>91.44</v>
      </c>
      <c r="DE7" s="38">
        <v>91.76</v>
      </c>
      <c r="DF7" s="38">
        <v>92.3</v>
      </c>
      <c r="DG7" s="38">
        <v>92.55</v>
      </c>
      <c r="DH7" s="38">
        <v>95.2</v>
      </c>
      <c r="DI7" s="38">
        <v>15.15</v>
      </c>
      <c r="DJ7" s="38">
        <v>17.64</v>
      </c>
      <c r="DK7" s="38">
        <v>20.07</v>
      </c>
      <c r="DL7" s="38">
        <v>22.58</v>
      </c>
      <c r="DM7" s="38">
        <v>23.67</v>
      </c>
      <c r="DN7" s="38">
        <v>25.52</v>
      </c>
      <c r="DO7" s="38">
        <v>25.89</v>
      </c>
      <c r="DP7" s="38">
        <v>26.63</v>
      </c>
      <c r="DQ7" s="38">
        <v>25.61</v>
      </c>
      <c r="DR7" s="38">
        <v>26.13</v>
      </c>
      <c r="DS7" s="38">
        <v>38.6</v>
      </c>
      <c r="DT7" s="38">
        <v>0</v>
      </c>
      <c r="DU7" s="38">
        <v>0.03</v>
      </c>
      <c r="DV7" s="38">
        <v>0.08</v>
      </c>
      <c r="DW7" s="38">
        <v>0.08</v>
      </c>
      <c r="DX7" s="38">
        <v>0.11</v>
      </c>
      <c r="DY7" s="38">
        <v>0.76</v>
      </c>
      <c r="DZ7" s="38">
        <v>0.71</v>
      </c>
      <c r="EA7" s="38">
        <v>0.95</v>
      </c>
      <c r="EB7" s="38">
        <v>1.07</v>
      </c>
      <c r="EC7" s="38">
        <v>1.03</v>
      </c>
      <c r="ED7" s="38">
        <v>5.64</v>
      </c>
      <c r="EE7" s="38">
        <v>7.0000000000000007E-2</v>
      </c>
      <c r="EF7" s="38">
        <v>0.06</v>
      </c>
      <c r="EG7" s="38">
        <v>0</v>
      </c>
      <c r="EH7" s="38">
        <v>0</v>
      </c>
      <c r="EI7" s="38">
        <v>0</v>
      </c>
      <c r="EJ7" s="38">
        <v>0.1</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料金業務課</cp:lastModifiedBy>
  <cp:lastPrinted>2020-01-24T02:59:11Z</cp:lastPrinted>
  <dcterms:created xsi:type="dcterms:W3CDTF">2019-12-05T04:44:00Z</dcterms:created>
  <dcterms:modified xsi:type="dcterms:W3CDTF">2020-01-24T04:46:23Z</dcterms:modified>
  <cp:category/>
</cp:coreProperties>
</file>