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9007_市街地再生課\010_庶務係\070_照会（財政課・都市計画課）\（駐車場）経営分析比較表\分析、公表\H30\提出用\"/>
    </mc:Choice>
  </mc:AlternateContent>
  <workbookProtection workbookAlgorithmName="SHA-512" workbookHashValue="u8ucBFGeKXD7+eSxwk5Q/ub4SLL0r4gC9Bx5PJxAsafdwd9lXRhOTWMk9hBD1UMGtpvstaUnovfGhkrCyPozEA==" workbookSaltValue="BJ8nFbdytjmues57pJIFiw==" workbookSpinCount="100000" lockStructure="1"/>
  <bookViews>
    <workbookView xWindow="0" yWindow="0" windowWidth="15360" windowHeight="7635"/>
  </bookViews>
  <sheets>
    <sheet name="法非適用_駐車場整備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Z30" i="4" l="1"/>
  <c r="BK76" i="4"/>
  <c r="LH51" i="4"/>
  <c r="BZ51" i="4"/>
  <c r="LT76" i="4"/>
  <c r="GQ51" i="4"/>
  <c r="LH30" i="4"/>
  <c r="IE76" i="4"/>
  <c r="GQ30" i="4"/>
  <c r="BG30" i="4"/>
  <c r="HP76" i="4"/>
  <c r="AV76" i="4"/>
  <c r="KO51" i="4"/>
  <c r="FX51" i="4"/>
  <c r="LE76" i="4"/>
  <c r="KO30" i="4"/>
  <c r="BG51" i="4"/>
  <c r="FX30" i="4"/>
  <c r="HA76" i="4"/>
  <c r="AN51" i="4"/>
  <c r="FE30" i="4"/>
  <c r="JV51" i="4"/>
  <c r="FE51" i="4"/>
  <c r="AN30" i="4"/>
  <c r="JV30" i="4"/>
  <c r="AG76" i="4"/>
  <c r="KP76" i="4"/>
  <c r="KA76" i="4"/>
  <c r="EL51" i="4"/>
  <c r="JC30" i="4"/>
  <c r="U30" i="4"/>
  <c r="GL76" i="4"/>
  <c r="U51" i="4"/>
  <c r="EL30" i="4"/>
  <c r="JC51"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<sst xmlns="http://schemas.openxmlformats.org/spreadsheetml/2006/main" count="278" uniqueCount="132">
  <si>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</si>
  <si>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</si>
  <si>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</si>
  <si>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</si>
  <si>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</si>
  <si>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</si>
  <si>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</si>
  <si>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</si>
  <si>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</si>
  <si>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</si>
  <si>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</si>
  <si>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</si>
  <si>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</si>
  <si>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</si>
  <si>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</si>
  <si>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</si>
  <si>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</si>
  <si>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</si>
  <si>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</si>
  <si>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</si>
  <si>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</si>
  <si>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</si>
  <si>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</si>
  <si>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</si>
  <si>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</si>
  <si>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</si>
  <si>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</si>
  <si>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</si>
  <si>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</si>
  <si>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</si>
  <si>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</si>
  <si>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</si>
  <si>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</si>
  <si>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</si>
  <si>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</si>
  <si>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</si>
  <si>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</si>
  <si>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</si>
  <si>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</si>
  <si>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</si>
  <si>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</si>
  <si>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</si>
  <si>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</si>
  <si>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</si>
  <si>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</si>
  <si>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</si>
  <si>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</si>
  <si>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</si>
  <si>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</si>
  <si>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</si>
  <si>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</si>
  <si>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</si>
  <si>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</si>
  <si>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</si>
  <si>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</si>
  <si>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</si>
  <si>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</si>
  <si>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</si>
  <si>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</si>
  <si>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</si>
  <si>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</si>
  <si>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</si>
  <si>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</si>
  <si>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</si>
  <si>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</si>
  <si>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</si>
  <si>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</si>
  <si>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</si>
  <si>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</si>
  <si>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</si>
  <si>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</si>
  <si>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</si>
  <si>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</si>
  <si>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</si>
  <si>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</si>
  <si>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</si>
  <si>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</si>
  <si>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</si>
  <si>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</si>
  <si>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</si>
  <si>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</si>
  <si>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</si>
  <si>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</si>
  <si>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</si>
  <si>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</si>
  <si>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</si>
  <si>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</si>
  <si>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</si>
  <si>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</si>
  <si>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</si>
  <si>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</si>
  <si>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</si>
  <si>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</si>
  <si>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</si>
  <si>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</si>
  <si>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</si>
  <si>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</si>
  <si>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</si>
  <si>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</si>
  <si>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</si>
  <si>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</si>
  <si>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</si>
  <si>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t>
    <phoneticPr fontId="5"/>
  </si>
  <si>
    <t>当該値(N-4)</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</si>
  <si>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</si>
  <si>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</si>
  <si>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</si>
  <si>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</si>
  <si>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</si>
  <si>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</si>
  <si>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</si>
  <si>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</si>
  <si>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</si>
  <si>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</si>
  <si>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</si>
  <si>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</si>
  <si>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</si>
  <si>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</si>
  <si>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</si>
  <si>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</si>
  <si>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</si>
  <si>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</si>
  <si>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</si>
  <si>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</si>
  <si>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</si>
  <si>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</si>
  <si>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</si>
  <si>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</si>
  <si>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　敷地の地価
　金沢駅周辺では北陸新幹線の開業効果が持続し、地価の上昇が続いている。
⑧　設備投資見込額
　施設及び設備の老朽化の進展により、各所で修繕等が見込まれることから、財源の確保に意を用いながら、長期修繕計画に基づいた適正な維持管理と計画的な更新を着実に行う必要がある。</t>
    <rPh sb="2" eb="4">
      <t>シキチ</t>
    </rPh>
    <rPh sb="5" eb="7">
      <t>チカ</t>
    </rPh>
    <rPh sb="9" eb="12">
      <t>カナザワエキ</t>
    </rPh>
    <rPh sb="12" eb="14">
      <t>シュウヘン</t>
    </rPh>
    <rPh sb="16" eb="18">
      <t>ホクリク</t>
    </rPh>
    <rPh sb="18" eb="21">
      <t>シンカンセン</t>
    </rPh>
    <rPh sb="22" eb="24">
      <t>カイギョウ</t>
    </rPh>
    <rPh sb="24" eb="26">
      <t>コウカ</t>
    </rPh>
    <rPh sb="27" eb="29">
      <t>ジゾク</t>
    </rPh>
    <rPh sb="31" eb="33">
      <t>チカ</t>
    </rPh>
    <rPh sb="34" eb="36">
      <t>ジョウショウ</t>
    </rPh>
    <rPh sb="37" eb="38">
      <t>ツヅ</t>
    </rPh>
    <rPh sb="46" eb="48">
      <t>セツビ</t>
    </rPh>
    <rPh sb="48" eb="50">
      <t>トウシ</t>
    </rPh>
    <rPh sb="50" eb="52">
      <t>ミコミ</t>
    </rPh>
    <rPh sb="52" eb="53">
      <t>ガク</t>
    </rPh>
    <rPh sb="55" eb="57">
      <t>シセツ</t>
    </rPh>
    <rPh sb="57" eb="58">
      <t>オヨ</t>
    </rPh>
    <rPh sb="59" eb="61">
      <t>セツビ</t>
    </rPh>
    <rPh sb="62" eb="65">
      <t>ロウキュウカ</t>
    </rPh>
    <rPh sb="66" eb="68">
      <t>シンテン</t>
    </rPh>
    <rPh sb="72" eb="74">
      <t>カクショ</t>
    </rPh>
    <rPh sb="75" eb="77">
      <t>シュウゼン</t>
    </rPh>
    <rPh sb="77" eb="78">
      <t>トウ</t>
    </rPh>
    <rPh sb="79" eb="81">
      <t>ミコ</t>
    </rPh>
    <rPh sb="89" eb="91">
      <t>ザイゲン</t>
    </rPh>
    <rPh sb="92" eb="94">
      <t>カクホ</t>
    </rPh>
    <rPh sb="95" eb="96">
      <t>イ</t>
    </rPh>
    <rPh sb="97" eb="98">
      <t>モチ</t>
    </rPh>
    <rPh sb="103" eb="105">
      <t>チョウキ</t>
    </rPh>
    <rPh sb="105" eb="107">
      <t>シュウゼン</t>
    </rPh>
    <rPh sb="107" eb="109">
      <t>ケイカク</t>
    </rPh>
    <rPh sb="110" eb="111">
      <t>モト</t>
    </rPh>
    <rPh sb="114" eb="116">
      <t>テキセイ</t>
    </rPh>
    <rPh sb="117" eb="119">
      <t>イジ</t>
    </rPh>
    <rPh sb="119" eb="121">
      <t>カンリ</t>
    </rPh>
    <rPh sb="122" eb="125">
      <t>ケイカクテキ</t>
    </rPh>
    <rPh sb="126" eb="128">
      <t>コウシン</t>
    </rPh>
    <rPh sb="129" eb="131">
      <t>チャクジツ</t>
    </rPh>
    <rPh sb="132" eb="133">
      <t>オコナ</t>
    </rPh>
    <rPh sb="134" eb="136">
      <t>ヒツヨウ</t>
    </rPh>
    <phoneticPr fontId="5"/>
  </si>
  <si>
    <t>①　収益的収支比率
　安定的な使用料収入の確保により、収益的収支比率は毎年度100％を大幅に上回っているため、経営状況は健全である。
④　売上高ＧＯＰ比率、⑤　ＥＢＩＴＤＡ
　近年は使用料収入の増により、類似施設平均値を大幅に上回る高い収益性を維持しており、安定した運営を行っている。</t>
    <rPh sb="2" eb="5">
      <t>シュウエキテキ</t>
    </rPh>
    <rPh sb="5" eb="7">
      <t>シュウシ</t>
    </rPh>
    <rPh sb="7" eb="9">
      <t>ヒリツ</t>
    </rPh>
    <rPh sb="11" eb="14">
      <t>アンテイテキ</t>
    </rPh>
    <rPh sb="15" eb="18">
      <t>シヨウリョウ</t>
    </rPh>
    <rPh sb="18" eb="20">
      <t>シュウニュウ</t>
    </rPh>
    <rPh sb="21" eb="23">
      <t>カクホ</t>
    </rPh>
    <rPh sb="27" eb="30">
      <t>シュウエキテキ</t>
    </rPh>
    <rPh sb="30" eb="32">
      <t>シュウシ</t>
    </rPh>
    <rPh sb="32" eb="34">
      <t>ヒリツ</t>
    </rPh>
    <rPh sb="35" eb="38">
      <t>マイネンド</t>
    </rPh>
    <rPh sb="43" eb="45">
      <t>オオハバ</t>
    </rPh>
    <rPh sb="46" eb="48">
      <t>ウワマワ</t>
    </rPh>
    <rPh sb="55" eb="57">
      <t>ケイエイ</t>
    </rPh>
    <rPh sb="57" eb="59">
      <t>ジョウキョウ</t>
    </rPh>
    <rPh sb="60" eb="62">
      <t>ケンゼン</t>
    </rPh>
    <rPh sb="69" eb="71">
      <t>ウリアゲ</t>
    </rPh>
    <rPh sb="71" eb="72">
      <t>ダカ</t>
    </rPh>
    <rPh sb="75" eb="77">
      <t>ヒリツ</t>
    </rPh>
    <rPh sb="88" eb="90">
      <t>キンネン</t>
    </rPh>
    <rPh sb="102" eb="104">
      <t>ルイジ</t>
    </rPh>
    <rPh sb="104" eb="106">
      <t>シセツ</t>
    </rPh>
    <rPh sb="106" eb="109">
      <t>ヘイキンチ</t>
    </rPh>
    <phoneticPr fontId="5"/>
  </si>
  <si>
    <t>⑪　稼働率
　継続的なＰＲ等の効果で２期連続の増加となり、平成30年度は100％を上回った。今後も効果的なＰＲや周辺施設との連携等により、更なる利用促進に努める。</t>
    <rPh sb="2" eb="4">
      <t>カドウ</t>
    </rPh>
    <rPh sb="4" eb="5">
      <t>リツ</t>
    </rPh>
    <rPh sb="7" eb="10">
      <t>ケイゾクテキ</t>
    </rPh>
    <rPh sb="13" eb="14">
      <t>トウ</t>
    </rPh>
    <rPh sb="15" eb="17">
      <t>コウカ</t>
    </rPh>
    <rPh sb="19" eb="20">
      <t>キ</t>
    </rPh>
    <rPh sb="20" eb="22">
      <t>レンゾク</t>
    </rPh>
    <rPh sb="23" eb="25">
      <t>ゾウカ</t>
    </rPh>
    <rPh sb="29" eb="31">
      <t>ヘイセイ</t>
    </rPh>
    <rPh sb="33" eb="35">
      <t>ネンド</t>
    </rPh>
    <rPh sb="41" eb="43">
      <t>ウワマワ</t>
    </rPh>
    <rPh sb="46" eb="48">
      <t>コンゴ</t>
    </rPh>
    <rPh sb="49" eb="52">
      <t>コウカテキ</t>
    </rPh>
    <rPh sb="56" eb="58">
      <t>シュウヘン</t>
    </rPh>
    <rPh sb="58" eb="60">
      <t>シセツ</t>
    </rPh>
    <rPh sb="62" eb="64">
      <t>レンケイ</t>
    </rPh>
    <rPh sb="64" eb="65">
      <t>トウ</t>
    </rPh>
    <rPh sb="69" eb="70">
      <t>サラ</t>
    </rPh>
    <rPh sb="72" eb="74">
      <t>リヨウ</t>
    </rPh>
    <rPh sb="74" eb="76">
      <t>ソクシン</t>
    </rPh>
    <rPh sb="77" eb="78">
      <t>ツト</t>
    </rPh>
    <phoneticPr fontId="5"/>
  </si>
  <si>
    <t>　当駐車場は、まちなかの道路交通の円滑化を図り、市民の利便に資するために設置された施設で、これまでも路上駐車の防止や交通渋滞の緩和等に大きく寄与してきた。
　一方、設備投資額の増嵩など、課題もあることから、令和２年度の利用料金制度の導入を機に、指定管理者との連携をより一層深め、市民サービスの向上と利用者数の増加を図り、更なる健全経営に取り組んでいく。</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0" eb="52">
      <t>ロジョウ</t>
    </rPh>
    <rPh sb="52" eb="54">
      <t>チュウシャ</t>
    </rPh>
    <rPh sb="55" eb="57">
      <t>ボウシ</t>
    </rPh>
    <rPh sb="58" eb="60">
      <t>コウツウ</t>
    </rPh>
    <rPh sb="60" eb="62">
      <t>ジュウタイ</t>
    </rPh>
    <rPh sb="63" eb="65">
      <t>カンワ</t>
    </rPh>
    <rPh sb="65" eb="66">
      <t>トウ</t>
    </rPh>
    <rPh sb="67" eb="68">
      <t>オオ</t>
    </rPh>
    <rPh sb="70" eb="72">
      <t>キヨ</t>
    </rPh>
    <rPh sb="79" eb="81">
      <t>イッポウ</t>
    </rPh>
    <rPh sb="93" eb="95">
      <t>カダイ</t>
    </rPh>
    <rPh sb="103" eb="105">
      <t>レイワ</t>
    </rPh>
    <rPh sb="106" eb="108">
      <t>ネンド</t>
    </rPh>
    <rPh sb="109" eb="111">
      <t>リヨウ</t>
    </rPh>
    <rPh sb="111" eb="113">
      <t>リョウキン</t>
    </rPh>
    <rPh sb="113" eb="115">
      <t>セイド</t>
    </rPh>
    <rPh sb="116" eb="118">
      <t>ドウニュウ</t>
    </rPh>
    <rPh sb="119" eb="120">
      <t>キ</t>
    </rPh>
    <rPh sb="122" eb="124">
      <t>シテイ</t>
    </rPh>
    <rPh sb="124" eb="127">
      <t>カンリシャ</t>
    </rPh>
    <rPh sb="129" eb="131">
      <t>レンケイ</t>
    </rPh>
    <rPh sb="134" eb="136">
      <t>イッソウ</t>
    </rPh>
    <rPh sb="136" eb="137">
      <t>フカ</t>
    </rPh>
    <rPh sb="154" eb="156">
      <t>ゾウカ</t>
    </rPh>
    <rPh sb="160" eb="161">
      <t>サラ</t>
    </rPh>
    <rPh sb="163" eb="165">
      <t>ケンゼン</t>
    </rPh>
    <rPh sb="165" eb="167">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</si>
</sst>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142</c:v>
                </c:pt>
                <c:pt idx="1">
                  <c:v>138</c:v>
                </c:pt>
                <c:pt idx="2">
                  <c:v>159</c:v>
                </c:pt>
                <c:pt idx="3">
                  <c:v>181.8</c:v>
                </c:pt>
                <c:pt idx="4">
                  <c:v>168.7</c:v>
                </c:pt>
              </c:numCache>
            </c:numRef>
          </c:val>
          <c:extLst>
            <c:ext xmlns:c16="http://schemas.microsoft.com/office/drawing/2014/chart" uri="{C3380CC4-5D6E-409C-BE32-E72D297353CC}">
              <c16:uniqueId val="{00000000-4A96-4C13-8F19-9292A2A11A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4A96-4C13-8F19-9292A2A11A3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8B-4AC1-850C-56A12733DE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5B8B-4AC1-850C-56A12733DEE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9B8-495A-93ED-9EC4C6C6FF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B8-495A-93ED-9EC4C6C6FFF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DB2-4632-9088-054ED42D8D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DB2-4632-9088-054ED42D8D7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5F-41A5-857A-FEF05D6C431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B05F-41A5-857A-FEF05D6C431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1C-459A-93C2-8DD3438583F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981C-459A-93C2-8DD3438583F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93.8</c:v>
                </c:pt>
                <c:pt idx="1">
                  <c:v>96.3</c:v>
                </c:pt>
                <c:pt idx="2">
                  <c:v>95.7</c:v>
                </c:pt>
                <c:pt idx="3">
                  <c:v>99.1</c:v>
                </c:pt>
                <c:pt idx="4">
                  <c:v>101.7</c:v>
                </c:pt>
              </c:numCache>
            </c:numRef>
          </c:val>
          <c:extLst>
            <c:ext xmlns:c16="http://schemas.microsoft.com/office/drawing/2014/chart" uri="{C3380CC4-5D6E-409C-BE32-E72D297353CC}">
              <c16:uniqueId val="{00000000-72B7-45CF-B56B-73AC69B4E5D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72B7-45CF-B56B-73AC69B4E5D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31</c:v>
                </c:pt>
                <c:pt idx="1">
                  <c:v>31</c:v>
                </c:pt>
                <c:pt idx="2">
                  <c:v>40</c:v>
                </c:pt>
                <c:pt idx="3">
                  <c:v>46.6</c:v>
                </c:pt>
                <c:pt idx="4">
                  <c:v>42.8</c:v>
                </c:pt>
              </c:numCache>
            </c:numRef>
          </c:val>
          <c:extLst>
            <c:ext xmlns:c16="http://schemas.microsoft.com/office/drawing/2014/chart" uri="{C3380CC4-5D6E-409C-BE32-E72D297353CC}">
              <c16:uniqueId val="{00000000-E09B-4DC6-B3C0-25DC7D8F62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E09B-4DC6-B3C0-25DC7D8F62A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28311</c:v>
                </c:pt>
                <c:pt idx="1">
                  <c:v>26950</c:v>
                </c:pt>
                <c:pt idx="2">
                  <c:v>36780</c:v>
                </c:pt>
                <c:pt idx="3">
                  <c:v>47490</c:v>
                </c:pt>
                <c:pt idx="4">
                  <c:v>42015</c:v>
                </c:pt>
              </c:numCache>
            </c:numRef>
          </c:val>
          <c:extLst>
            <c:ext xmlns:c16="http://schemas.microsoft.com/office/drawing/2014/chart" uri="{C3380CC4-5D6E-409C-BE32-E72D297353CC}">
              <c16:uniqueId val="{00000000-3002-4175-9827-D14E49F4CA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3002-4175-9827-D14E49F4CA2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石川県金沢市　金沢駅東駐車場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11680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142</v>
      </c>
      <c r="V31" s="118"/>
      <c r="W31" s="118"/>
      <c r="X31" s="118"/>
      <c r="Y31" s="118"/>
      <c r="Z31" s="118"/>
      <c r="AA31" s="118"/>
      <c r="AB31" s="118"/>
      <c r="AC31" s="118"/>
      <c r="AD31" s="118"/>
      <c r="AE31" s="118"/>
      <c r="AF31" s="118"/>
      <c r="AG31" s="118"/>
      <c r="AH31" s="118"/>
      <c r="AI31" s="118"/>
      <c r="AJ31" s="118"/>
      <c r="AK31" s="118"/>
      <c r="AL31" s="118"/>
      <c r="AM31" s="118"/>
      <c r="AN31" s="118">
        <f>データ!Z7</f>
        <v>138</v>
      </c>
      <c r="AO31" s="118"/>
      <c r="AP31" s="118"/>
      <c r="AQ31" s="118"/>
      <c r="AR31" s="118"/>
      <c r="AS31" s="118"/>
      <c r="AT31" s="118"/>
      <c r="AU31" s="118"/>
      <c r="AV31" s="118"/>
      <c r="AW31" s="118"/>
      <c r="AX31" s="118"/>
      <c r="AY31" s="118"/>
      <c r="AZ31" s="118"/>
      <c r="BA31" s="118"/>
      <c r="BB31" s="118"/>
      <c r="BC31" s="118"/>
      <c r="BD31" s="118"/>
      <c r="BE31" s="118"/>
      <c r="BF31" s="118"/>
      <c r="BG31" s="118">
        <f>データ!AA7</f>
        <v>159</v>
      </c>
      <c r="BH31" s="118"/>
      <c r="BI31" s="118"/>
      <c r="BJ31" s="118"/>
      <c r="BK31" s="118"/>
      <c r="BL31" s="118"/>
      <c r="BM31" s="118"/>
      <c r="BN31" s="118"/>
      <c r="BO31" s="118"/>
      <c r="BP31" s="118"/>
      <c r="BQ31" s="118"/>
      <c r="BR31" s="118"/>
      <c r="BS31" s="118"/>
      <c r="BT31" s="118"/>
      <c r="BU31" s="118"/>
      <c r="BV31" s="118"/>
      <c r="BW31" s="118"/>
      <c r="BX31" s="118"/>
      <c r="BY31" s="118"/>
      <c r="BZ31" s="118">
        <f>データ!AB7</f>
        <v>181.8</v>
      </c>
      <c r="CA31" s="118"/>
      <c r="CB31" s="118"/>
      <c r="CC31" s="118"/>
      <c r="CD31" s="118"/>
      <c r="CE31" s="118"/>
      <c r="CF31" s="118"/>
      <c r="CG31" s="118"/>
      <c r="CH31" s="118"/>
      <c r="CI31" s="118"/>
      <c r="CJ31" s="118"/>
      <c r="CK31" s="118"/>
      <c r="CL31" s="118"/>
      <c r="CM31" s="118"/>
      <c r="CN31" s="118"/>
      <c r="CO31" s="118"/>
      <c r="CP31" s="118"/>
      <c r="CQ31" s="118"/>
      <c r="CR31" s="118"/>
      <c r="CS31" s="118">
        <f>データ!AC7</f>
        <v>168.7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93.8</v>
      </c>
      <c r="JD31" s="120"/>
      <c r="JE31" s="120"/>
      <c r="JF31" s="120"/>
      <c r="JG31" s="120"/>
      <c r="JH31" s="120"/>
      <c r="JI31" s="120"/>
      <c r="JJ31" s="120"/>
      <c r="JK31" s="120"/>
      <c r="JL31" s="120"/>
      <c r="JM31" s="120"/>
      <c r="JN31" s="120"/>
      <c r="JO31" s="120"/>
      <c r="JP31" s="120"/>
      <c r="JQ31" s="120"/>
      <c r="JR31" s="120"/>
      <c r="JS31" s="120"/>
      <c r="JT31" s="120"/>
      <c r="JU31" s="121"/>
      <c r="JV31" s="119">
        <f>データ!DL7</f>
        <v>96.3</v>
      </c>
      <c r="JW31" s="120"/>
      <c r="JX31" s="120"/>
      <c r="JY31" s="120"/>
      <c r="JZ31" s="120"/>
      <c r="KA31" s="120"/>
      <c r="KB31" s="120"/>
      <c r="KC31" s="120"/>
      <c r="KD31" s="120"/>
      <c r="KE31" s="120"/>
      <c r="KF31" s="120"/>
      <c r="KG31" s="120"/>
      <c r="KH31" s="120"/>
      <c r="KI31" s="120"/>
      <c r="KJ31" s="120"/>
      <c r="KK31" s="120"/>
      <c r="KL31" s="120"/>
      <c r="KM31" s="120"/>
      <c r="KN31" s="121"/>
      <c r="KO31" s="119">
        <f>データ!DM7</f>
        <v>95.7</v>
      </c>
      <c r="KP31" s="120"/>
      <c r="KQ31" s="120"/>
      <c r="KR31" s="120"/>
      <c r="KS31" s="120"/>
      <c r="KT31" s="120"/>
      <c r="KU31" s="120"/>
      <c r="KV31" s="120"/>
      <c r="KW31" s="120"/>
      <c r="KX31" s="120"/>
      <c r="KY31" s="120"/>
      <c r="KZ31" s="120"/>
      <c r="LA31" s="120"/>
      <c r="LB31" s="120"/>
      <c r="LC31" s="120"/>
      <c r="LD31" s="120"/>
      <c r="LE31" s="120"/>
      <c r="LF31" s="120"/>
      <c r="LG31" s="121"/>
      <c r="LH31" s="119">
        <f>データ!DN7</f>
        <v>99.1</v>
      </c>
      <c r="LI31" s="120"/>
      <c r="LJ31" s="120"/>
      <c r="LK31" s="120"/>
      <c r="LL31" s="120"/>
      <c r="LM31" s="120"/>
      <c r="LN31" s="120"/>
      <c r="LO31" s="120"/>
      <c r="LP31" s="120"/>
      <c r="LQ31" s="120"/>
      <c r="LR31" s="120"/>
      <c r="LS31" s="120"/>
      <c r="LT31" s="120"/>
      <c r="LU31" s="120"/>
      <c r="LV31" s="120"/>
      <c r="LW31" s="120"/>
      <c r="LX31" s="120"/>
      <c r="LY31" s="120"/>
      <c r="LZ31" s="121"/>
      <c r="MA31" s="119">
        <f>データ!DO7</f>
        <v>101.7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31</v>
      </c>
      <c r="EM52" s="118"/>
      <c r="EN52" s="118"/>
      <c r="EO52" s="118"/>
      <c r="EP52" s="118"/>
      <c r="EQ52" s="118"/>
      <c r="ER52" s="118"/>
      <c r="ES52" s="118"/>
      <c r="ET52" s="118"/>
      <c r="EU52" s="118"/>
      <c r="EV52" s="118"/>
      <c r="EW52" s="118"/>
      <c r="EX52" s="118"/>
      <c r="EY52" s="118"/>
      <c r="EZ52" s="118"/>
      <c r="FA52" s="118"/>
      <c r="FB52" s="118"/>
      <c r="FC52" s="118"/>
      <c r="FD52" s="118"/>
      <c r="FE52" s="118">
        <f>データ!BG7</f>
        <v>31</v>
      </c>
      <c r="FF52" s="118"/>
      <c r="FG52" s="118"/>
      <c r="FH52" s="118"/>
      <c r="FI52" s="118"/>
      <c r="FJ52" s="118"/>
      <c r="FK52" s="118"/>
      <c r="FL52" s="118"/>
      <c r="FM52" s="118"/>
      <c r="FN52" s="118"/>
      <c r="FO52" s="118"/>
      <c r="FP52" s="118"/>
      <c r="FQ52" s="118"/>
      <c r="FR52" s="118"/>
      <c r="FS52" s="118"/>
      <c r="FT52" s="118"/>
      <c r="FU52" s="118"/>
      <c r="FV52" s="118"/>
      <c r="FW52" s="118"/>
      <c r="FX52" s="118">
        <f>データ!BH7</f>
        <v>40</v>
      </c>
      <c r="FY52" s="118"/>
      <c r="FZ52" s="118"/>
      <c r="GA52" s="118"/>
      <c r="GB52" s="118"/>
      <c r="GC52" s="118"/>
      <c r="GD52" s="118"/>
      <c r="GE52" s="118"/>
      <c r="GF52" s="118"/>
      <c r="GG52" s="118"/>
      <c r="GH52" s="118"/>
      <c r="GI52" s="118"/>
      <c r="GJ52" s="118"/>
      <c r="GK52" s="118"/>
      <c r="GL52" s="118"/>
      <c r="GM52" s="118"/>
      <c r="GN52" s="118"/>
      <c r="GO52" s="118"/>
      <c r="GP52" s="118"/>
      <c r="GQ52" s="118">
        <f>データ!BI7</f>
        <v>46.6</v>
      </c>
      <c r="GR52" s="118"/>
      <c r="GS52" s="118"/>
      <c r="GT52" s="118"/>
      <c r="GU52" s="118"/>
      <c r="GV52" s="118"/>
      <c r="GW52" s="118"/>
      <c r="GX52" s="118"/>
      <c r="GY52" s="118"/>
      <c r="GZ52" s="118"/>
      <c r="HA52" s="118"/>
      <c r="HB52" s="118"/>
      <c r="HC52" s="118"/>
      <c r="HD52" s="118"/>
      <c r="HE52" s="118"/>
      <c r="HF52" s="118"/>
      <c r="HG52" s="118"/>
      <c r="HH52" s="118"/>
      <c r="HI52" s="118"/>
      <c r="HJ52" s="118">
        <f>データ!BJ7</f>
        <v>42.8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28311</v>
      </c>
      <c r="JD52" s="125"/>
      <c r="JE52" s="125"/>
      <c r="JF52" s="125"/>
      <c r="JG52" s="125"/>
      <c r="JH52" s="125"/>
      <c r="JI52" s="125"/>
      <c r="JJ52" s="125"/>
      <c r="JK52" s="125"/>
      <c r="JL52" s="125"/>
      <c r="JM52" s="125"/>
      <c r="JN52" s="125"/>
      <c r="JO52" s="125"/>
      <c r="JP52" s="125"/>
      <c r="JQ52" s="125"/>
      <c r="JR52" s="125"/>
      <c r="JS52" s="125"/>
      <c r="JT52" s="125"/>
      <c r="JU52" s="125"/>
      <c r="JV52" s="125">
        <f>データ!BR7</f>
        <v>26950</v>
      </c>
      <c r="JW52" s="125"/>
      <c r="JX52" s="125"/>
      <c r="JY52" s="125"/>
      <c r="JZ52" s="125"/>
      <c r="KA52" s="125"/>
      <c r="KB52" s="125"/>
      <c r="KC52" s="125"/>
      <c r="KD52" s="125"/>
      <c r="KE52" s="125"/>
      <c r="KF52" s="125"/>
      <c r="KG52" s="125"/>
      <c r="KH52" s="125"/>
      <c r="KI52" s="125"/>
      <c r="KJ52" s="125"/>
      <c r="KK52" s="125"/>
      <c r="KL52" s="125"/>
      <c r="KM52" s="125"/>
      <c r="KN52" s="125"/>
      <c r="KO52" s="125">
        <f>データ!BS7</f>
        <v>36780</v>
      </c>
      <c r="KP52" s="125"/>
      <c r="KQ52" s="125"/>
      <c r="KR52" s="125"/>
      <c r="KS52" s="125"/>
      <c r="KT52" s="125"/>
      <c r="KU52" s="125"/>
      <c r="KV52" s="125"/>
      <c r="KW52" s="125"/>
      <c r="KX52" s="125"/>
      <c r="KY52" s="125"/>
      <c r="KZ52" s="125"/>
      <c r="LA52" s="125"/>
      <c r="LB52" s="125"/>
      <c r="LC52" s="125"/>
      <c r="LD52" s="125"/>
      <c r="LE52" s="125"/>
      <c r="LF52" s="125"/>
      <c r="LG52" s="125"/>
      <c r="LH52" s="125">
        <f>データ!BT7</f>
        <v>47490</v>
      </c>
      <c r="LI52" s="125"/>
      <c r="LJ52" s="125"/>
      <c r="LK52" s="125"/>
      <c r="LL52" s="125"/>
      <c r="LM52" s="125"/>
      <c r="LN52" s="125"/>
      <c r="LO52" s="125"/>
      <c r="LP52" s="125"/>
      <c r="LQ52" s="125"/>
      <c r="LR52" s="125"/>
      <c r="LS52" s="125"/>
      <c r="LT52" s="125"/>
      <c r="LU52" s="125"/>
      <c r="LV52" s="125"/>
      <c r="LW52" s="125"/>
      <c r="LX52" s="125"/>
      <c r="LY52" s="125"/>
      <c r="LZ52" s="125"/>
      <c r="MA52" s="125">
        <f>データ!BU7</f>
        <v>42015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820770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64171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BkQHSdhZkWwcjHNknIsijFfgYVs3XZqV+95FdW+pn1sqdnfQUQAGAsfQatS3ytN6VY6WH2uAbA4j4Y7T6xp7wQ==" saltValue="eRvnmwOhG7H9KxQ+NA7EY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88</v>
      </c>
      <c r="AV5" s="59" t="s">
        <v>89</v>
      </c>
      <c r="AW5" s="59" t="s">
        <v>100</v>
      </c>
      <c r="AX5" s="59" t="s">
        <v>91</v>
      </c>
      <c r="AY5" s="59" t="s">
        <v>102</v>
      </c>
      <c r="AZ5" s="59" t="s">
        <v>93</v>
      </c>
      <c r="BA5" s="59" t="s">
        <v>94</v>
      </c>
      <c r="BB5" s="59" t="s">
        <v>95</v>
      </c>
      <c r="BC5" s="59" t="s">
        <v>96</v>
      </c>
      <c r="BD5" s="59" t="s">
        <v>97</v>
      </c>
      <c r="BE5" s="59" t="s">
        <v>98</v>
      </c>
      <c r="BF5" s="59" t="s">
        <v>88</v>
      </c>
      <c r="BG5" s="59" t="s">
        <v>89</v>
      </c>
      <c r="BH5" s="59" t="s">
        <v>100</v>
      </c>
      <c r="BI5" s="59" t="s">
        <v>91</v>
      </c>
      <c r="BJ5" s="59" t="s">
        <v>102</v>
      </c>
      <c r="BK5" s="59" t="s">
        <v>93</v>
      </c>
      <c r="BL5" s="59" t="s">
        <v>94</v>
      </c>
      <c r="BM5" s="59" t="s">
        <v>95</v>
      </c>
      <c r="BN5" s="59" t="s">
        <v>96</v>
      </c>
      <c r="BO5" s="59" t="s">
        <v>97</v>
      </c>
      <c r="BP5" s="59" t="s">
        <v>98</v>
      </c>
      <c r="BQ5" s="59" t="s">
        <v>103</v>
      </c>
      <c r="BR5" s="59" t="s">
        <v>89</v>
      </c>
      <c r="BS5" s="59" t="s">
        <v>100</v>
      </c>
      <c r="BT5" s="59" t="s">
        <v>91</v>
      </c>
      <c r="BU5" s="59" t="s">
        <v>102</v>
      </c>
      <c r="BV5" s="59" t="s">
        <v>93</v>
      </c>
      <c r="BW5" s="59" t="s">
        <v>94</v>
      </c>
      <c r="BX5" s="59" t="s">
        <v>95</v>
      </c>
      <c r="BY5" s="59" t="s">
        <v>96</v>
      </c>
      <c r="BZ5" s="59" t="s">
        <v>97</v>
      </c>
      <c r="CA5" s="59" t="s">
        <v>98</v>
      </c>
      <c r="CB5" s="59" t="s">
        <v>88</v>
      </c>
      <c r="CC5" s="59" t="s">
        <v>89</v>
      </c>
      <c r="CD5" s="59" t="s">
        <v>100</v>
      </c>
      <c r="CE5" s="59" t="s">
        <v>91</v>
      </c>
      <c r="CF5" s="59" t="s">
        <v>102</v>
      </c>
      <c r="CG5" s="59" t="s">
        <v>93</v>
      </c>
      <c r="CH5" s="59" t="s">
        <v>94</v>
      </c>
      <c r="CI5" s="59" t="s">
        <v>95</v>
      </c>
      <c r="CJ5" s="59" t="s">
        <v>96</v>
      </c>
      <c r="CK5" s="59" t="s">
        <v>97</v>
      </c>
      <c r="CL5" s="59" t="s">
        <v>98</v>
      </c>
      <c r="CM5" s="150"/>
      <c r="CN5" s="150"/>
      <c r="CO5" s="59" t="s">
        <v>88</v>
      </c>
      <c r="CP5" s="59" t="s">
        <v>89</v>
      </c>
      <c r="CQ5" s="59" t="s">
        <v>100</v>
      </c>
      <c r="CR5" s="59" t="s">
        <v>91</v>
      </c>
      <c r="CS5" s="59" t="s">
        <v>102</v>
      </c>
      <c r="CT5" s="59" t="s">
        <v>93</v>
      </c>
      <c r="CU5" s="59" t="s">
        <v>94</v>
      </c>
      <c r="CV5" s="59" t="s">
        <v>95</v>
      </c>
      <c r="CW5" s="59" t="s">
        <v>96</v>
      </c>
      <c r="CX5" s="59" t="s">
        <v>97</v>
      </c>
      <c r="CY5" s="59" t="s">
        <v>98</v>
      </c>
      <c r="CZ5" s="59" t="s">
        <v>104</v>
      </c>
      <c r="DA5" s="59" t="s">
        <v>89</v>
      </c>
      <c r="DB5" s="59" t="s">
        <v>100</v>
      </c>
      <c r="DC5" s="59" t="s">
        <v>91</v>
      </c>
      <c r="DD5" s="59" t="s">
        <v>102</v>
      </c>
      <c r="DE5" s="59" t="s">
        <v>93</v>
      </c>
      <c r="DF5" s="59" t="s">
        <v>94</v>
      </c>
      <c r="DG5" s="59" t="s">
        <v>95</v>
      </c>
      <c r="DH5" s="59" t="s">
        <v>96</v>
      </c>
      <c r="DI5" s="59" t="s">
        <v>97</v>
      </c>
      <c r="DJ5" s="59" t="s">
        <v>35</v>
      </c>
      <c r="DK5" s="59" t="s">
        <v>88</v>
      </c>
      <c r="DL5" s="59" t="s">
        <v>89</v>
      </c>
      <c r="DM5" s="59" t="s">
        <v>100</v>
      </c>
      <c r="DN5" s="59" t="s">
        <v>105</v>
      </c>
      <c r="DO5" s="59" t="s">
        <v>102</v>
      </c>
      <c r="DP5" s="59" t="s">
        <v>93</v>
      </c>
      <c r="DQ5" s="59" t="s">
        <v>94</v>
      </c>
      <c r="DR5" s="59" t="s">
        <v>95</v>
      </c>
      <c r="DS5" s="59" t="s">
        <v>96</v>
      </c>
      <c r="DT5" s="59" t="s">
        <v>97</v>
      </c>
      <c r="DU5" s="59" t="s">
        <v>98</v>
      </c>
    </row>
    <row r="6" spans="1:125" s="66" customFormat="1" x14ac:dyDescent="0.15">
      <c r="A6" s="49" t="s">
        <v>106</v>
      </c>
      <c r="B6" s="60">
        <f>B8</f>
        <v>2018</v>
      </c>
      <c r="C6" s="60">
        <f t="shared" ref="C6:X6" si="1">C8</f>
        <v>172014</v>
      </c>
      <c r="D6" s="60">
        <f t="shared" si="1"/>
        <v>47</v>
      </c>
      <c r="E6" s="60">
        <f t="shared" si="1"/>
        <v>14</v>
      </c>
      <c r="F6" s="60">
        <f t="shared" si="1"/>
        <v>0</v>
      </c>
      <c r="G6" s="60">
        <f t="shared" si="1"/>
        <v>2</v>
      </c>
      <c r="H6" s="60" t="str">
        <f>SUBSTITUTE(H8,"　","")</f>
        <v>石川県金沢市</v>
      </c>
      <c r="I6" s="60" t="str">
        <f t="shared" si="1"/>
        <v>金沢駅東駐車場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29</v>
      </c>
      <c r="S6" s="62" t="str">
        <f t="shared" si="1"/>
        <v>駅</v>
      </c>
      <c r="T6" s="62" t="str">
        <f t="shared" si="1"/>
        <v>無</v>
      </c>
      <c r="U6" s="63">
        <f t="shared" si="1"/>
        <v>11680</v>
      </c>
      <c r="V6" s="63">
        <f t="shared" si="1"/>
        <v>352</v>
      </c>
      <c r="W6" s="63">
        <f t="shared" si="1"/>
        <v>300</v>
      </c>
      <c r="X6" s="62" t="str">
        <f t="shared" si="1"/>
        <v>代行制</v>
      </c>
      <c r="Y6" s="64">
        <f>IF(Y8="-",NA(),Y8)</f>
        <v>142</v>
      </c>
      <c r="Z6" s="64">
        <f t="shared" ref="Z6:AH6" si="2">IF(Z8="-",NA(),Z8)</f>
        <v>138</v>
      </c>
      <c r="AA6" s="64">
        <f t="shared" si="2"/>
        <v>159</v>
      </c>
      <c r="AB6" s="64">
        <f t="shared" si="2"/>
        <v>181.8</v>
      </c>
      <c r="AC6" s="64">
        <f t="shared" si="2"/>
        <v>168.7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31</v>
      </c>
      <c r="BG6" s="64">
        <f t="shared" ref="BG6:BO6" si="5">IF(BG8="-",NA(),BG8)</f>
        <v>31</v>
      </c>
      <c r="BH6" s="64">
        <f t="shared" si="5"/>
        <v>40</v>
      </c>
      <c r="BI6" s="64">
        <f t="shared" si="5"/>
        <v>46.6</v>
      </c>
      <c r="BJ6" s="64">
        <f t="shared" si="5"/>
        <v>42.8</v>
      </c>
      <c r="BK6" s="64">
        <f t="shared" si="5"/>
        <v>33.6</v>
      </c>
      <c r="BL6" s="64">
        <f t="shared" si="5"/>
        <v>33.200000000000003</v>
      </c>
      <c r="BM6" s="64">
        <f t="shared" si="5"/>
        <v>29.6</v>
      </c>
      <c r="BN6" s="64">
        <f t="shared" si="5"/>
        <v>29.2</v>
      </c>
      <c r="BO6" s="64">
        <f t="shared" si="5"/>
        <v>30.4</v>
      </c>
      <c r="BP6" s="61" t="str">
        <f>IF(BP8="-","",IF(BP8="-","【-】","【"&amp;SUBSTITUTE(TEXT(BP8,"#,##0.0"),"-","△")&amp;"】"))</f>
        <v>【26.3】</v>
      </c>
      <c r="BQ6" s="65">
        <f>IF(BQ8="-",NA(),BQ8)</f>
        <v>28311</v>
      </c>
      <c r="BR6" s="65">
        <f t="shared" ref="BR6:BZ6" si="6">IF(BR8="-",NA(),BR8)</f>
        <v>26950</v>
      </c>
      <c r="BS6" s="65">
        <f t="shared" si="6"/>
        <v>36780</v>
      </c>
      <c r="BT6" s="65">
        <f t="shared" si="6"/>
        <v>47490</v>
      </c>
      <c r="BU6" s="65">
        <f t="shared" si="6"/>
        <v>42015</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107</v>
      </c>
      <c r="CM6" s="63">
        <f t="shared" ref="CM6:CN6" si="7">CM8</f>
        <v>820770</v>
      </c>
      <c r="CN6" s="63">
        <f t="shared" si="7"/>
        <v>64171</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93.8</v>
      </c>
      <c r="DL6" s="64">
        <f t="shared" ref="DL6:DT6" si="9">IF(DL8="-",NA(),DL8)</f>
        <v>96.3</v>
      </c>
      <c r="DM6" s="64">
        <f t="shared" si="9"/>
        <v>95.7</v>
      </c>
      <c r="DN6" s="64">
        <f t="shared" si="9"/>
        <v>99.1</v>
      </c>
      <c r="DO6" s="64">
        <f t="shared" si="9"/>
        <v>101.7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108</v>
      </c>
      <c r="B7" s="60">
        <f t="shared" ref="B7:X7" si="10">B8</f>
        <v>2018</v>
      </c>
      <c r="C7" s="60">
        <f t="shared" si="10"/>
        <v>172014</v>
      </c>
      <c r="D7" s="60">
        <f t="shared" si="10"/>
        <v>47</v>
      </c>
      <c r="E7" s="60">
        <f t="shared" si="10"/>
        <v>14</v>
      </c>
      <c r="F7" s="60">
        <f t="shared" si="10"/>
        <v>0</v>
      </c>
      <c r="G7" s="60">
        <f t="shared" si="10"/>
        <v>2</v>
      </c>
      <c r="H7" s="60" t="str">
        <f t="shared" si="10"/>
        <v>石川県　金沢市</v>
      </c>
      <c r="I7" s="60" t="str">
        <f t="shared" si="10"/>
        <v>金沢駅東駐車場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29</v>
      </c>
      <c r="S7" s="62" t="str">
        <f t="shared" si="10"/>
        <v>駅</v>
      </c>
      <c r="T7" s="62" t="str">
        <f t="shared" si="10"/>
        <v>無</v>
      </c>
      <c r="U7" s="63">
        <f t="shared" si="10"/>
        <v>11680</v>
      </c>
      <c r="V7" s="63">
        <f t="shared" si="10"/>
        <v>352</v>
      </c>
      <c r="W7" s="63">
        <f t="shared" si="10"/>
        <v>300</v>
      </c>
      <c r="X7" s="62" t="str">
        <f t="shared" si="10"/>
        <v>代行制</v>
      </c>
      <c r="Y7" s="64">
        <f>Y8</f>
        <v>142</v>
      </c>
      <c r="Z7" s="64">
        <f t="shared" ref="Z7:AH7" si="11">Z8</f>
        <v>138</v>
      </c>
      <c r="AA7" s="64">
        <f t="shared" si="11"/>
        <v>159</v>
      </c>
      <c r="AB7" s="64">
        <f t="shared" si="11"/>
        <v>181.8</v>
      </c>
      <c r="AC7" s="64">
        <f t="shared" si="11"/>
        <v>168.7</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31</v>
      </c>
      <c r="BG7" s="64">
        <f t="shared" ref="BG7:BO7" si="14">BG8</f>
        <v>31</v>
      </c>
      <c r="BH7" s="64">
        <f t="shared" si="14"/>
        <v>40</v>
      </c>
      <c r="BI7" s="64">
        <f t="shared" si="14"/>
        <v>46.6</v>
      </c>
      <c r="BJ7" s="64">
        <f t="shared" si="14"/>
        <v>42.8</v>
      </c>
      <c r="BK7" s="64">
        <f t="shared" si="14"/>
        <v>33.6</v>
      </c>
      <c r="BL7" s="64">
        <f t="shared" si="14"/>
        <v>33.200000000000003</v>
      </c>
      <c r="BM7" s="64">
        <f t="shared" si="14"/>
        <v>29.6</v>
      </c>
      <c r="BN7" s="64">
        <f t="shared" si="14"/>
        <v>29.2</v>
      </c>
      <c r="BO7" s="64">
        <f t="shared" si="14"/>
        <v>30.4</v>
      </c>
      <c r="BP7" s="61"/>
      <c r="BQ7" s="65">
        <f>BQ8</f>
        <v>28311</v>
      </c>
      <c r="BR7" s="65">
        <f t="shared" ref="BR7:BZ7" si="15">BR8</f>
        <v>26950</v>
      </c>
      <c r="BS7" s="65">
        <f t="shared" si="15"/>
        <v>36780</v>
      </c>
      <c r="BT7" s="65">
        <f t="shared" si="15"/>
        <v>47490</v>
      </c>
      <c r="BU7" s="65">
        <f t="shared" si="15"/>
        <v>42015</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107</v>
      </c>
      <c r="CL7" s="61"/>
      <c r="CM7" s="63">
        <f>CM8</f>
        <v>820770</v>
      </c>
      <c r="CN7" s="63">
        <f>CN8</f>
        <v>64171</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93.8</v>
      </c>
      <c r="DL7" s="64">
        <f t="shared" ref="DL7:DT7" si="17">DL8</f>
        <v>96.3</v>
      </c>
      <c r="DM7" s="64">
        <f t="shared" si="17"/>
        <v>95.7</v>
      </c>
      <c r="DN7" s="64">
        <f t="shared" si="17"/>
        <v>99.1</v>
      </c>
      <c r="DO7" s="64">
        <f t="shared" si="17"/>
        <v>101.7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172014</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29</v>
      </c>
      <c r="S8" s="69" t="s">
        <v>120</v>
      </c>
      <c r="T8" s="69" t="s">
        <v>121</v>
      </c>
      <c r="U8" s="70">
        <v>11680</v>
      </c>
      <c r="V8" s="70">
        <v>352</v>
      </c>
      <c r="W8" s="70">
        <v>300</v>
      </c>
      <c r="X8" s="69" t="s">
        <v>122</v>
      </c>
      <c r="Y8" s="71">
        <v>142</v>
      </c>
      <c r="Z8" s="71">
        <v>138</v>
      </c>
      <c r="AA8" s="71">
        <v>159</v>
      </c>
      <c r="AB8" s="71">
        <v>181.8</v>
      </c>
      <c r="AC8" s="71">
        <v>168.7</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31</v>
      </c>
      <c r="BG8" s="71">
        <v>31</v>
      </c>
      <c r="BH8" s="71">
        <v>40</v>
      </c>
      <c r="BI8" s="71">
        <v>46.6</v>
      </c>
      <c r="BJ8" s="71">
        <v>42.8</v>
      </c>
      <c r="BK8" s="71">
        <v>33.6</v>
      </c>
      <c r="BL8" s="71">
        <v>33.200000000000003</v>
      </c>
      <c r="BM8" s="71">
        <v>29.6</v>
      </c>
      <c r="BN8" s="71">
        <v>29.2</v>
      </c>
      <c r="BO8" s="71">
        <v>30.4</v>
      </c>
      <c r="BP8" s="68">
        <v>26.3</v>
      </c>
      <c r="BQ8" s="72">
        <v>28311</v>
      </c>
      <c r="BR8" s="72">
        <v>26950</v>
      </c>
      <c r="BS8" s="72">
        <v>36780</v>
      </c>
      <c r="BT8" s="73">
        <v>47490</v>
      </c>
      <c r="BU8" s="73">
        <v>42015</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820770</v>
      </c>
      <c r="CN8" s="70">
        <v>64171</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254</v>
      </c>
      <c r="DF8" s="71">
        <v>280</v>
      </c>
      <c r="DG8" s="71">
        <v>239.6</v>
      </c>
      <c r="DH8" s="71">
        <v>224.1</v>
      </c>
      <c r="DI8" s="71">
        <v>155.19999999999999</v>
      </c>
      <c r="DJ8" s="68">
        <v>103.6</v>
      </c>
      <c r="DK8" s="71">
        <v>93.8</v>
      </c>
      <c r="DL8" s="71">
        <v>96.3</v>
      </c>
      <c r="DM8" s="71">
        <v>95.7</v>
      </c>
      <c r="DN8" s="71">
        <v>99.1</v>
      </c>
      <c r="DO8" s="71">
        <v>101.7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2020-01-24T06:23:13Z</cp:lastPrinted>
  <dcterms:created xsi:type="dcterms:W3CDTF">2019-12-05T07:22:21Z</dcterms:created>
  <dcterms:modified xsi:type="dcterms:W3CDTF">2020-01-27T02:57:39Z</dcterms:modified>
  <cp:category/>
</cp:coreProperties>
</file>