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11300-24762\e\H30財政共有\09 地方公営企業\96 経営比較分析表関係\05_【310111】_公営企業に係る経営比較分析表（平成29年度決算）の分析等について\05_公表\県公表\02 下水道\18　穴水町\"/>
    </mc:Choice>
  </mc:AlternateContent>
  <workbookProtection workbookAlgorithmName="SHA-512" workbookHashValue="1FJHg6r2z1HUCqV4960Hbr15n96UtBehIoBmj6rfymKUosuCbRWLTZsVzTSM6Vc+VNfRzhRLMPr6j6ePBKHdrQ==" workbookSaltValue="7HwLLpy3XwbQWcbZCr0kpw==" workbookSpinCount="100000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<sst xmlns="http://schemas.openxmlformats.org/spreadsheetml/2006/main" count="240" uniqueCount="126">
  <si>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</si>
  <si>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</si>
  <si>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</si>
  <si>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</si>
  <si>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</si>
  <si>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</si>
  <si>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</si>
  <si>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</si>
  <si>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</si>
  <si>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</si>
  <si>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</si>
  <si>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</si>
  <si>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</si>
  <si>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</si>
  <si>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</si>
  <si>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</si>
  <si>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</si>
  <si>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</si>
  <si>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</si>
  <si>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</si>
  <si>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</si>
  <si>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</si>
  <si>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</si>
  <si>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</si>
  <si>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</si>
  <si>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</si>
  <si>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</si>
  <si>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</si>
  <si>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</si>
  <si>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</si>
  <si>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</si>
  <si>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</si>
  <si>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</si>
  <si>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</si>
  <si>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</si>
  <si>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</si>
  <si>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</si>
  <si>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</si>
  <si>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</si>
  <si>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</si>
  <si>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</si>
  <si>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</si>
  <si>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</si>
  <si>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</si>
  <si>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</si>
  <si>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</si>
  <si>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</si>
  <si>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</si>
  <si>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</si>
  <si>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</si>
  <si>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</si>
  <si>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</si>
  <si>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</si>
  <si>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</si>
  <si>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</si>
  <si>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</si>
  <si>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</si>
  <si>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</si>
  <si>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</si>
  <si>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</si>
  <si>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</si>
  <si>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</si>
  <si>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</si>
  <si>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</si>
  <si>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</si>
  <si>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</si>
  <si>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</si>
  <si>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</si>
  <si>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</si>
  <si>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</si>
  <si>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</si>
  <si>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</si>
  <si>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</si>
  <si>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</si>
  <si>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</si>
  <si>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</si>
  <si>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</si>
  <si>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</si>
  <si>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</si>
  <si>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</si>
  <si>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</si>
  <si>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</si>
  <si>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</si>
  <si>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</si>
  <si>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</si>
  <si>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</si>
  <si>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</si>
  <si>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</si>
  <si>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</si>
  <si>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</si>
  <si>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</si>
  <si>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</si>
  <si>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</si>
  <si>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</si>
  <si>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</si>
  <si>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</si>
  <si>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</si>
  <si>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</si>
  <si>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</si>
  <si>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</si>
  <si>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</si>
  <si>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</si>
  <si>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</si>
  <si>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</si>
  <si>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</si>
  <si>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</si>
  <si>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</si>
  <si>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</si>
  <si>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</si>
  <si>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</si>
  <si>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穴水町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</si>
  <si>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</si>
  <si>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</si>
  <si>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</si>
  <si>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</si>
  <si>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</si>
  <si>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</si>
  <si>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</si>
  <si>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</si>
  <si>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</si>
  <si>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</si>
  <si>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</si>
  <si>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</si>
  <si>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③管渠改善率は、修繕が無かったため、0％でした。　今後も、長寿命化計画に基づく適正な更新・維持管理を行う。</t>
    <rPh sb="8" eb="10">
      <t>シュウゼン</t>
    </rPh>
    <rPh sb="11" eb="12">
      <t>ナ</t>
    </rPh>
    <phoneticPr fontId="4"/>
  </si>
  <si>
    <t>①収益的収支率については、料金収入等の収益で、維持管理費等の費用をどの程度賄えているかを表す指標であり、当町は80%に位置し、経営が厳しい状況を示している。接続率97％（残は空家）で使用料収入の増額は見込めないため、今後も徹底した維持管理費の削減に努める。
⑤経費回収率は、100%であり、今後も適正な維持管理に努める。
⑥汚水処理原価は、類似団体平均値と比較して低い数値であることから、効率的な企業経営が行われている。
⑦施設利用率については、類似団体平均値を上回っているが、人口減少に伴う施設規模の適正化の検討が必要と考える。
⑧水洗化率は、100％で使用料収入の増額は見込めないため、徹底した維持管理費の削減に努める。</t>
    <rPh sb="53" eb="54">
      <t>マチ</t>
    </rPh>
    <rPh sb="59" eb="61">
      <t>イチ</t>
    </rPh>
    <rPh sb="78" eb="80">
      <t>セツゾク</t>
    </rPh>
    <rPh sb="80" eb="81">
      <t>リツ</t>
    </rPh>
    <rPh sb="85" eb="86">
      <t>ノコ</t>
    </rPh>
    <rPh sb="87" eb="88">
      <t>ア</t>
    </rPh>
    <rPh sb="88" eb="89">
      <t>ヤ</t>
    </rPh>
    <rPh sb="91" eb="94">
      <t>シヨウリョウ</t>
    </rPh>
    <rPh sb="94" eb="96">
      <t>シュウニュウ</t>
    </rPh>
    <rPh sb="97" eb="99">
      <t>ゾウガク</t>
    </rPh>
    <rPh sb="100" eb="102">
      <t>ミコ</t>
    </rPh>
    <rPh sb="108" eb="110">
      <t>コンゴ</t>
    </rPh>
    <rPh sb="111" eb="113">
      <t>テッテイ</t>
    </rPh>
    <rPh sb="115" eb="117">
      <t>イジ</t>
    </rPh>
    <rPh sb="117" eb="119">
      <t>カンリ</t>
    </rPh>
    <rPh sb="119" eb="120">
      <t>ヒ</t>
    </rPh>
    <rPh sb="121" eb="123">
      <t>サクゲン</t>
    </rPh>
    <rPh sb="124" eb="125">
      <t>ツト</t>
    </rPh>
    <rPh sb="174" eb="177">
      <t>ヘイキンチ</t>
    </rPh>
    <rPh sb="212" eb="214">
      <t>シセツ</t>
    </rPh>
    <rPh sb="214" eb="217">
      <t>リヨウリツ</t>
    </rPh>
    <rPh sb="223" eb="225">
      <t>ルイジ</t>
    </rPh>
    <rPh sb="225" eb="227">
      <t>ダンタイ</t>
    </rPh>
    <rPh sb="227" eb="230">
      <t>ヘイキンチ</t>
    </rPh>
    <rPh sb="231" eb="233">
      <t>ウワマワ</t>
    </rPh>
    <rPh sb="239" eb="241">
      <t>ジンコウ</t>
    </rPh>
    <rPh sb="241" eb="243">
      <t>ゲンショウ</t>
    </rPh>
    <rPh sb="244" eb="245">
      <t>トモナ</t>
    </rPh>
    <rPh sb="246" eb="248">
      <t>シセツ</t>
    </rPh>
    <rPh sb="248" eb="250">
      <t>キボ</t>
    </rPh>
    <rPh sb="251" eb="254">
      <t>テキセイカ</t>
    </rPh>
    <rPh sb="255" eb="257">
      <t>ケントウ</t>
    </rPh>
    <rPh sb="258" eb="260">
      <t>ヒツヨウ</t>
    </rPh>
    <rPh sb="261" eb="262">
      <t>カンガ</t>
    </rPh>
    <rPh sb="303" eb="304">
      <t>ヒ</t>
    </rPh>
    <phoneticPr fontId="4"/>
  </si>
  <si>
    <t>水洗化率は、100％で使用料収入の増額は見込めないため、徹底した維持管理費の削減に努める。
また、今後、施設の老朽化に伴い更新事業が増加することを踏まえると、更新に係る費用と経営状況を正確に把握し、計画的な施設の更新を行う必要があるため、進捗管理を適切に実施し、経営戦略の事後検証及び更新を行っていく。</t>
    <rPh sb="36" eb="3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</si>
</sst>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0.33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B-4A19-8ABB-C534744BF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07440"/>
        <c:axId val="212607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0.02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4B-4A19-8ABB-C534744BF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07440"/>
        <c:axId val="212607832"/>
      </c:lineChart>
      <c:dateAx>
        <c:axId val="21260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607832"/>
        <c:crosses val="autoZero"/>
        <c:auto val="1"/>
        <c:lblOffset val="100"/>
        <c:baseTimeUnit val="years"/>
      </c:dateAx>
      <c:valAx>
        <c:axId val="212607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60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105.71</c:v>
                </c:pt>
                <c:pt idx="1">
                  <c:v>54.29</c:v>
                </c:pt>
                <c:pt idx="2">
                  <c:v>54.29</c:v>
                </c:pt>
                <c:pt idx="3">
                  <c:v>54.29</c:v>
                </c:pt>
                <c:pt idx="4">
                  <c:v>54.29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04-42C9-9B71-43E72CA27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317312"/>
        <c:axId val="430318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43.91</c:v>
                </c:pt>
                <c:pt idx="1">
                  <c:v>56.52</c:v>
                </c:pt>
                <c:pt idx="2">
                  <c:v>53.97</c:v>
                </c:pt>
                <c:pt idx="3">
                  <c:v>40.53</c:v>
                </c:pt>
                <c:pt idx="4">
                  <c:v>40.67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04-42C9-9B71-43E72CA27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17312"/>
        <c:axId val="430318488"/>
      </c:lineChart>
      <c:dateAx>
        <c:axId val="43031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318488"/>
        <c:crosses val="autoZero"/>
        <c:auto val="1"/>
        <c:lblOffset val="100"/>
        <c:baseTimeUnit val="years"/>
      </c:dateAx>
      <c:valAx>
        <c:axId val="430318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3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87.62</c:v>
                </c:pt>
                <c:pt idx="1">
                  <c:v>87.62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BF-45C7-A4B8-D5063468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311824"/>
        <c:axId val="42981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86.66</c:v>
                </c:pt>
                <c:pt idx="1">
                  <c:v>91.27</c:v>
                </c:pt>
                <c:pt idx="2">
                  <c:v>92.01</c:v>
                </c:pt>
                <c:pt idx="3">
                  <c:v>90.28</c:v>
                </c:pt>
                <c:pt idx="4">
                  <c:v>89.47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BF-45C7-A4B8-D5063468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11824"/>
        <c:axId val="429810784"/>
      </c:lineChart>
      <c:dateAx>
        <c:axId val="43031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810784"/>
        <c:crosses val="autoZero"/>
        <c:auto val="1"/>
        <c:lblOffset val="100"/>
        <c:baseTimeUnit val="years"/>
      </c:dateAx>
      <c:valAx>
        <c:axId val="42981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31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76.349999999999994</c:v>
                </c:pt>
                <c:pt idx="1">
                  <c:v>74.7</c:v>
                </c:pt>
                <c:pt idx="2">
                  <c:v>75.2</c:v>
                </c:pt>
                <c:pt idx="3">
                  <c:v>103.54</c:v>
                </c:pt>
                <c:pt idx="4">
                  <c:v>80.78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51-4316-ACE8-073AD653A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09400"/>
        <c:axId val="212610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51-4316-ACE8-073AD653A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09400"/>
        <c:axId val="212610184"/>
      </c:lineChart>
      <c:dateAx>
        <c:axId val="212609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610184"/>
        <c:crosses val="autoZero"/>
        <c:auto val="1"/>
        <c:lblOffset val="100"/>
        <c:baseTimeUnit val="years"/>
      </c:dateAx>
      <c:valAx>
        <c:axId val="212610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609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FC-4486-8304-A84EAFDAB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813136"/>
        <c:axId val="42981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FC-4486-8304-A84EAFDAB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13136"/>
        <c:axId val="429812744"/>
      </c:lineChart>
      <c:dateAx>
        <c:axId val="42981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812744"/>
        <c:crosses val="autoZero"/>
        <c:auto val="1"/>
        <c:lblOffset val="100"/>
        <c:baseTimeUnit val="years"/>
      </c:dateAx>
      <c:valAx>
        <c:axId val="42981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81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5-455A-9164-2249E1677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813920"/>
        <c:axId val="429816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B5-455A-9164-2249E1677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13920"/>
        <c:axId val="429816664"/>
      </c:lineChart>
      <c:dateAx>
        <c:axId val="42981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816664"/>
        <c:crosses val="autoZero"/>
        <c:auto val="1"/>
        <c:lblOffset val="100"/>
        <c:baseTimeUnit val="years"/>
      </c:dateAx>
      <c:valAx>
        <c:axId val="429816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81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14-4A1E-95BC-1ABB7AF41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810000"/>
        <c:axId val="42981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14-4A1E-95BC-1ABB7AF41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10000"/>
        <c:axId val="429814704"/>
      </c:lineChart>
      <c:dateAx>
        <c:axId val="42981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814704"/>
        <c:crosses val="autoZero"/>
        <c:auto val="1"/>
        <c:lblOffset val="100"/>
        <c:baseTimeUnit val="years"/>
      </c:dateAx>
      <c:valAx>
        <c:axId val="42981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81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58-4AD0-B2EC-9925EBC11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816272"/>
        <c:axId val="43031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58-4AD0-B2EC-9925EBC11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16272"/>
        <c:axId val="430317704"/>
      </c:lineChart>
      <c:dateAx>
        <c:axId val="42981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317704"/>
        <c:crosses val="autoZero"/>
        <c:auto val="1"/>
        <c:lblOffset val="100"/>
        <c:baseTimeUnit val="years"/>
      </c:dateAx>
      <c:valAx>
        <c:axId val="43031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81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1214.6199999999999</c:v>
                </c:pt>
                <c:pt idx="1">
                  <c:v>1213</c:v>
                </c:pt>
                <c:pt idx="2">
                  <c:v>690.74</c:v>
                </c:pt>
                <c:pt idx="3">
                  <c:v>880.31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61-4D17-A6FB-361201A3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312608"/>
        <c:axId val="430315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1364.98</c:v>
                </c:pt>
                <c:pt idx="1">
                  <c:v>1239.21</c:v>
                </c:pt>
                <c:pt idx="2">
                  <c:v>1196.58</c:v>
                </c:pt>
                <c:pt idx="3">
                  <c:v>776.75</c:v>
                </c:pt>
                <c:pt idx="4">
                  <c:v>438.26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61-4D17-A6FB-361201A3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12608"/>
        <c:axId val="430315352"/>
      </c:lineChart>
      <c:dateAx>
        <c:axId val="43031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315352"/>
        <c:crosses val="autoZero"/>
        <c:auto val="1"/>
        <c:lblOffset val="100"/>
        <c:baseTimeUnit val="years"/>
      </c:dateAx>
      <c:valAx>
        <c:axId val="430315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31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97.7</c:v>
                </c:pt>
                <c:pt idx="3">
                  <c:v>52.13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3C-4FC6-A100-B1207CD0D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312216"/>
        <c:axId val="430319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24.22</c:v>
                </c:pt>
                <c:pt idx="1">
                  <c:v>38.14</c:v>
                </c:pt>
                <c:pt idx="2">
                  <c:v>38.28</c:v>
                </c:pt>
                <c:pt idx="3">
                  <c:v>38.49</c:v>
                </c:pt>
                <c:pt idx="4">
                  <c:v>39.86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3C-4FC6-A100-B1207CD0D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12216"/>
        <c:axId val="430319272"/>
      </c:lineChart>
      <c:dateAx>
        <c:axId val="430312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319272"/>
        <c:crosses val="autoZero"/>
        <c:auto val="1"/>
        <c:lblOffset val="100"/>
        <c:baseTimeUnit val="years"/>
      </c:dateAx>
      <c:valAx>
        <c:axId val="43031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312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196.1</c:v>
                </c:pt>
                <c:pt idx="1">
                  <c:v>209.36</c:v>
                </c:pt>
                <c:pt idx="2">
                  <c:v>215.23</c:v>
                </c:pt>
                <c:pt idx="3">
                  <c:v>412.27</c:v>
                </c:pt>
                <c:pt idx="4">
                  <c:v>205.66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8-4827-BEDE-1AB036CD3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313784"/>
        <c:axId val="43031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634.67999999999995</c:v>
                </c:pt>
                <c:pt idx="1">
                  <c:v>471.79</c:v>
                </c:pt>
                <c:pt idx="2">
                  <c:v>468.36</c:v>
                </c:pt>
                <c:pt idx="3">
                  <c:v>479.21</c:v>
                </c:pt>
                <c:pt idx="4">
                  <c:v>451.49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D8-4827-BEDE-1AB036CD3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13784"/>
        <c:axId val="430314960"/>
      </c:lineChart>
      <c:dateAx>
        <c:axId val="430313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314960"/>
        <c:crosses val="autoZero"/>
        <c:auto val="1"/>
        <c:lblOffset val="100"/>
        <c:baseTimeUnit val="years"/>
      </c:dateAx>
      <c:valAx>
        <c:axId val="43031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313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8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石川県　穴水町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林業集落排水</v>
      </c>
      <c r="Q8" s="47"/>
      <c r="R8" s="47"/>
      <c r="S8" s="47"/>
      <c r="T8" s="47"/>
      <c r="U8" s="47"/>
      <c r="V8" s="47"/>
      <c r="W8" s="47" t="str">
        <f>データ!L6</f>
        <v>G2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8570</v>
      </c>
      <c r="AM8" s="49"/>
      <c r="AN8" s="49"/>
      <c r="AO8" s="49"/>
      <c r="AP8" s="49"/>
      <c r="AQ8" s="49"/>
      <c r="AR8" s="49"/>
      <c r="AS8" s="49"/>
      <c r="AT8" s="44">
        <f>データ!T6</f>
        <v>183.21</v>
      </c>
      <c r="AU8" s="44"/>
      <c r="AV8" s="44"/>
      <c r="AW8" s="44"/>
      <c r="AX8" s="44"/>
      <c r="AY8" s="44"/>
      <c r="AZ8" s="44"/>
      <c r="BA8" s="44"/>
      <c r="BB8" s="44">
        <f>データ!U6</f>
        <v>46.78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0.96</v>
      </c>
      <c r="Q10" s="44"/>
      <c r="R10" s="44"/>
      <c r="S10" s="44"/>
      <c r="T10" s="44"/>
      <c r="U10" s="44"/>
      <c r="V10" s="44"/>
      <c r="W10" s="44">
        <f>データ!Q6</f>
        <v>90.91</v>
      </c>
      <c r="X10" s="44"/>
      <c r="Y10" s="44"/>
      <c r="Z10" s="44"/>
      <c r="AA10" s="44"/>
      <c r="AB10" s="44"/>
      <c r="AC10" s="44"/>
      <c r="AD10" s="49">
        <f>データ!R6</f>
        <v>3884</v>
      </c>
      <c r="AE10" s="49"/>
      <c r="AF10" s="49"/>
      <c r="AG10" s="49"/>
      <c r="AH10" s="49"/>
      <c r="AI10" s="49"/>
      <c r="AJ10" s="49"/>
      <c r="AK10" s="2"/>
      <c r="AL10" s="49">
        <f>データ!V6</f>
        <v>81</v>
      </c>
      <c r="AM10" s="49"/>
      <c r="AN10" s="49"/>
      <c r="AO10" s="49"/>
      <c r="AP10" s="49"/>
      <c r="AQ10" s="49"/>
      <c r="AR10" s="49"/>
      <c r="AS10" s="49"/>
      <c r="AT10" s="44">
        <f>データ!W6</f>
        <v>0.08</v>
      </c>
      <c r="AU10" s="44"/>
      <c r="AV10" s="44"/>
      <c r="AW10" s="44"/>
      <c r="AX10" s="44"/>
      <c r="AY10" s="44"/>
      <c r="AZ10" s="44"/>
      <c r="BA10" s="44"/>
      <c r="BB10" s="44">
        <f>データ!X6</f>
        <v>1012.5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【520.82】</v>
      </c>
      <c r="I86" s="25" t="str">
        <f>データ!CA6</f>
        <v>【38.78】</v>
      </c>
      <c r="J86" s="25" t="str">
        <f>データ!CL6</f>
        <v>【460.50】</v>
      </c>
      <c r="K86" s="25" t="str">
        <f>データ!CW6</f>
        <v>【38.88】</v>
      </c>
      <c r="L86" s="25" t="str">
        <f>データ!DH6</f>
        <v>【88.63】</v>
      </c>
      <c r="M86" s="25" t="s">
        <v>55</v>
      </c>
      <c r="N86" s="25" t="s">
        <v>56</v>
      </c>
      <c r="O86" s="25" t="str">
        <f>データ!EO6</f>
        <v>【0.00】</v>
      </c>
    </row>
  </sheetData>
  <sheetProtection algorithmName="SHA-512" hashValue="KsutOstHT/46tfSnKkFm2ZygBDTdQEmaCJPfSbjXRWFMxQAkToIGaDZRcPoUTkTn2PbovfbAnQjumAXfjZRv6w==" saltValue="KWvUMPlSn0g4wfSh+173C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174611</v>
      </c>
      <c r="D6" s="32">
        <f t="shared" si="3"/>
        <v>47</v>
      </c>
      <c r="E6" s="32">
        <f t="shared" si="3"/>
        <v>17</v>
      </c>
      <c r="F6" s="32">
        <f t="shared" si="3"/>
        <v>7</v>
      </c>
      <c r="G6" s="32">
        <f t="shared" si="3"/>
        <v>0</v>
      </c>
      <c r="H6" s="32" t="str">
        <f t="shared" si="3"/>
        <v>石川県　穴水町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林業集落排水</v>
      </c>
      <c r="L6" s="32" t="str">
        <f t="shared" si="3"/>
        <v>G2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0.96</v>
      </c>
      <c r="Q6" s="33">
        <f t="shared" si="3"/>
        <v>90.91</v>
      </c>
      <c r="R6" s="33">
        <f t="shared" si="3"/>
        <v>3884</v>
      </c>
      <c r="S6" s="33">
        <f t="shared" si="3"/>
        <v>8570</v>
      </c>
      <c r="T6" s="33">
        <f t="shared" si="3"/>
        <v>183.21</v>
      </c>
      <c r="U6" s="33">
        <f t="shared" si="3"/>
        <v>46.78</v>
      </c>
      <c r="V6" s="33">
        <f t="shared" si="3"/>
        <v>81</v>
      </c>
      <c r="W6" s="33">
        <f t="shared" si="3"/>
        <v>0.08</v>
      </c>
      <c r="X6" s="33">
        <f t="shared" si="3"/>
        <v>1012.5</v>
      </c>
      <c r="Y6" s="34">
        <f>IF(Y7="",NA(),Y7)</f>
        <v>76.349999999999994</v>
      </c>
      <c r="Z6" s="34">
        <f t="shared" ref="Z6:AH6" si="4">IF(Z7="",NA(),Z7)</f>
        <v>74.7</v>
      </c>
      <c r="AA6" s="34">
        <f t="shared" si="4"/>
        <v>75.2</v>
      </c>
      <c r="AB6" s="34">
        <f t="shared" si="4"/>
        <v>103.54</v>
      </c>
      <c r="AC6" s="34">
        <f t="shared" si="4"/>
        <v>80.78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1214.6199999999999</v>
      </c>
      <c r="BG6" s="34">
        <f t="shared" ref="BG6:BO6" si="7">IF(BG7="",NA(),BG7)</f>
        <v>1213</v>
      </c>
      <c r="BH6" s="34">
        <f t="shared" si="7"/>
        <v>690.74</v>
      </c>
      <c r="BI6" s="34">
        <f t="shared" si="7"/>
        <v>880.31</v>
      </c>
      <c r="BJ6" s="33">
        <f t="shared" si="7"/>
        <v>0</v>
      </c>
      <c r="BK6" s="34">
        <f t="shared" si="7"/>
        <v>1364.98</v>
      </c>
      <c r="BL6" s="34">
        <f t="shared" si="7"/>
        <v>1239.21</v>
      </c>
      <c r="BM6" s="34">
        <f t="shared" si="7"/>
        <v>1196.58</v>
      </c>
      <c r="BN6" s="34">
        <f t="shared" si="7"/>
        <v>776.75</v>
      </c>
      <c r="BO6" s="34">
        <f t="shared" si="7"/>
        <v>438.26</v>
      </c>
      <c r="BP6" s="33" t="str">
        <f>IF(BP7="","",IF(BP7="-","【-】","【"&amp;SUBSTITUTE(TEXT(BP7,"#,##0.00"),"-","△")&amp;"】"))</f>
        <v>【520.82】</v>
      </c>
      <c r="BQ6" s="34">
        <f>IF(BQ7="",NA(),BQ7)</f>
        <v>100</v>
      </c>
      <c r="BR6" s="34">
        <f t="shared" ref="BR6:BZ6" si="8">IF(BR7="",NA(),BR7)</f>
        <v>100</v>
      </c>
      <c r="BS6" s="34">
        <f t="shared" si="8"/>
        <v>97.7</v>
      </c>
      <c r="BT6" s="34">
        <f t="shared" si="8"/>
        <v>52.13</v>
      </c>
      <c r="BU6" s="34">
        <f t="shared" si="8"/>
        <v>100</v>
      </c>
      <c r="BV6" s="34">
        <f t="shared" si="8"/>
        <v>24.22</v>
      </c>
      <c r="BW6" s="34">
        <f t="shared" si="8"/>
        <v>38.14</v>
      </c>
      <c r="BX6" s="34">
        <f t="shared" si="8"/>
        <v>38.28</v>
      </c>
      <c r="BY6" s="34">
        <f t="shared" si="8"/>
        <v>38.49</v>
      </c>
      <c r="BZ6" s="34">
        <f t="shared" si="8"/>
        <v>39.86</v>
      </c>
      <c r="CA6" s="33" t="str">
        <f>IF(CA7="","",IF(CA7="-","【-】","【"&amp;SUBSTITUTE(TEXT(CA7,"#,##0.00"),"-","△")&amp;"】"))</f>
        <v>【38.78】</v>
      </c>
      <c r="CB6" s="34">
        <f>IF(CB7="",NA(),CB7)</f>
        <v>196.1</v>
      </c>
      <c r="CC6" s="34">
        <f t="shared" ref="CC6:CK6" si="9">IF(CC7="",NA(),CC7)</f>
        <v>209.36</v>
      </c>
      <c r="CD6" s="34">
        <f t="shared" si="9"/>
        <v>215.23</v>
      </c>
      <c r="CE6" s="34">
        <f t="shared" si="9"/>
        <v>412.27</v>
      </c>
      <c r="CF6" s="34">
        <f t="shared" si="9"/>
        <v>205.66</v>
      </c>
      <c r="CG6" s="34">
        <f t="shared" si="9"/>
        <v>634.67999999999995</v>
      </c>
      <c r="CH6" s="34">
        <f t="shared" si="9"/>
        <v>471.79</v>
      </c>
      <c r="CI6" s="34">
        <f t="shared" si="9"/>
        <v>468.36</v>
      </c>
      <c r="CJ6" s="34">
        <f t="shared" si="9"/>
        <v>479.21</v>
      </c>
      <c r="CK6" s="34">
        <f t="shared" si="9"/>
        <v>451.49</v>
      </c>
      <c r="CL6" s="33" t="str">
        <f>IF(CL7="","",IF(CL7="-","【-】","【"&amp;SUBSTITUTE(TEXT(CL7,"#,##0.00"),"-","△")&amp;"】"))</f>
        <v>【460.50】</v>
      </c>
      <c r="CM6" s="34">
        <f>IF(CM7="",NA(),CM7)</f>
        <v>105.71</v>
      </c>
      <c r="CN6" s="34">
        <f t="shared" ref="CN6:CV6" si="10">IF(CN7="",NA(),CN7)</f>
        <v>54.29</v>
      </c>
      <c r="CO6" s="34">
        <f t="shared" si="10"/>
        <v>54.29</v>
      </c>
      <c r="CP6" s="34">
        <f t="shared" si="10"/>
        <v>54.29</v>
      </c>
      <c r="CQ6" s="34">
        <f t="shared" si="10"/>
        <v>54.29</v>
      </c>
      <c r="CR6" s="34">
        <f t="shared" si="10"/>
        <v>43.91</v>
      </c>
      <c r="CS6" s="34">
        <f t="shared" si="10"/>
        <v>56.52</v>
      </c>
      <c r="CT6" s="34">
        <f t="shared" si="10"/>
        <v>53.97</v>
      </c>
      <c r="CU6" s="34">
        <f t="shared" si="10"/>
        <v>40.53</v>
      </c>
      <c r="CV6" s="34">
        <f t="shared" si="10"/>
        <v>40.67</v>
      </c>
      <c r="CW6" s="33" t="str">
        <f>IF(CW7="","",IF(CW7="-","【-】","【"&amp;SUBSTITUTE(TEXT(CW7,"#,##0.00"),"-","△")&amp;"】"))</f>
        <v>【38.88】</v>
      </c>
      <c r="CX6" s="34">
        <f>IF(CX7="",NA(),CX7)</f>
        <v>87.62</v>
      </c>
      <c r="CY6" s="34">
        <f t="shared" ref="CY6:DG6" si="11">IF(CY7="",NA(),CY7)</f>
        <v>87.62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86.66</v>
      </c>
      <c r="DD6" s="34">
        <f t="shared" si="11"/>
        <v>91.27</v>
      </c>
      <c r="DE6" s="34">
        <f t="shared" si="11"/>
        <v>92.01</v>
      </c>
      <c r="DF6" s="34">
        <f t="shared" si="11"/>
        <v>90.28</v>
      </c>
      <c r="DG6" s="34">
        <f t="shared" si="11"/>
        <v>89.47</v>
      </c>
      <c r="DH6" s="33" t="str">
        <f>IF(DH7="","",IF(DH7="-","【-】","【"&amp;SUBSTITUTE(TEXT(DH7,"#,##0.00"),"-","△")&amp;"】"))</f>
        <v>【88.63】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4">
        <f t="shared" si="14"/>
        <v>0.33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3">
        <f t="shared" si="14"/>
        <v>0</v>
      </c>
      <c r="EM6" s="34">
        <f t="shared" si="14"/>
        <v>0.02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 x14ac:dyDescent="0.15">
      <c r="A7" s="27"/>
      <c r="B7" s="36">
        <v>2017</v>
      </c>
      <c r="C7" s="36">
        <v>174611</v>
      </c>
      <c r="D7" s="36">
        <v>47</v>
      </c>
      <c r="E7" s="36">
        <v>17</v>
      </c>
      <c r="F7" s="36">
        <v>7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0.96</v>
      </c>
      <c r="Q7" s="37">
        <v>90.91</v>
      </c>
      <c r="R7" s="37">
        <v>3884</v>
      </c>
      <c r="S7" s="37">
        <v>8570</v>
      </c>
      <c r="T7" s="37">
        <v>183.21</v>
      </c>
      <c r="U7" s="37">
        <v>46.78</v>
      </c>
      <c r="V7" s="37">
        <v>81</v>
      </c>
      <c r="W7" s="37">
        <v>0.08</v>
      </c>
      <c r="X7" s="37">
        <v>1012.5</v>
      </c>
      <c r="Y7" s="37">
        <v>76.349999999999994</v>
      </c>
      <c r="Z7" s="37">
        <v>74.7</v>
      </c>
      <c r="AA7" s="37">
        <v>75.2</v>
      </c>
      <c r="AB7" s="37">
        <v>103.54</v>
      </c>
      <c r="AC7" s="37">
        <v>80.78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1214.6199999999999</v>
      </c>
      <c r="BG7" s="37">
        <v>1213</v>
      </c>
      <c r="BH7" s="37">
        <v>690.74</v>
      </c>
      <c r="BI7" s="37">
        <v>880.31</v>
      </c>
      <c r="BJ7" s="37">
        <v>0</v>
      </c>
      <c r="BK7" s="37">
        <v>1364.98</v>
      </c>
      <c r="BL7" s="37">
        <v>1239.21</v>
      </c>
      <c r="BM7" s="37">
        <v>1196.58</v>
      </c>
      <c r="BN7" s="37">
        <v>776.75</v>
      </c>
      <c r="BO7" s="37">
        <v>438.26</v>
      </c>
      <c r="BP7" s="37">
        <v>520.82000000000005</v>
      </c>
      <c r="BQ7" s="37">
        <v>100</v>
      </c>
      <c r="BR7" s="37">
        <v>100</v>
      </c>
      <c r="BS7" s="37">
        <v>97.7</v>
      </c>
      <c r="BT7" s="37">
        <v>52.13</v>
      </c>
      <c r="BU7" s="37">
        <v>100</v>
      </c>
      <c r="BV7" s="37">
        <v>24.22</v>
      </c>
      <c r="BW7" s="37">
        <v>38.14</v>
      </c>
      <c r="BX7" s="37">
        <v>38.28</v>
      </c>
      <c r="BY7" s="37">
        <v>38.49</v>
      </c>
      <c r="BZ7" s="37">
        <v>39.86</v>
      </c>
      <c r="CA7" s="37">
        <v>38.78</v>
      </c>
      <c r="CB7" s="37">
        <v>196.1</v>
      </c>
      <c r="CC7" s="37">
        <v>209.36</v>
      </c>
      <c r="CD7" s="37">
        <v>215.23</v>
      </c>
      <c r="CE7" s="37">
        <v>412.27</v>
      </c>
      <c r="CF7" s="37">
        <v>205.66</v>
      </c>
      <c r="CG7" s="37">
        <v>634.67999999999995</v>
      </c>
      <c r="CH7" s="37">
        <v>471.79</v>
      </c>
      <c r="CI7" s="37">
        <v>468.36</v>
      </c>
      <c r="CJ7" s="37">
        <v>479.21</v>
      </c>
      <c r="CK7" s="37">
        <v>451.49</v>
      </c>
      <c r="CL7" s="37">
        <v>460.5</v>
      </c>
      <c r="CM7" s="37">
        <v>105.71</v>
      </c>
      <c r="CN7" s="37">
        <v>54.29</v>
      </c>
      <c r="CO7" s="37">
        <v>54.29</v>
      </c>
      <c r="CP7" s="37">
        <v>54.29</v>
      </c>
      <c r="CQ7" s="37">
        <v>54.29</v>
      </c>
      <c r="CR7" s="37">
        <v>43.91</v>
      </c>
      <c r="CS7" s="37">
        <v>56.52</v>
      </c>
      <c r="CT7" s="37">
        <v>53.97</v>
      </c>
      <c r="CU7" s="37">
        <v>40.53</v>
      </c>
      <c r="CV7" s="37">
        <v>40.67</v>
      </c>
      <c r="CW7" s="37">
        <v>38.880000000000003</v>
      </c>
      <c r="CX7" s="37">
        <v>87.62</v>
      </c>
      <c r="CY7" s="37">
        <v>87.62</v>
      </c>
      <c r="CZ7" s="37">
        <v>100</v>
      </c>
      <c r="DA7" s="37">
        <v>100</v>
      </c>
      <c r="DB7" s="37">
        <v>100</v>
      </c>
      <c r="DC7" s="37">
        <v>86.66</v>
      </c>
      <c r="DD7" s="37">
        <v>91.27</v>
      </c>
      <c r="DE7" s="37">
        <v>92.01</v>
      </c>
      <c r="DF7" s="37">
        <v>90.28</v>
      </c>
      <c r="DG7" s="37">
        <v>89.47</v>
      </c>
      <c r="DH7" s="37">
        <v>88.63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0.33</v>
      </c>
      <c r="EI7" s="37">
        <v>0</v>
      </c>
      <c r="EJ7" s="37">
        <v>0</v>
      </c>
      <c r="EK7" s="37">
        <v>0</v>
      </c>
      <c r="EL7" s="37">
        <v>0</v>
      </c>
      <c r="EM7" s="37">
        <v>0.02</v>
      </c>
      <c r="EN7" s="37">
        <v>0</v>
      </c>
      <c r="EO7" s="37">
        <v>0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木下　成彬</cp:lastModifiedBy>
  <dcterms:created xsi:type="dcterms:W3CDTF">2018-12-03T09:35:16Z</dcterms:created>
  <dcterms:modified xsi:type="dcterms:W3CDTF">2019-02-20T01:36:42Z</dcterms:modified>
  <cp:category/>
</cp:coreProperties>
</file>