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a-matsumoto\Desktop\前田\【経営比較分析表】2017_173860_46_1718_変更後\04_変更前データ(2016)_記入済\"/>
    </mc:Choice>
  </mc:AlternateContent>
  <workbookProtection workbookAlgorithmName="SHA-512" workbookHashValue="v6tq6VrPFqhb17mkQIflFqzP4E27vkD7Oa+FlANhLEAECCCwjPIuAEd3thjGRGI8O6Sk9O2y1TEdSGiEzgoCIg==" workbookSaltValue="Udl6dcZsE++B16P8rIs4m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<sst xmlns="http://schemas.openxmlformats.org/spreadsheetml/2006/main" count="235" uniqueCount="123">
  <si>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</si>
  <si>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</si>
  <si>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</si>
  <si>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</si>
  <si>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</si>
  <si>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</si>
  <si>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</si>
  <si>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</si>
  <si>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</si>
  <si>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</si>
  <si>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</si>
  <si>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</si>
  <si>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</si>
  <si>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</si>
  <si>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</si>
  <si>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</si>
  <si>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</si>
  <si>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</si>
  <si>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</si>
  <si>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</si>
  <si>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</si>
  <si>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</si>
  <si>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</si>
  <si>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</si>
  <si>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</si>
  <si>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</si>
  <si>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</si>
  <si>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</si>
  <si>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</si>
  <si>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</si>
  <si>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</si>
  <si>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</si>
  <si>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</si>
  <si>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</si>
  <si>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</si>
  <si>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</si>
  <si>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</si>
  <si>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</si>
  <si>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</si>
  <si>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</si>
  <si>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</si>
  <si>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</si>
  <si>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</si>
  <si>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</si>
  <si>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</si>
  <si>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</si>
  <si>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</si>
  <si>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</si>
  <si>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</si>
  <si>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</si>
  <si>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</si>
  <si>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</si>
  <si>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</si>
  <si>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</si>
  <si>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</si>
  <si>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</si>
  <si>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</si>
  <si>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</si>
  <si>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</si>
  <si>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</si>
  <si>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</si>
  <si>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</si>
  <si>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</si>
  <si>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</si>
  <si>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</si>
  <si>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</si>
  <si>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</si>
  <si>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</si>
  <si>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</si>
  <si>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</si>
  <si>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</si>
  <si>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</si>
  <si>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</si>
  <si>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</si>
  <si>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</si>
  <si>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</si>
  <si>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</si>
  <si>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</si>
  <si>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</si>
  <si>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</si>
  <si>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</si>
  <si>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</si>
  <si>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</si>
  <si>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</si>
  <si>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</si>
  <si>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</si>
  <si>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</si>
  <si>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</si>
  <si>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</si>
  <si>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</si>
  <si>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</si>
  <si>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</si>
  <si>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</si>
  <si>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</si>
  <si>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</si>
  <si>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</si>
  <si>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</si>
  <si>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</si>
  <si>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</si>
  <si>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</si>
  <si>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</si>
  <si>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</si>
  <si>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</si>
  <si>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</si>
  <si>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</si>
  <si>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</si>
  <si>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</si>
  <si>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</si>
  <si>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宝達志水町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</si>
  <si>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</si>
  <si>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</si>
  <si>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</si>
  <si>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</si>
  <si>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</si>
  <si>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</si>
  <si>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</si>
  <si>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</si>
  <si>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</si>
  <si>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</si>
  <si>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</si>
  <si>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平成25年度を除き100%を超えているため、概ね良好な経営状況であるが、これは一般会計からの繰入金で収入を補っていることによる。今後の人口減少等で下水道使用料の減少が見込まれているため、経費の削減が必要である。
②平成26年度末においては、会計制度の見直しにより過去の減価償却に見合う補助金等分が移行処理時に利益剰余金になり、それを累積欠損金の処理に充てたため累積欠損金比率は0%である。今後の経営計画においても欠損金が発生する見込みはないと考えている。
③流動比率については、企業債の償還額が大きく、類似団体の数値を下回っており、より一層の効率的な経営を行っていく必要がある。
④企業債残高対事業規模比率については、類似団体の数値を上回っている。より一層の効率的な経営を行っていく必要がある。
⑤経費回収率については、類似団体を上回っている状況である。
⑥汚水処理原価については、類似団体を下回っている。より一層の効率的な経営を行っていく。
⑦施設利用率については、類似団体を下回っている。将来の統廃合を検討している。
⑧水洗化率については、類似団体を上回っている。水洗化の促進を進めていく。</t>
    <phoneticPr fontId="16"/>
  </si>
  <si>
    <t>①有形固定資産減価償却率については、増加傾向にある。計画的に施設の更新を図っていく必要がある。
②管渠老朽化比率については、耐用年数を過ぎた管渠がないため、0%となっている。
③施設改善率については、耐用年数を過ぎた管渠がないため、0%となっている。</t>
    <phoneticPr fontId="16"/>
  </si>
  <si>
    <t>今後の人口減少を踏まえ、施設の更新を計画的に行いつつ、効率的な経営を行っていく必要がある。</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</si>
</sst>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19-4177-9127-E2D8B99C0EF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0.44</c:v>
                </c:pt>
              </c:numCache>
            </c:numRef>
          </c:val>
          <c:smooth val="0"/>
          <c:extLst>
            <c:ext xmlns:c16="http://schemas.microsoft.com/office/drawing/2014/chart" uri="{C3380CC4-5D6E-409C-BE32-E72D297353CC}">
              <c16:uniqueId val="{00000001-4619-4177-9127-E2D8B99C0EF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62.3</c:v>
                </c:pt>
                <c:pt idx="1">
                  <c:v>61.44</c:v>
                </c:pt>
                <c:pt idx="2">
                  <c:v>55.27</c:v>
                </c:pt>
                <c:pt idx="3">
                  <c:v>52.77</c:v>
                </c:pt>
                <c:pt idx="4">
                  <c:v>52.77</c:v>
                </c:pt>
              </c:numCache>
            </c:numRef>
          </c:val>
          <c:extLst>
            <c:ext xmlns:c16="http://schemas.microsoft.com/office/drawing/2014/chart" uri="{C3380CC4-5D6E-409C-BE32-E72D297353CC}">
              <c16:uniqueId val="{00000000-4ECB-47D1-B2B2-72C4C742DA4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56.01</c:v>
                </c:pt>
              </c:numCache>
            </c:numRef>
          </c:val>
          <c:smooth val="0"/>
          <c:extLst>
            <c:ext xmlns:c16="http://schemas.microsoft.com/office/drawing/2014/chart" uri="{C3380CC4-5D6E-409C-BE32-E72D297353CC}">
              <c16:uniqueId val="{00000001-4ECB-47D1-B2B2-72C4C742DA4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90.18</c:v>
                </c:pt>
                <c:pt idx="1">
                  <c:v>90.53</c:v>
                </c:pt>
                <c:pt idx="2">
                  <c:v>91.11</c:v>
                </c:pt>
                <c:pt idx="3">
                  <c:v>91.39</c:v>
                </c:pt>
                <c:pt idx="4">
                  <c:v>91.56</c:v>
                </c:pt>
              </c:numCache>
            </c:numRef>
          </c:val>
          <c:extLst>
            <c:ext xmlns:c16="http://schemas.microsoft.com/office/drawing/2014/chart" uri="{C3380CC4-5D6E-409C-BE32-E72D297353CC}">
              <c16:uniqueId val="{00000000-1144-4A23-812E-57665615B0B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89.77</c:v>
                </c:pt>
              </c:numCache>
            </c:numRef>
          </c:val>
          <c:smooth val="0"/>
          <c:extLst>
            <c:ext xmlns:c16="http://schemas.microsoft.com/office/drawing/2014/chart" uri="{C3380CC4-5D6E-409C-BE32-E72D297353CC}">
              <c16:uniqueId val="{00000001-1144-4A23-812E-57665615B0B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99.46</c:v>
                </c:pt>
                <c:pt idx="1">
                  <c:v>102.63</c:v>
                </c:pt>
                <c:pt idx="2">
                  <c:v>102.77</c:v>
                </c:pt>
                <c:pt idx="3">
                  <c:v>108.92</c:v>
                </c:pt>
                <c:pt idx="4">
                  <c:v>107.75</c:v>
                </c:pt>
              </c:numCache>
            </c:numRef>
          </c:val>
          <c:extLst>
            <c:ext xmlns:c16="http://schemas.microsoft.com/office/drawing/2014/chart" uri="{C3380CC4-5D6E-409C-BE32-E72D297353CC}">
              <c16:uniqueId val="{00000000-B6C4-4C31-B7DA-7885AFA598A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99.66</c:v>
                </c:pt>
                <c:pt idx="4">
                  <c:v>100.99</c:v>
                </c:pt>
              </c:numCache>
            </c:numRef>
          </c:val>
          <c:smooth val="0"/>
          <c:extLst>
            <c:ext xmlns:c16="http://schemas.microsoft.com/office/drawing/2014/chart" uri="{C3380CC4-5D6E-409C-BE32-E72D297353CC}">
              <c16:uniqueId val="{00000001-B6C4-4C31-B7DA-7885AFA598A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16.420000000000002</c:v>
                </c:pt>
                <c:pt idx="1">
                  <c:v>35.700000000000003</c:v>
                </c:pt>
                <c:pt idx="2">
                  <c:v>38</c:v>
                </c:pt>
                <c:pt idx="3">
                  <c:v>40.25</c:v>
                </c:pt>
                <c:pt idx="4">
                  <c:v>42.48</c:v>
                </c:pt>
              </c:numCache>
            </c:numRef>
          </c:val>
          <c:extLst>
            <c:ext xmlns:c16="http://schemas.microsoft.com/office/drawing/2014/chart" uri="{C3380CC4-5D6E-409C-BE32-E72D297353CC}">
              <c16:uniqueId val="{00000000-4BA2-4B3F-BDC0-8DFB7130B04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22.9</c:v>
                </c:pt>
                <c:pt idx="4">
                  <c:v>22.69</c:v>
                </c:pt>
              </c:numCache>
            </c:numRef>
          </c:val>
          <c:smooth val="0"/>
          <c:extLst>
            <c:ext xmlns:c16="http://schemas.microsoft.com/office/drawing/2014/chart" uri="{C3380CC4-5D6E-409C-BE32-E72D297353CC}">
              <c16:uniqueId val="{00000001-4BA2-4B3F-BDC0-8DFB7130B04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07-4DC8-911C-C2E1D40331B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507-4DC8-911C-C2E1D40331B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94.57</c:v>
                </c:pt>
                <c:pt idx="1">
                  <c:v>0</c:v>
                </c:pt>
                <c:pt idx="2">
                  <c:v>0</c:v>
                </c:pt>
                <c:pt idx="3">
                  <c:v>0</c:v>
                </c:pt>
                <c:pt idx="4">
                  <c:v>0</c:v>
                </c:pt>
              </c:numCache>
            </c:numRef>
          </c:val>
          <c:extLst>
            <c:ext xmlns:c16="http://schemas.microsoft.com/office/drawing/2014/chart" uri="{C3380CC4-5D6E-409C-BE32-E72D297353CC}">
              <c16:uniqueId val="{00000000-C0AF-46E8-A01D-285768400FE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225.39</c:v>
                </c:pt>
                <c:pt idx="4">
                  <c:v>149.02000000000001</c:v>
                </c:pt>
              </c:numCache>
            </c:numRef>
          </c:val>
          <c:smooth val="0"/>
          <c:extLst>
            <c:ext xmlns:c16="http://schemas.microsoft.com/office/drawing/2014/chart" uri="{C3380CC4-5D6E-409C-BE32-E72D297353CC}">
              <c16:uniqueId val="{00000001-C0AF-46E8-A01D-285768400FE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179.9</c:v>
                </c:pt>
                <c:pt idx="1">
                  <c:v>7.37</c:v>
                </c:pt>
                <c:pt idx="2">
                  <c:v>11.17</c:v>
                </c:pt>
                <c:pt idx="3">
                  <c:v>5.63</c:v>
                </c:pt>
                <c:pt idx="4">
                  <c:v>8.81</c:v>
                </c:pt>
              </c:numCache>
            </c:numRef>
          </c:val>
          <c:extLst>
            <c:ext xmlns:c16="http://schemas.microsoft.com/office/drawing/2014/chart" uri="{C3380CC4-5D6E-409C-BE32-E72D297353CC}">
              <c16:uniqueId val="{00000000-8F6C-4D2E-83B5-C72A53E3986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31.84</c:v>
                </c:pt>
                <c:pt idx="4">
                  <c:v>38.119999999999997</c:v>
                </c:pt>
              </c:numCache>
            </c:numRef>
          </c:val>
          <c:smooth val="0"/>
          <c:extLst>
            <c:ext xmlns:c16="http://schemas.microsoft.com/office/drawing/2014/chart" uri="{C3380CC4-5D6E-409C-BE32-E72D297353CC}">
              <c16:uniqueId val="{00000001-8F6C-4D2E-83B5-C72A53E3986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2112.89</c:v>
                </c:pt>
                <c:pt idx="1">
                  <c:v>1937.58</c:v>
                </c:pt>
                <c:pt idx="2">
                  <c:v>1931.46</c:v>
                </c:pt>
                <c:pt idx="3">
                  <c:v>1313.21</c:v>
                </c:pt>
                <c:pt idx="4">
                  <c:v>1234.02</c:v>
                </c:pt>
              </c:numCache>
            </c:numRef>
          </c:val>
          <c:extLst>
            <c:ext xmlns:c16="http://schemas.microsoft.com/office/drawing/2014/chart" uri="{C3380CC4-5D6E-409C-BE32-E72D297353CC}">
              <c16:uniqueId val="{00000000-3037-4394-BCF2-620FE3AA0E7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684.74</c:v>
                </c:pt>
              </c:numCache>
            </c:numRef>
          </c:val>
          <c:smooth val="0"/>
          <c:extLst>
            <c:ext xmlns:c16="http://schemas.microsoft.com/office/drawing/2014/chart" uri="{C3380CC4-5D6E-409C-BE32-E72D297353CC}">
              <c16:uniqueId val="{00000001-3037-4394-BCF2-620FE3AA0E7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65.31</c:v>
                </c:pt>
                <c:pt idx="1">
                  <c:v>68.83</c:v>
                </c:pt>
                <c:pt idx="2">
                  <c:v>68.77</c:v>
                </c:pt>
                <c:pt idx="3">
                  <c:v>109.61</c:v>
                </c:pt>
                <c:pt idx="4">
                  <c:v>111.5</c:v>
                </c:pt>
              </c:numCache>
            </c:numRef>
          </c:val>
          <c:extLst>
            <c:ext xmlns:c16="http://schemas.microsoft.com/office/drawing/2014/chart" uri="{C3380CC4-5D6E-409C-BE32-E72D297353CC}">
              <c16:uniqueId val="{00000000-40FB-4F38-A33D-984D880F92D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65.33</c:v>
                </c:pt>
              </c:numCache>
            </c:numRef>
          </c:val>
          <c:smooth val="0"/>
          <c:extLst>
            <c:ext xmlns:c16="http://schemas.microsoft.com/office/drawing/2014/chart" uri="{C3380CC4-5D6E-409C-BE32-E72D297353CC}">
              <c16:uniqueId val="{00000001-40FB-4F38-A33D-984D880F92D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239.98</c:v>
                </c:pt>
                <c:pt idx="1">
                  <c:v>228.25</c:v>
                </c:pt>
                <c:pt idx="2">
                  <c:v>227.12</c:v>
                </c:pt>
                <c:pt idx="3">
                  <c:v>207.1</c:v>
                </c:pt>
                <c:pt idx="4">
                  <c:v>215.5</c:v>
                </c:pt>
              </c:numCache>
            </c:numRef>
          </c:val>
          <c:extLst>
            <c:ext xmlns:c16="http://schemas.microsoft.com/office/drawing/2014/chart" uri="{C3380CC4-5D6E-409C-BE32-E72D297353CC}">
              <c16:uniqueId val="{00000000-9DED-4784-86BD-1BC242288EB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227.43</c:v>
                </c:pt>
              </c:numCache>
            </c:numRef>
          </c:val>
          <c:smooth val="0"/>
          <c:extLst>
            <c:ext xmlns:c16="http://schemas.microsoft.com/office/drawing/2014/chart" uri="{C3380CC4-5D6E-409C-BE32-E72D297353CC}">
              <c16:uniqueId val="{00000001-9DED-4784-86BD-1BC242288EB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40" zoomScaleNormal="4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宝達志水町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tr">
        <f>データ!$M$6</f>
        <v>非設置</v>
      </c>
      <c r="AE8" s="49"/>
      <c r="AF8" s="49"/>
      <c r="AG8" s="49"/>
      <c r="AH8" s="49"/>
      <c r="AI8" s="49"/>
      <c r="AJ8" s="49"/>
      <c r="AK8" s="3"/>
      <c r="AL8" s="50">
        <f>データ!S6</f>
        <v>13449</v>
      </c>
      <c r="AM8" s="50"/>
      <c r="AN8" s="50"/>
      <c r="AO8" s="50"/>
      <c r="AP8" s="50"/>
      <c r="AQ8" s="50"/>
      <c r="AR8" s="50"/>
      <c r="AS8" s="50"/>
      <c r="AT8" s="45">
        <f>データ!T6</f>
        <v>111.52</v>
      </c>
      <c r="AU8" s="45"/>
      <c r="AV8" s="45"/>
      <c r="AW8" s="45"/>
      <c r="AX8" s="45"/>
      <c r="AY8" s="45"/>
      <c r="AZ8" s="45"/>
      <c r="BA8" s="45"/>
      <c r="BB8" s="45">
        <f>データ!U6</f>
        <v>120.6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52.2</v>
      </c>
      <c r="J10" s="45"/>
      <c r="K10" s="45"/>
      <c r="L10" s="45"/>
      <c r="M10" s="45"/>
      <c r="N10" s="45"/>
      <c r="O10" s="45"/>
      <c r="P10" s="45">
        <f>データ!P6</f>
        <v>21.32</v>
      </c>
      <c r="Q10" s="45"/>
      <c r="R10" s="45"/>
      <c r="S10" s="45"/>
      <c r="T10" s="45"/>
      <c r="U10" s="45"/>
      <c r="V10" s="45"/>
      <c r="W10" s="45">
        <f>データ!Q6</f>
        <v>94.34</v>
      </c>
      <c r="X10" s="45"/>
      <c r="Y10" s="45"/>
      <c r="Z10" s="45"/>
      <c r="AA10" s="45"/>
      <c r="AB10" s="45"/>
      <c r="AC10" s="45"/>
      <c r="AD10" s="50">
        <f>データ!R6</f>
        <v>4968</v>
      </c>
      <c r="AE10" s="50"/>
      <c r="AF10" s="50"/>
      <c r="AG10" s="50"/>
      <c r="AH10" s="50"/>
      <c r="AI10" s="50"/>
      <c r="AJ10" s="50"/>
      <c r="AK10" s="2"/>
      <c r="AL10" s="50">
        <f>データ!V6</f>
        <v>2844</v>
      </c>
      <c r="AM10" s="50"/>
      <c r="AN10" s="50"/>
      <c r="AO10" s="50"/>
      <c r="AP10" s="50"/>
      <c r="AQ10" s="50"/>
      <c r="AR10" s="50"/>
      <c r="AS10" s="50"/>
      <c r="AT10" s="45">
        <f>データ!W6</f>
        <v>1.68</v>
      </c>
      <c r="AU10" s="45"/>
      <c r="AV10" s="45"/>
      <c r="AW10" s="45"/>
      <c r="AX10" s="45"/>
      <c r="AY10" s="45"/>
      <c r="AZ10" s="45"/>
      <c r="BA10" s="45"/>
      <c r="BB10" s="45">
        <f>データ!X6</f>
        <v>1692.86</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XHfQvsxp/xBy9t4AeRbIG5xucgIPEgnRwdtCVpBfMsrU5Xmm7fhfDjdbR4DP3lk4oPQhe8MzgHPmT5cb7WbImg==" saltValue="qvY14haK12XxsyvqIuVH6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173860</v>
      </c>
      <c r="D6" s="33">
        <f t="shared" si="3"/>
        <v>46</v>
      </c>
      <c r="E6" s="33">
        <f t="shared" si="3"/>
        <v>17</v>
      </c>
      <c r="F6" s="33">
        <f t="shared" si="3"/>
        <v>5</v>
      </c>
      <c r="G6" s="33">
        <f t="shared" si="3"/>
        <v>0</v>
      </c>
      <c r="H6" s="33" t="str">
        <f t="shared" si="3"/>
        <v>石川県　宝達志水町</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52.2</v>
      </c>
      <c r="P6" s="34">
        <f t="shared" si="3"/>
        <v>21.32</v>
      </c>
      <c r="Q6" s="34">
        <f t="shared" si="3"/>
        <v>94.34</v>
      </c>
      <c r="R6" s="34">
        <f t="shared" si="3"/>
        <v>4968</v>
      </c>
      <c r="S6" s="34">
        <f t="shared" si="3"/>
        <v>13449</v>
      </c>
      <c r="T6" s="34">
        <f t="shared" si="3"/>
        <v>111.52</v>
      </c>
      <c r="U6" s="34">
        <f t="shared" si="3"/>
        <v>120.6</v>
      </c>
      <c r="V6" s="34">
        <f t="shared" si="3"/>
        <v>2844</v>
      </c>
      <c r="W6" s="34">
        <f t="shared" si="3"/>
        <v>1.68</v>
      </c>
      <c r="X6" s="34">
        <f t="shared" si="3"/>
        <v>1692.86</v>
      </c>
      <c r="Y6" s="35">
        <f>IF(Y7="",NA(),Y7)</f>
        <v>99.46</v>
      </c>
      <c r="Z6" s="35">
        <f t="shared" ref="Z6:AH6" si="4">IF(Z7="",NA(),Z7)</f>
        <v>102.63</v>
      </c>
      <c r="AA6" s="35">
        <f t="shared" si="4"/>
        <v>102.77</v>
      </c>
      <c r="AB6" s="35">
        <f t="shared" si="4"/>
        <v>108.92</v>
      </c>
      <c r="AC6" s="35">
        <f t="shared" si="4"/>
        <v>107.75</v>
      </c>
      <c r="AD6" s="35">
        <f t="shared" si="4"/>
        <v>93.62</v>
      </c>
      <c r="AE6" s="35">
        <f t="shared" si="4"/>
        <v>97.53</v>
      </c>
      <c r="AF6" s="35">
        <f t="shared" si="4"/>
        <v>99.64</v>
      </c>
      <c r="AG6" s="35">
        <f t="shared" si="4"/>
        <v>99.66</v>
      </c>
      <c r="AH6" s="35">
        <f t="shared" si="4"/>
        <v>100.99</v>
      </c>
      <c r="AI6" s="34" t="str">
        <f>IF(AI7="","",IF(AI7="-","【-】","【"&amp;SUBSTITUTE(TEXT(AI7,"#,##0.00"),"-","△")&amp;"】"))</f>
        <v>【100.96】</v>
      </c>
      <c r="AJ6" s="35">
        <f>IF(AJ7="",NA(),AJ7)</f>
        <v>94.57</v>
      </c>
      <c r="AK6" s="34">
        <f t="shared" ref="AK6:AS6" si="5">IF(AK7="",NA(),AK7)</f>
        <v>0</v>
      </c>
      <c r="AL6" s="34">
        <f t="shared" si="5"/>
        <v>0</v>
      </c>
      <c r="AM6" s="34">
        <f t="shared" si="5"/>
        <v>0</v>
      </c>
      <c r="AN6" s="34">
        <f t="shared" si="5"/>
        <v>0</v>
      </c>
      <c r="AO6" s="35">
        <f t="shared" si="5"/>
        <v>280.08</v>
      </c>
      <c r="AP6" s="35">
        <f t="shared" si="5"/>
        <v>223.09</v>
      </c>
      <c r="AQ6" s="35">
        <f t="shared" si="5"/>
        <v>214.61</v>
      </c>
      <c r="AR6" s="35">
        <f t="shared" si="5"/>
        <v>225.39</v>
      </c>
      <c r="AS6" s="35">
        <f t="shared" si="5"/>
        <v>149.02000000000001</v>
      </c>
      <c r="AT6" s="34" t="str">
        <f>IF(AT7="","",IF(AT7="-","【-】","【"&amp;SUBSTITUTE(TEXT(AT7,"#,##0.00"),"-","△")&amp;"】"))</f>
        <v>【198.51】</v>
      </c>
      <c r="AU6" s="35">
        <f>IF(AU7="",NA(),AU7)</f>
        <v>179.9</v>
      </c>
      <c r="AV6" s="35">
        <f t="shared" ref="AV6:BD6" si="6">IF(AV7="",NA(),AV7)</f>
        <v>7.37</v>
      </c>
      <c r="AW6" s="35">
        <f t="shared" si="6"/>
        <v>11.17</v>
      </c>
      <c r="AX6" s="35">
        <f t="shared" si="6"/>
        <v>5.63</v>
      </c>
      <c r="AY6" s="35">
        <f t="shared" si="6"/>
        <v>8.81</v>
      </c>
      <c r="AZ6" s="35">
        <f t="shared" si="6"/>
        <v>124.2</v>
      </c>
      <c r="BA6" s="35">
        <f t="shared" si="6"/>
        <v>33.03</v>
      </c>
      <c r="BB6" s="35">
        <f t="shared" si="6"/>
        <v>29.45</v>
      </c>
      <c r="BC6" s="35">
        <f t="shared" si="6"/>
        <v>31.84</v>
      </c>
      <c r="BD6" s="35">
        <f t="shared" si="6"/>
        <v>38.119999999999997</v>
      </c>
      <c r="BE6" s="34" t="str">
        <f>IF(BE7="","",IF(BE7="-","【-】","【"&amp;SUBSTITUTE(TEXT(BE7,"#,##0.00"),"-","△")&amp;"】"))</f>
        <v>【32.86】</v>
      </c>
      <c r="BF6" s="35">
        <f>IF(BF7="",NA(),BF7)</f>
        <v>2112.89</v>
      </c>
      <c r="BG6" s="35">
        <f t="shared" ref="BG6:BO6" si="7">IF(BG7="",NA(),BG7)</f>
        <v>1937.58</v>
      </c>
      <c r="BH6" s="35">
        <f t="shared" si="7"/>
        <v>1931.46</v>
      </c>
      <c r="BI6" s="35">
        <f t="shared" si="7"/>
        <v>1313.21</v>
      </c>
      <c r="BJ6" s="35">
        <f t="shared" si="7"/>
        <v>1234.02</v>
      </c>
      <c r="BK6" s="35">
        <f t="shared" si="7"/>
        <v>1126.77</v>
      </c>
      <c r="BL6" s="35">
        <f t="shared" si="7"/>
        <v>1044.8</v>
      </c>
      <c r="BM6" s="35">
        <f t="shared" si="7"/>
        <v>1081.8</v>
      </c>
      <c r="BN6" s="35">
        <f t="shared" si="7"/>
        <v>974.93</v>
      </c>
      <c r="BO6" s="35">
        <f t="shared" si="7"/>
        <v>684.74</v>
      </c>
      <c r="BP6" s="34" t="str">
        <f>IF(BP7="","",IF(BP7="-","【-】","【"&amp;SUBSTITUTE(TEXT(BP7,"#,##0.00"),"-","△")&amp;"】"))</f>
        <v>【814.89】</v>
      </c>
      <c r="BQ6" s="35">
        <f>IF(BQ7="",NA(),BQ7)</f>
        <v>65.31</v>
      </c>
      <c r="BR6" s="35">
        <f t="shared" ref="BR6:BZ6" si="8">IF(BR7="",NA(),BR7)</f>
        <v>68.83</v>
      </c>
      <c r="BS6" s="35">
        <f t="shared" si="8"/>
        <v>68.77</v>
      </c>
      <c r="BT6" s="35">
        <f t="shared" si="8"/>
        <v>109.61</v>
      </c>
      <c r="BU6" s="35">
        <f t="shared" si="8"/>
        <v>111.5</v>
      </c>
      <c r="BV6" s="35">
        <f t="shared" si="8"/>
        <v>50.9</v>
      </c>
      <c r="BW6" s="35">
        <f t="shared" si="8"/>
        <v>50.82</v>
      </c>
      <c r="BX6" s="35">
        <f t="shared" si="8"/>
        <v>52.19</v>
      </c>
      <c r="BY6" s="35">
        <f t="shared" si="8"/>
        <v>55.32</v>
      </c>
      <c r="BZ6" s="35">
        <f t="shared" si="8"/>
        <v>65.33</v>
      </c>
      <c r="CA6" s="34" t="str">
        <f>IF(CA7="","",IF(CA7="-","【-】","【"&amp;SUBSTITUTE(TEXT(CA7,"#,##0.00"),"-","△")&amp;"】"))</f>
        <v>【60.64】</v>
      </c>
      <c r="CB6" s="35">
        <f>IF(CB7="",NA(),CB7)</f>
        <v>239.98</v>
      </c>
      <c r="CC6" s="35">
        <f t="shared" ref="CC6:CK6" si="9">IF(CC7="",NA(),CC7)</f>
        <v>228.25</v>
      </c>
      <c r="CD6" s="35">
        <f t="shared" si="9"/>
        <v>227.12</v>
      </c>
      <c r="CE6" s="35">
        <f t="shared" si="9"/>
        <v>207.1</v>
      </c>
      <c r="CF6" s="35">
        <f t="shared" si="9"/>
        <v>215.5</v>
      </c>
      <c r="CG6" s="35">
        <f t="shared" si="9"/>
        <v>293.27</v>
      </c>
      <c r="CH6" s="35">
        <f t="shared" si="9"/>
        <v>300.52</v>
      </c>
      <c r="CI6" s="35">
        <f t="shared" si="9"/>
        <v>296.14</v>
      </c>
      <c r="CJ6" s="35">
        <f t="shared" si="9"/>
        <v>283.17</v>
      </c>
      <c r="CK6" s="35">
        <f t="shared" si="9"/>
        <v>227.43</v>
      </c>
      <c r="CL6" s="34" t="str">
        <f>IF(CL7="","",IF(CL7="-","【-】","【"&amp;SUBSTITUTE(TEXT(CL7,"#,##0.00"),"-","△")&amp;"】"))</f>
        <v>【255.52】</v>
      </c>
      <c r="CM6" s="35">
        <f>IF(CM7="",NA(),CM7)</f>
        <v>62.3</v>
      </c>
      <c r="CN6" s="35">
        <f t="shared" ref="CN6:CV6" si="10">IF(CN7="",NA(),CN7)</f>
        <v>61.44</v>
      </c>
      <c r="CO6" s="35">
        <f t="shared" si="10"/>
        <v>55.27</v>
      </c>
      <c r="CP6" s="35">
        <f t="shared" si="10"/>
        <v>52.77</v>
      </c>
      <c r="CQ6" s="35">
        <f t="shared" si="10"/>
        <v>52.77</v>
      </c>
      <c r="CR6" s="35">
        <f t="shared" si="10"/>
        <v>53.78</v>
      </c>
      <c r="CS6" s="35">
        <f t="shared" si="10"/>
        <v>53.24</v>
      </c>
      <c r="CT6" s="35">
        <f t="shared" si="10"/>
        <v>52.31</v>
      </c>
      <c r="CU6" s="35">
        <f t="shared" si="10"/>
        <v>60.65</v>
      </c>
      <c r="CV6" s="35">
        <f t="shared" si="10"/>
        <v>56.01</v>
      </c>
      <c r="CW6" s="34" t="str">
        <f>IF(CW7="","",IF(CW7="-","【-】","【"&amp;SUBSTITUTE(TEXT(CW7,"#,##0.00"),"-","△")&amp;"】"))</f>
        <v>【52.49】</v>
      </c>
      <c r="CX6" s="35">
        <f>IF(CX7="",NA(),CX7)</f>
        <v>90.18</v>
      </c>
      <c r="CY6" s="35">
        <f t="shared" ref="CY6:DG6" si="11">IF(CY7="",NA(),CY7)</f>
        <v>90.53</v>
      </c>
      <c r="CZ6" s="35">
        <f t="shared" si="11"/>
        <v>91.11</v>
      </c>
      <c r="DA6" s="35">
        <f t="shared" si="11"/>
        <v>91.39</v>
      </c>
      <c r="DB6" s="35">
        <f t="shared" si="11"/>
        <v>91.56</v>
      </c>
      <c r="DC6" s="35">
        <f t="shared" si="11"/>
        <v>84.06</v>
      </c>
      <c r="DD6" s="35">
        <f t="shared" si="11"/>
        <v>84.07</v>
      </c>
      <c r="DE6" s="35">
        <f t="shared" si="11"/>
        <v>84.32</v>
      </c>
      <c r="DF6" s="35">
        <f t="shared" si="11"/>
        <v>84.58</v>
      </c>
      <c r="DG6" s="35">
        <f t="shared" si="11"/>
        <v>89.77</v>
      </c>
      <c r="DH6" s="34" t="str">
        <f>IF(DH7="","",IF(DH7="-","【-】","【"&amp;SUBSTITUTE(TEXT(DH7,"#,##0.00"),"-","△")&amp;"】"))</f>
        <v>【85.49】</v>
      </c>
      <c r="DI6" s="35">
        <f>IF(DI7="",NA(),DI7)</f>
        <v>16.420000000000002</v>
      </c>
      <c r="DJ6" s="35">
        <f t="shared" ref="DJ6:DR6" si="12">IF(DJ7="",NA(),DJ7)</f>
        <v>35.700000000000003</v>
      </c>
      <c r="DK6" s="35">
        <f t="shared" si="12"/>
        <v>38</v>
      </c>
      <c r="DL6" s="35">
        <f t="shared" si="12"/>
        <v>40.25</v>
      </c>
      <c r="DM6" s="35">
        <f t="shared" si="12"/>
        <v>42.48</v>
      </c>
      <c r="DN6" s="35">
        <f t="shared" si="12"/>
        <v>10.11</v>
      </c>
      <c r="DO6" s="35">
        <f t="shared" si="12"/>
        <v>20.68</v>
      </c>
      <c r="DP6" s="35">
        <f t="shared" si="12"/>
        <v>22.41</v>
      </c>
      <c r="DQ6" s="35">
        <f t="shared" si="12"/>
        <v>22.9</v>
      </c>
      <c r="DR6" s="35">
        <f t="shared" si="12"/>
        <v>22.69</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0.03</v>
      </c>
      <c r="EK6" s="35">
        <f t="shared" si="14"/>
        <v>0.02</v>
      </c>
      <c r="EL6" s="35">
        <f t="shared" si="14"/>
        <v>0.01</v>
      </c>
      <c r="EM6" s="35">
        <f t="shared" si="14"/>
        <v>2.0499999999999998</v>
      </c>
      <c r="EN6" s="35">
        <f t="shared" si="14"/>
        <v>0.44</v>
      </c>
      <c r="EO6" s="34" t="str">
        <f>IF(EO7="","",IF(EO7="-","【-】","【"&amp;SUBSTITUTE(TEXT(EO7,"#,##0.00"),"-","△")&amp;"】"))</f>
        <v>【0.11】</v>
      </c>
    </row>
    <row r="7" spans="1:148" s="36" customFormat="1" x14ac:dyDescent="0.15">
      <c r="A7" s="28"/>
      <c r="B7" s="37">
        <v>2017</v>
      </c>
      <c r="C7" s="37">
        <v>173860</v>
      </c>
      <c r="D7" s="37">
        <v>46</v>
      </c>
      <c r="E7" s="37">
        <v>17</v>
      </c>
      <c r="F7" s="37">
        <v>5</v>
      </c>
      <c r="G7" s="37">
        <v>0</v>
      </c>
      <c r="H7" s="37" t="s">
        <v>108</v>
      </c>
      <c r="I7" s="37" t="s">
        <v>109</v>
      </c>
      <c r="J7" s="37" t="s">
        <v>110</v>
      </c>
      <c r="K7" s="37" t="s">
        <v>111</v>
      </c>
      <c r="L7" s="37" t="s">
        <v>112</v>
      </c>
      <c r="M7" s="37" t="s">
        <v>113</v>
      </c>
      <c r="N7" s="38" t="s">
        <v>114</v>
      </c>
      <c r="O7" s="38">
        <v>52.2</v>
      </c>
      <c r="P7" s="38">
        <v>21.32</v>
      </c>
      <c r="Q7" s="38">
        <v>94.34</v>
      </c>
      <c r="R7" s="38">
        <v>4968</v>
      </c>
      <c r="S7" s="38">
        <v>13449</v>
      </c>
      <c r="T7" s="38">
        <v>111.52</v>
      </c>
      <c r="U7" s="38">
        <v>120.6</v>
      </c>
      <c r="V7" s="38">
        <v>2844</v>
      </c>
      <c r="W7" s="38">
        <v>1.68</v>
      </c>
      <c r="X7" s="38">
        <v>1692.86</v>
      </c>
      <c r="Y7" s="38">
        <v>99.46</v>
      </c>
      <c r="Z7" s="38">
        <v>102.63</v>
      </c>
      <c r="AA7" s="38">
        <v>102.77</v>
      </c>
      <c r="AB7" s="38">
        <v>108.92</v>
      </c>
      <c r="AC7" s="38">
        <v>107.75</v>
      </c>
      <c r="AD7" s="38">
        <v>93.62</v>
      </c>
      <c r="AE7" s="38">
        <v>97.53</v>
      </c>
      <c r="AF7" s="38">
        <v>99.64</v>
      </c>
      <c r="AG7" s="38">
        <v>99.66</v>
      </c>
      <c r="AH7" s="38">
        <v>100.99</v>
      </c>
      <c r="AI7" s="38">
        <v>100.96</v>
      </c>
      <c r="AJ7" s="38">
        <v>94.57</v>
      </c>
      <c r="AK7" s="38">
        <v>0</v>
      </c>
      <c r="AL7" s="38">
        <v>0</v>
      </c>
      <c r="AM7" s="38">
        <v>0</v>
      </c>
      <c r="AN7" s="38">
        <v>0</v>
      </c>
      <c r="AO7" s="38">
        <v>280.08</v>
      </c>
      <c r="AP7" s="38">
        <v>223.09</v>
      </c>
      <c r="AQ7" s="38">
        <v>214.61</v>
      </c>
      <c r="AR7" s="38">
        <v>225.39</v>
      </c>
      <c r="AS7" s="38">
        <v>149.02000000000001</v>
      </c>
      <c r="AT7" s="38">
        <v>198.51</v>
      </c>
      <c r="AU7" s="38">
        <v>179.9</v>
      </c>
      <c r="AV7" s="38">
        <v>7.37</v>
      </c>
      <c r="AW7" s="38">
        <v>11.17</v>
      </c>
      <c r="AX7" s="38">
        <v>5.63</v>
      </c>
      <c r="AY7" s="38">
        <v>8.81</v>
      </c>
      <c r="AZ7" s="38">
        <v>124.2</v>
      </c>
      <c r="BA7" s="38">
        <v>33.03</v>
      </c>
      <c r="BB7" s="38">
        <v>29.45</v>
      </c>
      <c r="BC7" s="38">
        <v>31.84</v>
      </c>
      <c r="BD7" s="38">
        <v>38.119999999999997</v>
      </c>
      <c r="BE7" s="38">
        <v>32.86</v>
      </c>
      <c r="BF7" s="38">
        <v>2112.89</v>
      </c>
      <c r="BG7" s="38">
        <v>1937.58</v>
      </c>
      <c r="BH7" s="38">
        <v>1931.46</v>
      </c>
      <c r="BI7" s="38">
        <v>1313.21</v>
      </c>
      <c r="BJ7" s="38">
        <v>1234.02</v>
      </c>
      <c r="BK7" s="38">
        <v>1126.77</v>
      </c>
      <c r="BL7" s="38">
        <v>1044.8</v>
      </c>
      <c r="BM7" s="38">
        <v>1081.8</v>
      </c>
      <c r="BN7" s="38">
        <v>974.93</v>
      </c>
      <c r="BO7" s="38">
        <v>684.74</v>
      </c>
      <c r="BP7" s="38">
        <v>814.89</v>
      </c>
      <c r="BQ7" s="38">
        <v>65.31</v>
      </c>
      <c r="BR7" s="38">
        <v>68.83</v>
      </c>
      <c r="BS7" s="38">
        <v>68.77</v>
      </c>
      <c r="BT7" s="38">
        <v>109.61</v>
      </c>
      <c r="BU7" s="38">
        <v>111.5</v>
      </c>
      <c r="BV7" s="38">
        <v>50.9</v>
      </c>
      <c r="BW7" s="38">
        <v>50.82</v>
      </c>
      <c r="BX7" s="38">
        <v>52.19</v>
      </c>
      <c r="BY7" s="38">
        <v>55.32</v>
      </c>
      <c r="BZ7" s="38">
        <v>65.33</v>
      </c>
      <c r="CA7" s="38">
        <v>60.64</v>
      </c>
      <c r="CB7" s="38">
        <v>239.98</v>
      </c>
      <c r="CC7" s="38">
        <v>228.25</v>
      </c>
      <c r="CD7" s="38">
        <v>227.12</v>
      </c>
      <c r="CE7" s="38">
        <v>207.1</v>
      </c>
      <c r="CF7" s="38">
        <v>215.5</v>
      </c>
      <c r="CG7" s="38">
        <v>293.27</v>
      </c>
      <c r="CH7" s="38">
        <v>300.52</v>
      </c>
      <c r="CI7" s="38">
        <v>296.14</v>
      </c>
      <c r="CJ7" s="38">
        <v>283.17</v>
      </c>
      <c r="CK7" s="38">
        <v>227.43</v>
      </c>
      <c r="CL7" s="38">
        <v>255.52</v>
      </c>
      <c r="CM7" s="38">
        <v>62.3</v>
      </c>
      <c r="CN7" s="38">
        <v>61.44</v>
      </c>
      <c r="CO7" s="38">
        <v>55.27</v>
      </c>
      <c r="CP7" s="38">
        <v>52.77</v>
      </c>
      <c r="CQ7" s="38">
        <v>52.77</v>
      </c>
      <c r="CR7" s="38">
        <v>53.78</v>
      </c>
      <c r="CS7" s="38">
        <v>53.24</v>
      </c>
      <c r="CT7" s="38">
        <v>52.31</v>
      </c>
      <c r="CU7" s="38">
        <v>60.65</v>
      </c>
      <c r="CV7" s="38">
        <v>56.01</v>
      </c>
      <c r="CW7" s="38">
        <v>52.49</v>
      </c>
      <c r="CX7" s="38">
        <v>90.18</v>
      </c>
      <c r="CY7" s="38">
        <v>90.53</v>
      </c>
      <c r="CZ7" s="38">
        <v>91.11</v>
      </c>
      <c r="DA7" s="38">
        <v>91.39</v>
      </c>
      <c r="DB7" s="38">
        <v>91.56</v>
      </c>
      <c r="DC7" s="38">
        <v>84.06</v>
      </c>
      <c r="DD7" s="38">
        <v>84.07</v>
      </c>
      <c r="DE7" s="38">
        <v>84.32</v>
      </c>
      <c r="DF7" s="38">
        <v>84.58</v>
      </c>
      <c r="DG7" s="38">
        <v>89.77</v>
      </c>
      <c r="DH7" s="38">
        <v>85.49</v>
      </c>
      <c r="DI7" s="38">
        <v>16.420000000000002</v>
      </c>
      <c r="DJ7" s="38">
        <v>35.700000000000003</v>
      </c>
      <c r="DK7" s="38">
        <v>38</v>
      </c>
      <c r="DL7" s="38">
        <v>40.25</v>
      </c>
      <c r="DM7" s="38">
        <v>42.48</v>
      </c>
      <c r="DN7" s="38">
        <v>10.11</v>
      </c>
      <c r="DO7" s="38">
        <v>20.68</v>
      </c>
      <c r="DP7" s="38">
        <v>22.41</v>
      </c>
      <c r="DQ7" s="38">
        <v>22.9</v>
      </c>
      <c r="DR7" s="38">
        <v>22.69</v>
      </c>
      <c r="DS7" s="38">
        <v>24.07</v>
      </c>
      <c r="DT7" s="38">
        <v>0</v>
      </c>
      <c r="DU7" s="38">
        <v>0</v>
      </c>
      <c r="DV7" s="38">
        <v>0</v>
      </c>
      <c r="DW7" s="38">
        <v>0</v>
      </c>
      <c r="DX7" s="38">
        <v>0</v>
      </c>
      <c r="DY7" s="38">
        <v>0.08</v>
      </c>
      <c r="DZ7" s="38">
        <v>0.08</v>
      </c>
      <c r="EA7" s="38">
        <v>0</v>
      </c>
      <c r="EB7" s="38">
        <v>0</v>
      </c>
      <c r="EC7" s="38">
        <v>0</v>
      </c>
      <c r="ED7" s="38">
        <v>0</v>
      </c>
      <c r="EE7" s="38">
        <v>0</v>
      </c>
      <c r="EF7" s="38">
        <v>0</v>
      </c>
      <c r="EG7" s="38">
        <v>0</v>
      </c>
      <c r="EH7" s="38">
        <v>0</v>
      </c>
      <c r="EI7" s="38">
        <v>0</v>
      </c>
      <c r="EJ7" s="38">
        <v>0.03</v>
      </c>
      <c r="EK7" s="38">
        <v>0.02</v>
      </c>
      <c r="EL7" s="38">
        <v>0.01</v>
      </c>
      <c r="EM7" s="38">
        <v>2.0499999999999998</v>
      </c>
      <c r="EN7" s="38">
        <v>0.44</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松本 拓也</cp:lastModifiedBy>
  <cp:lastPrinted>2019-01-28T02:07:25Z</cp:lastPrinted>
  <dcterms:created xsi:type="dcterms:W3CDTF">2018-12-03T08:55:13Z</dcterms:created>
  <dcterms:modified xsi:type="dcterms:W3CDTF">2019-01-28T02:12:51Z</dcterms:modified>
  <cp:category/>
</cp:coreProperties>
</file>