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matsumoto\Desktop\前田\【経営比較分析表】2017_173860_46_1718_変更後\04_変更前データ(2016)_記入済\"/>
    </mc:Choice>
  </mc:AlternateContent>
  <workbookProtection workbookAlgorithmName="SHA-512" workbookHashValue="SMAkX7fdkp2LPMOO4iLbEbc+tiGj9HMq5qKsn9sXSnNm6YZJvwzGBhK824HoQcAkt/a+j1EvbANm21FREKUU9Q==" workbookSaltValue="ZY8PhLh0fX0vHz3vifCtu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<sst xmlns="http://schemas.openxmlformats.org/spreadsheetml/2006/main" count="235" uniqueCount="123">
  <si>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</si>
  <si>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</si>
  <si>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</si>
  <si>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</si>
  <si>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</si>
  <si>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</si>
  <si>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</si>
  <si>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</si>
  <si>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</si>
  <si>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</si>
  <si>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</si>
  <si>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</si>
  <si>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</si>
  <si>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</si>
  <si>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</si>
  <si>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</si>
  <si>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</si>
  <si>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</si>
  <si>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</si>
  <si>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</si>
  <si>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</si>
  <si>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</si>
  <si>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</si>
  <si>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</si>
  <si>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</si>
  <si>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</si>
  <si>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</si>
  <si>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</si>
  <si>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</si>
  <si>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</si>
  <si>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</si>
  <si>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</si>
  <si>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</si>
  <si>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</si>
  <si>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</si>
  <si>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</si>
  <si>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</si>
  <si>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</si>
  <si>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</si>
  <si>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</si>
  <si>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</si>
  <si>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</si>
  <si>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</si>
  <si>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</si>
  <si>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</si>
  <si>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</si>
  <si>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</si>
  <si>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</si>
  <si>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</si>
  <si>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</si>
  <si>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</si>
  <si>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</si>
  <si>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</si>
  <si>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</si>
  <si>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</si>
  <si>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</si>
  <si>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</si>
  <si>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</si>
  <si>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</si>
  <si>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</si>
  <si>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</si>
  <si>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</si>
  <si>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</si>
  <si>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</si>
  <si>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</si>
  <si>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</si>
  <si>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</si>
  <si>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</si>
  <si>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</si>
  <si>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</si>
  <si>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</si>
  <si>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</si>
  <si>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</si>
  <si>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</si>
  <si>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</si>
  <si>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</si>
  <si>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</si>
  <si>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</si>
  <si>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</si>
  <si>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</si>
  <si>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</si>
  <si>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</si>
  <si>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</si>
  <si>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</si>
  <si>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</si>
  <si>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</si>
  <si>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</si>
  <si>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</si>
  <si>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</si>
  <si>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</si>
  <si>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</si>
  <si>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</si>
  <si>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</si>
  <si>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</si>
  <si>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</si>
  <si>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</si>
  <si>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</si>
  <si>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</si>
  <si>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</si>
  <si>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</si>
  <si>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</si>
  <si>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</si>
  <si>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</si>
  <si>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</si>
  <si>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</si>
  <si>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</si>
  <si>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</si>
  <si>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</si>
  <si>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宝達志水町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</si>
  <si>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</si>
  <si>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</si>
  <si>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</si>
  <si>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</si>
  <si>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</si>
  <si>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</si>
  <si>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</si>
  <si>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</si>
  <si>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</si>
  <si>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</si>
  <si>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</si>
  <si>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成25年度を除き100%を超えているため、概ね良好な経営状況であるが、これは一般会計からの繰入金で収入を補っていることによる。今後の人口減少等で下水道使用料の減少が見込まれているため、経費の削減が必要である。
②平成26年度末においては、会計制度の見直しにより過去の減価償却に見合う補助金等分が移行処理時に利益剰余金になり、それを累積欠損金の処理に充てたため累積欠損金比率は0%である。今後の経営計画においても欠損金が発生する見込みはないと考えている。
③流動比率については、企業債の償還額が大きく、類似団体の数値を下回っており、より一層の効率的な経営を行っていく必要がある。
④企業債残高対事業規模比率については、類似団体の数値を上回っている。より一層の効率的な経営を行っていく必要がある。
⑤経費回収率については、類似団体を上回っている状況である。
⑥汚水処理原価については、類似団体を下回っている。より一層の効率的な経営を行っていく。
⑦施設利用率については、類似団体を下回っている。将来の統廃合を検討している。
⑧水洗化率については、類似団体を上回っている。水洗化の促進を進めていく。</t>
    <rPh sb="1" eb="3">
      <t>ケイジョウ</t>
    </rPh>
    <rPh sb="3" eb="5">
      <t>シュウシ</t>
    </rPh>
    <rPh sb="5" eb="7">
      <t>ヒリツ</t>
    </rPh>
    <rPh sb="8" eb="10">
      <t>ヘイセイ</t>
    </rPh>
    <rPh sb="12" eb="13">
      <t>ネン</t>
    </rPh>
    <rPh sb="13" eb="14">
      <t>ド</t>
    </rPh>
    <rPh sb="15" eb="16">
      <t>ノゾ</t>
    </rPh>
    <rPh sb="22" eb="23">
      <t>コ</t>
    </rPh>
    <rPh sb="30" eb="31">
      <t>オオム</t>
    </rPh>
    <rPh sb="32" eb="34">
      <t>リョウコウ</t>
    </rPh>
    <rPh sb="35" eb="37">
      <t>ケイエイ</t>
    </rPh>
    <rPh sb="37" eb="39">
      <t>ジョウキョウ</t>
    </rPh>
    <rPh sb="47" eb="49">
      <t>イッパン</t>
    </rPh>
    <rPh sb="49" eb="51">
      <t>カイケイ</t>
    </rPh>
    <rPh sb="54" eb="56">
      <t>クリイレ</t>
    </rPh>
    <rPh sb="56" eb="57">
      <t>キン</t>
    </rPh>
    <rPh sb="58" eb="60">
      <t>シュウニュウ</t>
    </rPh>
    <rPh sb="61" eb="62">
      <t>オギナ</t>
    </rPh>
    <rPh sb="72" eb="74">
      <t>コンゴ</t>
    </rPh>
    <rPh sb="75" eb="77">
      <t>ジンコウ</t>
    </rPh>
    <rPh sb="77" eb="79">
      <t>ゲンショウ</t>
    </rPh>
    <rPh sb="79" eb="80">
      <t>ナド</t>
    </rPh>
    <rPh sb="81" eb="84">
      <t>ゲスイドウ</t>
    </rPh>
    <rPh sb="84" eb="87">
      <t>シヨウリョウ</t>
    </rPh>
    <rPh sb="88" eb="90">
      <t>ゲンショウ</t>
    </rPh>
    <rPh sb="91" eb="93">
      <t>ミコ</t>
    </rPh>
    <rPh sb="101" eb="103">
      <t>ケイヒ</t>
    </rPh>
    <rPh sb="104" eb="106">
      <t>サクゲン</t>
    </rPh>
    <rPh sb="107" eb="109">
      <t>ヒツヨウ</t>
    </rPh>
    <rPh sb="115" eb="117">
      <t>ヘイセイ</t>
    </rPh>
    <rPh sb="119" eb="120">
      <t>ネン</t>
    </rPh>
    <rPh sb="120" eb="121">
      <t>ド</t>
    </rPh>
    <rPh sb="121" eb="122">
      <t>マツ</t>
    </rPh>
    <rPh sb="128" eb="130">
      <t>カイケイ</t>
    </rPh>
    <rPh sb="130" eb="132">
      <t>セイド</t>
    </rPh>
    <rPh sb="133" eb="135">
      <t>ミナオ</t>
    </rPh>
    <rPh sb="139" eb="141">
      <t>カコ</t>
    </rPh>
    <rPh sb="142" eb="144">
      <t>ゲンカ</t>
    </rPh>
    <rPh sb="144" eb="146">
      <t>ショウキャク</t>
    </rPh>
    <rPh sb="147" eb="149">
      <t>ミア</t>
    </rPh>
    <rPh sb="150" eb="153">
      <t>ホジョキン</t>
    </rPh>
    <rPh sb="153" eb="154">
      <t>トウ</t>
    </rPh>
    <rPh sb="154" eb="155">
      <t>ブン</t>
    </rPh>
    <rPh sb="156" eb="158">
      <t>イコウ</t>
    </rPh>
    <rPh sb="158" eb="160">
      <t>ショリ</t>
    </rPh>
    <rPh sb="160" eb="161">
      <t>ジ</t>
    </rPh>
    <rPh sb="162" eb="164">
      <t>リエキ</t>
    </rPh>
    <rPh sb="164" eb="167">
      <t>ジョウヨキン</t>
    </rPh>
    <rPh sb="174" eb="176">
      <t>ルイセキ</t>
    </rPh>
    <rPh sb="176" eb="179">
      <t>ケッソンキン</t>
    </rPh>
    <rPh sb="180" eb="182">
      <t>ショリ</t>
    </rPh>
    <rPh sb="183" eb="184">
      <t>ア</t>
    </rPh>
    <rPh sb="188" eb="190">
      <t>ルイセキ</t>
    </rPh>
    <rPh sb="190" eb="193">
      <t>ケッソンキン</t>
    </rPh>
    <rPh sb="193" eb="195">
      <t>ヒリツ</t>
    </rPh>
    <rPh sb="202" eb="204">
      <t>コンゴ</t>
    </rPh>
    <rPh sb="205" eb="207">
      <t>ケイエイ</t>
    </rPh>
    <rPh sb="207" eb="209">
      <t>ケイカク</t>
    </rPh>
    <rPh sb="214" eb="217">
      <t>ケッソンキン</t>
    </rPh>
    <rPh sb="218" eb="220">
      <t>ハッセイ</t>
    </rPh>
    <rPh sb="222" eb="224">
      <t>ミコ</t>
    </rPh>
    <rPh sb="229" eb="230">
      <t>カンガ</t>
    </rPh>
    <rPh sb="237" eb="239">
      <t>リュウドウ</t>
    </rPh>
    <rPh sb="239" eb="241">
      <t>ヒリツ</t>
    </rPh>
    <rPh sb="247" eb="249">
      <t>キギョウ</t>
    </rPh>
    <rPh sb="249" eb="250">
      <t>サイ</t>
    </rPh>
    <rPh sb="255" eb="256">
      <t>オオ</t>
    </rPh>
    <rPh sb="259" eb="261">
      <t>ルイジ</t>
    </rPh>
    <rPh sb="261" eb="263">
      <t>ダンタイ</t>
    </rPh>
    <rPh sb="264" eb="266">
      <t>スウチ</t>
    </rPh>
    <rPh sb="267" eb="269">
      <t>シタマワ</t>
    </rPh>
    <rPh sb="276" eb="278">
      <t>イッソウ</t>
    </rPh>
    <rPh sb="279" eb="282">
      <t>コウリツテキ</t>
    </rPh>
    <rPh sb="283" eb="285">
      <t>ケイエイ</t>
    </rPh>
    <rPh sb="286" eb="287">
      <t>オコナ</t>
    </rPh>
    <rPh sb="291" eb="293">
      <t>ヒツヨウ</t>
    </rPh>
    <rPh sb="299" eb="301">
      <t>キギョウ</t>
    </rPh>
    <rPh sb="301" eb="302">
      <t>サイ</t>
    </rPh>
    <rPh sb="302" eb="304">
      <t>ザンダカ</t>
    </rPh>
    <rPh sb="304" eb="305">
      <t>タイ</t>
    </rPh>
    <rPh sb="305" eb="307">
      <t>ジギョウ</t>
    </rPh>
    <rPh sb="307" eb="309">
      <t>キボ</t>
    </rPh>
    <rPh sb="309" eb="311">
      <t>ヒリツ</t>
    </rPh>
    <rPh sb="317" eb="319">
      <t>ルイジ</t>
    </rPh>
    <rPh sb="319" eb="321">
      <t>ダンタイ</t>
    </rPh>
    <rPh sb="322" eb="324">
      <t>スウチ</t>
    </rPh>
    <rPh sb="325" eb="327">
      <t>ウワマワ</t>
    </rPh>
    <rPh sb="334" eb="336">
      <t>イッソウ</t>
    </rPh>
    <rPh sb="337" eb="340">
      <t>コウリツテキ</t>
    </rPh>
    <rPh sb="341" eb="343">
      <t>ケイエイ</t>
    </rPh>
    <rPh sb="344" eb="345">
      <t>オコナ</t>
    </rPh>
    <rPh sb="349" eb="351">
      <t>ヒツヨウ</t>
    </rPh>
    <rPh sb="357" eb="359">
      <t>ケイヒ</t>
    </rPh>
    <rPh sb="359" eb="361">
      <t>カイシュウ</t>
    </rPh>
    <rPh sb="361" eb="362">
      <t>リツ</t>
    </rPh>
    <rPh sb="368" eb="370">
      <t>ルイジ</t>
    </rPh>
    <rPh sb="370" eb="372">
      <t>ダンタイ</t>
    </rPh>
    <rPh sb="373" eb="375">
      <t>ウワマワ</t>
    </rPh>
    <rPh sb="379" eb="381">
      <t>ジョウキョウ</t>
    </rPh>
    <rPh sb="387" eb="389">
      <t>オスイ</t>
    </rPh>
    <rPh sb="389" eb="391">
      <t>ショリ</t>
    </rPh>
    <rPh sb="391" eb="393">
      <t>ゲンカ</t>
    </rPh>
    <rPh sb="399" eb="401">
      <t>ルイジ</t>
    </rPh>
    <rPh sb="401" eb="403">
      <t>ダンタイ</t>
    </rPh>
    <rPh sb="404" eb="406">
      <t>シタマワ</t>
    </rPh>
    <rPh sb="413" eb="415">
      <t>イッソウ</t>
    </rPh>
    <rPh sb="416" eb="419">
      <t>コウリツテキ</t>
    </rPh>
    <rPh sb="420" eb="422">
      <t>ケイエイ</t>
    </rPh>
    <rPh sb="423" eb="424">
      <t>オコナ</t>
    </rPh>
    <rPh sb="431" eb="433">
      <t>シセツ</t>
    </rPh>
    <rPh sb="433" eb="436">
      <t>リヨウリツ</t>
    </rPh>
    <rPh sb="442" eb="444">
      <t>ルイジ</t>
    </rPh>
    <rPh sb="444" eb="446">
      <t>ダンタイ</t>
    </rPh>
    <rPh sb="447" eb="449">
      <t>シタマワ</t>
    </rPh>
    <rPh sb="454" eb="456">
      <t>ショウライ</t>
    </rPh>
    <rPh sb="457" eb="460">
      <t>トウハイゴウ</t>
    </rPh>
    <rPh sb="461" eb="463">
      <t>ケントウ</t>
    </rPh>
    <rPh sb="470" eb="473">
      <t>スイセンカ</t>
    </rPh>
    <rPh sb="473" eb="474">
      <t>リツ</t>
    </rPh>
    <rPh sb="480" eb="482">
      <t>ルイジ</t>
    </rPh>
    <rPh sb="482" eb="484">
      <t>ダンタイ</t>
    </rPh>
    <rPh sb="485" eb="487">
      <t>ウワマワ</t>
    </rPh>
    <rPh sb="492" eb="495">
      <t>スイセンカ</t>
    </rPh>
    <rPh sb="496" eb="498">
      <t>ソクシン</t>
    </rPh>
    <rPh sb="499" eb="500">
      <t>スス</t>
    </rPh>
    <phoneticPr fontId="16"/>
  </si>
  <si>
    <t>①有形固定資産減価償却率については、増加傾向にある。計画的に施設の更新を図っていく必要がある。
②管渠老朽化比率については、耐用年数を過ぎた管渠がないため、0%となっている。
③施設改善率については、耐用年数を過ぎた管渠がないため、0%となっている。</t>
    <rPh sb="1" eb="3">
      <t>ユウケイ</t>
    </rPh>
    <rPh sb="3" eb="5">
      <t>コテイ</t>
    </rPh>
    <rPh sb="5" eb="7">
      <t>シサン</t>
    </rPh>
    <rPh sb="7" eb="9">
      <t>ゲンカ</t>
    </rPh>
    <rPh sb="9" eb="11">
      <t>ショウキャク</t>
    </rPh>
    <rPh sb="11" eb="12">
      <t>リツ</t>
    </rPh>
    <rPh sb="18" eb="20">
      <t>ゾウカ</t>
    </rPh>
    <rPh sb="20" eb="22">
      <t>ケイコウ</t>
    </rPh>
    <rPh sb="26" eb="29">
      <t>ケイカクテキ</t>
    </rPh>
    <rPh sb="30" eb="32">
      <t>シセツ</t>
    </rPh>
    <rPh sb="33" eb="35">
      <t>コウシン</t>
    </rPh>
    <rPh sb="36" eb="37">
      <t>ハカ</t>
    </rPh>
    <rPh sb="41" eb="43">
      <t>ヒツヨウ</t>
    </rPh>
    <rPh sb="49" eb="51">
      <t>カンキョ</t>
    </rPh>
    <rPh sb="51" eb="54">
      <t>ロウキュウカ</t>
    </rPh>
    <rPh sb="54" eb="56">
      <t>ヒリツ</t>
    </rPh>
    <rPh sb="62" eb="64">
      <t>タイヨウ</t>
    </rPh>
    <rPh sb="64" eb="66">
      <t>ネンスウ</t>
    </rPh>
    <rPh sb="67" eb="68">
      <t>ス</t>
    </rPh>
    <rPh sb="70" eb="72">
      <t>カンキョ</t>
    </rPh>
    <rPh sb="89" eb="91">
      <t>シセツ</t>
    </rPh>
    <rPh sb="91" eb="93">
      <t>カイゼン</t>
    </rPh>
    <rPh sb="93" eb="94">
      <t>リツ</t>
    </rPh>
    <rPh sb="100" eb="102">
      <t>タイヨウ</t>
    </rPh>
    <rPh sb="102" eb="104">
      <t>ネンスウ</t>
    </rPh>
    <rPh sb="105" eb="106">
      <t>ス</t>
    </rPh>
    <rPh sb="108" eb="110">
      <t>カンキョ</t>
    </rPh>
    <phoneticPr fontId="16"/>
  </si>
  <si>
    <t>今後の人口減少を踏まえ、管渠布設、施設の更新を計画的に行いつつ、効率的な経営を行っていく必要がある。</t>
    <rPh sb="0" eb="2">
      <t>コンゴ</t>
    </rPh>
    <rPh sb="3" eb="5">
      <t>ジンコウ</t>
    </rPh>
    <rPh sb="5" eb="7">
      <t>ゲンショウ</t>
    </rPh>
    <rPh sb="8" eb="9">
      <t>フ</t>
    </rPh>
    <rPh sb="12" eb="14">
      <t>カンキョ</t>
    </rPh>
    <rPh sb="14" eb="16">
      <t>フセツ</t>
    </rPh>
    <rPh sb="17" eb="19">
      <t>シセツ</t>
    </rPh>
    <rPh sb="20" eb="22">
      <t>コウシン</t>
    </rPh>
    <rPh sb="23" eb="26">
      <t>ケイカクテキ</t>
    </rPh>
    <rPh sb="27" eb="28">
      <t>オコナ</t>
    </rPh>
    <rPh sb="32" eb="35">
      <t>コウリツテキ</t>
    </rPh>
    <rPh sb="36" eb="38">
      <t>ケイエイ</t>
    </rPh>
    <rPh sb="39" eb="40">
      <t>オコナ</t>
    </rPh>
    <rPh sb="44" eb="4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</si>
</sst>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E4-4736-BD58-84B94709E8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58E4-4736-BD58-84B94709E8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35.200000000000003</c:v>
                </c:pt>
                <c:pt idx="1">
                  <c:v>34.99</c:v>
                </c:pt>
                <c:pt idx="2">
                  <c:v>34.03</c:v>
                </c:pt>
                <c:pt idx="3">
                  <c:v>33.770000000000003</c:v>
                </c:pt>
                <c:pt idx="4">
                  <c:v>34.200000000000003</c:v>
                </c:pt>
              </c:numCache>
            </c:numRef>
          </c:val>
          <c:extLst>
            <c:ext xmlns:c16="http://schemas.microsoft.com/office/drawing/2014/chart" uri="{C3380CC4-5D6E-409C-BE32-E72D297353CC}">
              <c16:uniqueId val="{00000000-8AA2-4206-A690-E5E320FDB9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8AA2-4206-A690-E5E320FDB9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85.13</c:v>
                </c:pt>
                <c:pt idx="1">
                  <c:v>85.83</c:v>
                </c:pt>
                <c:pt idx="2">
                  <c:v>85.96</c:v>
                </c:pt>
                <c:pt idx="3">
                  <c:v>86.71</c:v>
                </c:pt>
                <c:pt idx="4">
                  <c:v>87.49</c:v>
                </c:pt>
              </c:numCache>
            </c:numRef>
          </c:val>
          <c:extLst>
            <c:ext xmlns:c16="http://schemas.microsoft.com/office/drawing/2014/chart" uri="{C3380CC4-5D6E-409C-BE32-E72D297353CC}">
              <c16:uniqueId val="{00000000-7B8B-4D49-AE9E-11D425D7A1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7B8B-4D49-AE9E-11D425D7A1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99.62</c:v>
                </c:pt>
                <c:pt idx="1">
                  <c:v>101</c:v>
                </c:pt>
                <c:pt idx="2">
                  <c:v>105.3</c:v>
                </c:pt>
                <c:pt idx="3">
                  <c:v>109.47</c:v>
                </c:pt>
                <c:pt idx="4">
                  <c:v>108.52</c:v>
                </c:pt>
              </c:numCache>
            </c:numRef>
          </c:val>
          <c:extLst>
            <c:ext xmlns:c16="http://schemas.microsoft.com/office/drawing/2014/chart" uri="{C3380CC4-5D6E-409C-BE32-E72D297353CC}">
              <c16:uniqueId val="{00000000-125B-4D16-9253-E809B9D590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c:ext xmlns:c16="http://schemas.microsoft.com/office/drawing/2014/chart" uri="{C3380CC4-5D6E-409C-BE32-E72D297353CC}">
              <c16:uniqueId val="{00000001-125B-4D16-9253-E809B9D590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16.97</c:v>
                </c:pt>
                <c:pt idx="1">
                  <c:v>34.43</c:v>
                </c:pt>
                <c:pt idx="2">
                  <c:v>36.64</c:v>
                </c:pt>
                <c:pt idx="3">
                  <c:v>38.18</c:v>
                </c:pt>
                <c:pt idx="4">
                  <c:v>40.01</c:v>
                </c:pt>
              </c:numCache>
            </c:numRef>
          </c:val>
          <c:extLst>
            <c:ext xmlns:c16="http://schemas.microsoft.com/office/drawing/2014/chart" uri="{C3380CC4-5D6E-409C-BE32-E72D297353CC}">
              <c16:uniqueId val="{00000000-64AB-4DF1-BDB8-E2FEAE4A1D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c:ext xmlns:c16="http://schemas.microsoft.com/office/drawing/2014/chart" uri="{C3380CC4-5D6E-409C-BE32-E72D297353CC}">
              <c16:uniqueId val="{00000001-64AB-4DF1-BDB8-E2FEAE4A1D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51-49F0-8C98-90ADDCCF6E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1751-49F0-8C98-90ADDCCF6E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56.47</c:v>
                </c:pt>
                <c:pt idx="1">
                  <c:v>0</c:v>
                </c:pt>
                <c:pt idx="2">
                  <c:v>0</c:v>
                </c:pt>
                <c:pt idx="3">
                  <c:v>0</c:v>
                </c:pt>
                <c:pt idx="4">
                  <c:v>0</c:v>
                </c:pt>
              </c:numCache>
            </c:numRef>
          </c:val>
          <c:extLst>
            <c:ext xmlns:c16="http://schemas.microsoft.com/office/drawing/2014/chart" uri="{C3380CC4-5D6E-409C-BE32-E72D297353CC}">
              <c16:uniqueId val="{00000000-CA94-451F-B626-DED142D6F3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c:ext xmlns:c16="http://schemas.microsoft.com/office/drawing/2014/chart" uri="{C3380CC4-5D6E-409C-BE32-E72D297353CC}">
              <c16:uniqueId val="{00000001-CA94-451F-B626-DED142D6F3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642.46</c:v>
                </c:pt>
                <c:pt idx="1">
                  <c:v>54.49</c:v>
                </c:pt>
                <c:pt idx="2">
                  <c:v>42.48</c:v>
                </c:pt>
                <c:pt idx="3">
                  <c:v>34.39</c:v>
                </c:pt>
                <c:pt idx="4">
                  <c:v>32.74</c:v>
                </c:pt>
              </c:numCache>
            </c:numRef>
          </c:val>
          <c:extLst>
            <c:ext xmlns:c16="http://schemas.microsoft.com/office/drawing/2014/chart" uri="{C3380CC4-5D6E-409C-BE32-E72D297353CC}">
              <c16:uniqueId val="{00000000-9FD7-4D48-A08E-42DA3F0418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c:ext xmlns:c16="http://schemas.microsoft.com/office/drawing/2014/chart" uri="{C3380CC4-5D6E-409C-BE32-E72D297353CC}">
              <c16:uniqueId val="{00000001-9FD7-4D48-A08E-42DA3F0418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2354.7199999999998</c:v>
                </c:pt>
                <c:pt idx="1">
                  <c:v>2140.8000000000002</c:v>
                </c:pt>
                <c:pt idx="2">
                  <c:v>2171.77</c:v>
                </c:pt>
                <c:pt idx="3">
                  <c:v>1443.62</c:v>
                </c:pt>
                <c:pt idx="4">
                  <c:v>1606.16</c:v>
                </c:pt>
              </c:numCache>
            </c:numRef>
          </c:val>
          <c:extLst>
            <c:ext xmlns:c16="http://schemas.microsoft.com/office/drawing/2014/chart" uri="{C3380CC4-5D6E-409C-BE32-E72D297353CC}">
              <c16:uniqueId val="{00000000-A2DE-4A4E-BA28-6B27FBD974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A2DE-4A4E-BA28-6B27FBD974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70.23</c:v>
                </c:pt>
                <c:pt idx="1">
                  <c:v>71.17</c:v>
                </c:pt>
                <c:pt idx="2">
                  <c:v>72.66</c:v>
                </c:pt>
                <c:pt idx="3">
                  <c:v>110.32</c:v>
                </c:pt>
                <c:pt idx="4">
                  <c:v>99.53</c:v>
                </c:pt>
              </c:numCache>
            </c:numRef>
          </c:val>
          <c:extLst>
            <c:ext xmlns:c16="http://schemas.microsoft.com/office/drawing/2014/chart" uri="{C3380CC4-5D6E-409C-BE32-E72D297353CC}">
              <c16:uniqueId val="{00000000-E374-4312-BFA8-CE784C9DB5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E374-4312-BFA8-CE784C9DB5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222.25</c:v>
                </c:pt>
                <c:pt idx="1">
                  <c:v>219.48</c:v>
                </c:pt>
                <c:pt idx="2">
                  <c:v>215.52</c:v>
                </c:pt>
                <c:pt idx="3">
                  <c:v>204.26</c:v>
                </c:pt>
                <c:pt idx="4">
                  <c:v>240.47</c:v>
                </c:pt>
              </c:numCache>
            </c:numRef>
          </c:val>
          <c:extLst>
            <c:ext xmlns:c16="http://schemas.microsoft.com/office/drawing/2014/chart" uri="{C3380CC4-5D6E-409C-BE32-E72D297353CC}">
              <c16:uniqueId val="{00000000-2A51-4373-B923-2B6DD01108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2A51-4373-B923-2B6DD01108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宝達志水町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13449</v>
      </c>
      <c r="AM8" s="67"/>
      <c r="AN8" s="67"/>
      <c r="AO8" s="67"/>
      <c r="AP8" s="67"/>
      <c r="AQ8" s="67"/>
      <c r="AR8" s="67"/>
      <c r="AS8" s="67"/>
      <c r="AT8" s="66">
        <f>データ!T6</f>
        <v>111.52</v>
      </c>
      <c r="AU8" s="66"/>
      <c r="AV8" s="66"/>
      <c r="AW8" s="66"/>
      <c r="AX8" s="66"/>
      <c r="AY8" s="66"/>
      <c r="AZ8" s="66"/>
      <c r="BA8" s="66"/>
      <c r="BB8" s="66">
        <f>データ!U6</f>
        <v>120.6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45.92</v>
      </c>
      <c r="J10" s="66"/>
      <c r="K10" s="66"/>
      <c r="L10" s="66"/>
      <c r="M10" s="66"/>
      <c r="N10" s="66"/>
      <c r="O10" s="66"/>
      <c r="P10" s="66">
        <f>データ!P6</f>
        <v>68.08</v>
      </c>
      <c r="Q10" s="66"/>
      <c r="R10" s="66"/>
      <c r="S10" s="66"/>
      <c r="T10" s="66"/>
      <c r="U10" s="66"/>
      <c r="V10" s="66"/>
      <c r="W10" s="66">
        <f>データ!Q6</f>
        <v>87.25</v>
      </c>
      <c r="X10" s="66"/>
      <c r="Y10" s="66"/>
      <c r="Z10" s="66"/>
      <c r="AA10" s="66"/>
      <c r="AB10" s="66"/>
      <c r="AC10" s="66"/>
      <c r="AD10" s="67">
        <f>データ!R6</f>
        <v>4968</v>
      </c>
      <c r="AE10" s="67"/>
      <c r="AF10" s="67"/>
      <c r="AG10" s="67"/>
      <c r="AH10" s="67"/>
      <c r="AI10" s="67"/>
      <c r="AJ10" s="67"/>
      <c r="AK10" s="2"/>
      <c r="AL10" s="67">
        <f>データ!V6</f>
        <v>9080</v>
      </c>
      <c r="AM10" s="67"/>
      <c r="AN10" s="67"/>
      <c r="AO10" s="67"/>
      <c r="AP10" s="67"/>
      <c r="AQ10" s="67"/>
      <c r="AR10" s="67"/>
      <c r="AS10" s="67"/>
      <c r="AT10" s="66">
        <f>データ!W6</f>
        <v>3.75</v>
      </c>
      <c r="AU10" s="66"/>
      <c r="AV10" s="66"/>
      <c r="AW10" s="66"/>
      <c r="AX10" s="66"/>
      <c r="AY10" s="66"/>
      <c r="AZ10" s="66"/>
      <c r="BA10" s="66"/>
      <c r="BB10" s="66">
        <f>データ!X6</f>
        <v>2421.33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wcKtM7vFg+wMzwalsVhWDxFW2NBHMrprevd+xMdA0LvQ05GCrBjzyPGDU1D3M9L2rvnvP9nnSU+sAW0cXsezGw==" saltValue="lde+OPmQ18tW7B5Qmv/0Q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173860</v>
      </c>
      <c r="D6" s="33">
        <f t="shared" si="3"/>
        <v>46</v>
      </c>
      <c r="E6" s="33">
        <f t="shared" si="3"/>
        <v>17</v>
      </c>
      <c r="F6" s="33">
        <f t="shared" si="3"/>
        <v>4</v>
      </c>
      <c r="G6" s="33">
        <f t="shared" si="3"/>
        <v>0</v>
      </c>
      <c r="H6" s="33" t="str">
        <f t="shared" si="3"/>
        <v>石川県　宝達志水町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45.92</v>
      </c>
      <c r="P6" s="34">
        <f t="shared" si="3"/>
        <v>68.08</v>
      </c>
      <c r="Q6" s="34">
        <f t="shared" si="3"/>
        <v>87.25</v>
      </c>
      <c r="R6" s="34">
        <f t="shared" si="3"/>
        <v>4968</v>
      </c>
      <c r="S6" s="34">
        <f t="shared" si="3"/>
        <v>13449</v>
      </c>
      <c r="T6" s="34">
        <f t="shared" si="3"/>
        <v>111.52</v>
      </c>
      <c r="U6" s="34">
        <f t="shared" si="3"/>
        <v>120.6</v>
      </c>
      <c r="V6" s="34">
        <f t="shared" si="3"/>
        <v>9080</v>
      </c>
      <c r="W6" s="34">
        <f t="shared" si="3"/>
        <v>3.75</v>
      </c>
      <c r="X6" s="34">
        <f t="shared" si="3"/>
        <v>2421.33</v>
      </c>
      <c r="Y6" s="35">
        <f>IF(Y7="",NA(),Y7)</f>
        <v>99.62</v>
      </c>
      <c r="Z6" s="35">
        <f t="shared" ref="Z6:AH6" si="4">IF(Z7="",NA(),Z7)</f>
        <v>101</v>
      </c>
      <c r="AA6" s="35">
        <f t="shared" si="4"/>
        <v>105.3</v>
      </c>
      <c r="AB6" s="35">
        <f t="shared" si="4"/>
        <v>109.47</v>
      </c>
      <c r="AC6" s="35">
        <f t="shared" si="4"/>
        <v>108.52</v>
      </c>
      <c r="AD6" s="35">
        <f t="shared" si="4"/>
        <v>96.59</v>
      </c>
      <c r="AE6" s="35">
        <f t="shared" si="4"/>
        <v>101.24</v>
      </c>
      <c r="AF6" s="35">
        <f t="shared" si="4"/>
        <v>100.94</v>
      </c>
      <c r="AG6" s="35">
        <f t="shared" si="4"/>
        <v>100.85</v>
      </c>
      <c r="AH6" s="35">
        <f t="shared" si="4"/>
        <v>102.13</v>
      </c>
      <c r="AI6" s="34" t="str">
        <f>IF(AI7="","",IF(AI7="-","【-】","【"&amp;SUBSTITUTE(TEXT(AI7,"#,##0.00"),"-","△")&amp;"】"))</f>
        <v>【102.38】</v>
      </c>
      <c r="AJ6" s="35">
        <f>IF(AJ7="",NA(),AJ7)</f>
        <v>56.47</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642.46</v>
      </c>
      <c r="AV6" s="35">
        <f t="shared" ref="AV6:BD6" si="6">IF(AV7="",NA(),AV7)</f>
        <v>54.49</v>
      </c>
      <c r="AW6" s="35">
        <f t="shared" si="6"/>
        <v>42.48</v>
      </c>
      <c r="AX6" s="35">
        <f t="shared" si="6"/>
        <v>34.39</v>
      </c>
      <c r="AY6" s="35">
        <f t="shared" si="6"/>
        <v>32.74</v>
      </c>
      <c r="AZ6" s="35">
        <f t="shared" si="6"/>
        <v>290.19</v>
      </c>
      <c r="BA6" s="35">
        <f t="shared" si="6"/>
        <v>63.22</v>
      </c>
      <c r="BB6" s="35">
        <f t="shared" si="6"/>
        <v>49.07</v>
      </c>
      <c r="BC6" s="35">
        <f t="shared" si="6"/>
        <v>46.78</v>
      </c>
      <c r="BD6" s="35">
        <f t="shared" si="6"/>
        <v>47.44</v>
      </c>
      <c r="BE6" s="34" t="str">
        <f>IF(BE7="","",IF(BE7="-","【-】","【"&amp;SUBSTITUTE(TEXT(BE7,"#,##0.00"),"-","△")&amp;"】"))</f>
        <v>【54.73】</v>
      </c>
      <c r="BF6" s="35">
        <f>IF(BF7="",NA(),BF7)</f>
        <v>2354.7199999999998</v>
      </c>
      <c r="BG6" s="35">
        <f t="shared" ref="BG6:BO6" si="7">IF(BG7="",NA(),BG7)</f>
        <v>2140.8000000000002</v>
      </c>
      <c r="BH6" s="35">
        <f t="shared" si="7"/>
        <v>2171.77</v>
      </c>
      <c r="BI6" s="35">
        <f t="shared" si="7"/>
        <v>1443.62</v>
      </c>
      <c r="BJ6" s="35">
        <f t="shared" si="7"/>
        <v>1606.16</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70.23</v>
      </c>
      <c r="BR6" s="35">
        <f t="shared" ref="BR6:BZ6" si="8">IF(BR7="",NA(),BR7)</f>
        <v>71.17</v>
      </c>
      <c r="BS6" s="35">
        <f t="shared" si="8"/>
        <v>72.66</v>
      </c>
      <c r="BT6" s="35">
        <f t="shared" si="8"/>
        <v>110.32</v>
      </c>
      <c r="BU6" s="35">
        <f t="shared" si="8"/>
        <v>99.53</v>
      </c>
      <c r="BV6" s="35">
        <f t="shared" si="8"/>
        <v>64.63</v>
      </c>
      <c r="BW6" s="35">
        <f t="shared" si="8"/>
        <v>66.56</v>
      </c>
      <c r="BX6" s="35">
        <f t="shared" si="8"/>
        <v>66.22</v>
      </c>
      <c r="BY6" s="35">
        <f t="shared" si="8"/>
        <v>69.87</v>
      </c>
      <c r="BZ6" s="35">
        <f t="shared" si="8"/>
        <v>74.3</v>
      </c>
      <c r="CA6" s="34" t="str">
        <f>IF(CA7="","",IF(CA7="-","【-】","【"&amp;SUBSTITUTE(TEXT(CA7,"#,##0.00"),"-","△")&amp;"】"))</f>
        <v>【75.58】</v>
      </c>
      <c r="CB6" s="35">
        <f>IF(CB7="",NA(),CB7)</f>
        <v>222.25</v>
      </c>
      <c r="CC6" s="35">
        <f t="shared" ref="CC6:CK6" si="9">IF(CC7="",NA(),CC7)</f>
        <v>219.48</v>
      </c>
      <c r="CD6" s="35">
        <f t="shared" si="9"/>
        <v>215.52</v>
      </c>
      <c r="CE6" s="35">
        <f t="shared" si="9"/>
        <v>204.26</v>
      </c>
      <c r="CF6" s="35">
        <f t="shared" si="9"/>
        <v>240.47</v>
      </c>
      <c r="CG6" s="35">
        <f t="shared" si="9"/>
        <v>245.75</v>
      </c>
      <c r="CH6" s="35">
        <f t="shared" si="9"/>
        <v>244.29</v>
      </c>
      <c r="CI6" s="35">
        <f t="shared" si="9"/>
        <v>246.72</v>
      </c>
      <c r="CJ6" s="35">
        <f t="shared" si="9"/>
        <v>234.96</v>
      </c>
      <c r="CK6" s="35">
        <f t="shared" si="9"/>
        <v>221.81</v>
      </c>
      <c r="CL6" s="34" t="str">
        <f>IF(CL7="","",IF(CL7="-","【-】","【"&amp;SUBSTITUTE(TEXT(CL7,"#,##0.00"),"-","△")&amp;"】"))</f>
        <v>【215.23】</v>
      </c>
      <c r="CM6" s="35">
        <f>IF(CM7="",NA(),CM7)</f>
        <v>35.200000000000003</v>
      </c>
      <c r="CN6" s="35">
        <f t="shared" ref="CN6:CV6" si="10">IF(CN7="",NA(),CN7)</f>
        <v>34.99</v>
      </c>
      <c r="CO6" s="35">
        <f t="shared" si="10"/>
        <v>34.03</v>
      </c>
      <c r="CP6" s="35">
        <f t="shared" si="10"/>
        <v>33.770000000000003</v>
      </c>
      <c r="CQ6" s="35">
        <f t="shared" si="10"/>
        <v>34.200000000000003</v>
      </c>
      <c r="CR6" s="35">
        <f t="shared" si="10"/>
        <v>43.65</v>
      </c>
      <c r="CS6" s="35">
        <f t="shared" si="10"/>
        <v>43.58</v>
      </c>
      <c r="CT6" s="35">
        <f t="shared" si="10"/>
        <v>41.35</v>
      </c>
      <c r="CU6" s="35">
        <f t="shared" si="10"/>
        <v>42.9</v>
      </c>
      <c r="CV6" s="35">
        <f t="shared" si="10"/>
        <v>43.36</v>
      </c>
      <c r="CW6" s="34" t="str">
        <f>IF(CW7="","",IF(CW7="-","【-】","【"&amp;SUBSTITUTE(TEXT(CW7,"#,##0.00"),"-","△")&amp;"】"))</f>
        <v>【42.66】</v>
      </c>
      <c r="CX6" s="35">
        <f>IF(CX7="",NA(),CX7)</f>
        <v>85.13</v>
      </c>
      <c r="CY6" s="35">
        <f t="shared" ref="CY6:DG6" si="11">IF(CY7="",NA(),CY7)</f>
        <v>85.83</v>
      </c>
      <c r="CZ6" s="35">
        <f t="shared" si="11"/>
        <v>85.96</v>
      </c>
      <c r="DA6" s="35">
        <f t="shared" si="11"/>
        <v>86.71</v>
      </c>
      <c r="DB6" s="35">
        <f t="shared" si="11"/>
        <v>87.49</v>
      </c>
      <c r="DC6" s="35">
        <f t="shared" si="11"/>
        <v>82.2</v>
      </c>
      <c r="DD6" s="35">
        <f t="shared" si="11"/>
        <v>82.35</v>
      </c>
      <c r="DE6" s="35">
        <f t="shared" si="11"/>
        <v>82.9</v>
      </c>
      <c r="DF6" s="35">
        <f t="shared" si="11"/>
        <v>83.5</v>
      </c>
      <c r="DG6" s="35">
        <f t="shared" si="11"/>
        <v>83.06</v>
      </c>
      <c r="DH6" s="34" t="str">
        <f>IF(DH7="","",IF(DH7="-","【-】","【"&amp;SUBSTITUTE(TEXT(DH7,"#,##0.00"),"-","△")&amp;"】"))</f>
        <v>【82.67】</v>
      </c>
      <c r="DI6" s="35">
        <f>IF(DI7="",NA(),DI7)</f>
        <v>16.97</v>
      </c>
      <c r="DJ6" s="35">
        <f t="shared" ref="DJ6:DR6" si="12">IF(DJ7="",NA(),DJ7)</f>
        <v>34.43</v>
      </c>
      <c r="DK6" s="35">
        <f t="shared" si="12"/>
        <v>36.64</v>
      </c>
      <c r="DL6" s="35">
        <f t="shared" si="12"/>
        <v>38.18</v>
      </c>
      <c r="DM6" s="35">
        <f t="shared" si="12"/>
        <v>40.01</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173860</v>
      </c>
      <c r="D7" s="37">
        <v>46</v>
      </c>
      <c r="E7" s="37">
        <v>17</v>
      </c>
      <c r="F7" s="37">
        <v>4</v>
      </c>
      <c r="G7" s="37">
        <v>0</v>
      </c>
      <c r="H7" s="37" t="s">
        <v>108</v>
      </c>
      <c r="I7" s="37" t="s">
        <v>109</v>
      </c>
      <c r="J7" s="37" t="s">
        <v>110</v>
      </c>
      <c r="K7" s="37" t="s">
        <v>111</v>
      </c>
      <c r="L7" s="37" t="s">
        <v>112</v>
      </c>
      <c r="M7" s="37" t="s">
        <v>113</v>
      </c>
      <c r="N7" s="38" t="s">
        <v>114</v>
      </c>
      <c r="O7" s="38">
        <v>45.92</v>
      </c>
      <c r="P7" s="38">
        <v>68.08</v>
      </c>
      <c r="Q7" s="38">
        <v>87.25</v>
      </c>
      <c r="R7" s="38">
        <v>4968</v>
      </c>
      <c r="S7" s="38">
        <v>13449</v>
      </c>
      <c r="T7" s="38">
        <v>111.52</v>
      </c>
      <c r="U7" s="38">
        <v>120.6</v>
      </c>
      <c r="V7" s="38">
        <v>9080</v>
      </c>
      <c r="W7" s="38">
        <v>3.75</v>
      </c>
      <c r="X7" s="38">
        <v>2421.33</v>
      </c>
      <c r="Y7" s="38">
        <v>99.62</v>
      </c>
      <c r="Z7" s="38">
        <v>101</v>
      </c>
      <c r="AA7" s="38">
        <v>105.3</v>
      </c>
      <c r="AB7" s="38">
        <v>109.47</v>
      </c>
      <c r="AC7" s="38">
        <v>108.52</v>
      </c>
      <c r="AD7" s="38">
        <v>96.59</v>
      </c>
      <c r="AE7" s="38">
        <v>101.24</v>
      </c>
      <c r="AF7" s="38">
        <v>100.94</v>
      </c>
      <c r="AG7" s="38">
        <v>100.85</v>
      </c>
      <c r="AH7" s="38">
        <v>102.13</v>
      </c>
      <c r="AI7" s="38">
        <v>102.38</v>
      </c>
      <c r="AJ7" s="38">
        <v>56.47</v>
      </c>
      <c r="AK7" s="38">
        <v>0</v>
      </c>
      <c r="AL7" s="38">
        <v>0</v>
      </c>
      <c r="AM7" s="38">
        <v>0</v>
      </c>
      <c r="AN7" s="38">
        <v>0</v>
      </c>
      <c r="AO7" s="38">
        <v>232.81</v>
      </c>
      <c r="AP7" s="38">
        <v>184.13</v>
      </c>
      <c r="AQ7" s="38">
        <v>101.85</v>
      </c>
      <c r="AR7" s="38">
        <v>110.77</v>
      </c>
      <c r="AS7" s="38">
        <v>109.51</v>
      </c>
      <c r="AT7" s="38">
        <v>102.97</v>
      </c>
      <c r="AU7" s="38">
        <v>642.46</v>
      </c>
      <c r="AV7" s="38">
        <v>54.49</v>
      </c>
      <c r="AW7" s="38">
        <v>42.48</v>
      </c>
      <c r="AX7" s="38">
        <v>34.39</v>
      </c>
      <c r="AY7" s="38">
        <v>32.74</v>
      </c>
      <c r="AZ7" s="38">
        <v>290.19</v>
      </c>
      <c r="BA7" s="38">
        <v>63.22</v>
      </c>
      <c r="BB7" s="38">
        <v>49.07</v>
      </c>
      <c r="BC7" s="38">
        <v>46.78</v>
      </c>
      <c r="BD7" s="38">
        <v>47.44</v>
      </c>
      <c r="BE7" s="38">
        <v>54.73</v>
      </c>
      <c r="BF7" s="38">
        <v>2354.7199999999998</v>
      </c>
      <c r="BG7" s="38">
        <v>2140.8000000000002</v>
      </c>
      <c r="BH7" s="38">
        <v>2171.77</v>
      </c>
      <c r="BI7" s="38">
        <v>1443.62</v>
      </c>
      <c r="BJ7" s="38">
        <v>1606.16</v>
      </c>
      <c r="BK7" s="38">
        <v>1569.13</v>
      </c>
      <c r="BL7" s="38">
        <v>1436</v>
      </c>
      <c r="BM7" s="38">
        <v>1434.89</v>
      </c>
      <c r="BN7" s="38">
        <v>1298.9100000000001</v>
      </c>
      <c r="BO7" s="38">
        <v>1243.71</v>
      </c>
      <c r="BP7" s="38">
        <v>1225.44</v>
      </c>
      <c r="BQ7" s="38">
        <v>70.23</v>
      </c>
      <c r="BR7" s="38">
        <v>71.17</v>
      </c>
      <c r="BS7" s="38">
        <v>72.66</v>
      </c>
      <c r="BT7" s="38">
        <v>110.32</v>
      </c>
      <c r="BU7" s="38">
        <v>99.53</v>
      </c>
      <c r="BV7" s="38">
        <v>64.63</v>
      </c>
      <c r="BW7" s="38">
        <v>66.56</v>
      </c>
      <c r="BX7" s="38">
        <v>66.22</v>
      </c>
      <c r="BY7" s="38">
        <v>69.87</v>
      </c>
      <c r="BZ7" s="38">
        <v>74.3</v>
      </c>
      <c r="CA7" s="38">
        <v>75.58</v>
      </c>
      <c r="CB7" s="38">
        <v>222.25</v>
      </c>
      <c r="CC7" s="38">
        <v>219.48</v>
      </c>
      <c r="CD7" s="38">
        <v>215.52</v>
      </c>
      <c r="CE7" s="38">
        <v>204.26</v>
      </c>
      <c r="CF7" s="38">
        <v>240.47</v>
      </c>
      <c r="CG7" s="38">
        <v>245.75</v>
      </c>
      <c r="CH7" s="38">
        <v>244.29</v>
      </c>
      <c r="CI7" s="38">
        <v>246.72</v>
      </c>
      <c r="CJ7" s="38">
        <v>234.96</v>
      </c>
      <c r="CK7" s="38">
        <v>221.81</v>
      </c>
      <c r="CL7" s="38">
        <v>215.23</v>
      </c>
      <c r="CM7" s="38">
        <v>35.200000000000003</v>
      </c>
      <c r="CN7" s="38">
        <v>34.99</v>
      </c>
      <c r="CO7" s="38">
        <v>34.03</v>
      </c>
      <c r="CP7" s="38">
        <v>33.770000000000003</v>
      </c>
      <c r="CQ7" s="38">
        <v>34.200000000000003</v>
      </c>
      <c r="CR7" s="38">
        <v>43.65</v>
      </c>
      <c r="CS7" s="38">
        <v>43.58</v>
      </c>
      <c r="CT7" s="38">
        <v>41.35</v>
      </c>
      <c r="CU7" s="38">
        <v>42.9</v>
      </c>
      <c r="CV7" s="38">
        <v>43.36</v>
      </c>
      <c r="CW7" s="38">
        <v>42.66</v>
      </c>
      <c r="CX7" s="38">
        <v>85.13</v>
      </c>
      <c r="CY7" s="38">
        <v>85.83</v>
      </c>
      <c r="CZ7" s="38">
        <v>85.96</v>
      </c>
      <c r="DA7" s="38">
        <v>86.71</v>
      </c>
      <c r="DB7" s="38">
        <v>87.49</v>
      </c>
      <c r="DC7" s="38">
        <v>82.2</v>
      </c>
      <c r="DD7" s="38">
        <v>82.35</v>
      </c>
      <c r="DE7" s="38">
        <v>82.9</v>
      </c>
      <c r="DF7" s="38">
        <v>83.5</v>
      </c>
      <c r="DG7" s="38">
        <v>83.06</v>
      </c>
      <c r="DH7" s="38">
        <v>82.67</v>
      </c>
      <c r="DI7" s="38">
        <v>16.97</v>
      </c>
      <c r="DJ7" s="38">
        <v>34.43</v>
      </c>
      <c r="DK7" s="38">
        <v>36.64</v>
      </c>
      <c r="DL7" s="38">
        <v>38.18</v>
      </c>
      <c r="DM7" s="38">
        <v>40.01</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拓也</cp:lastModifiedBy>
  <cp:lastPrinted>2019-01-28T02:08:23Z</cp:lastPrinted>
  <dcterms:created xsi:type="dcterms:W3CDTF">2018-12-03T08:52:54Z</dcterms:created>
  <dcterms:modified xsi:type="dcterms:W3CDTF">2019-01-28T02:13:16Z</dcterms:modified>
  <cp:category/>
</cp:coreProperties>
</file>