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7V6/I5TGWUO2FZ1JJanBEIkJI2LBm89uQ6BUsDZ7cZNzR/76ZqzP8Y0//uT+4kuD+CFe3HY87joBf6+8GqMvUQ==" workbookSaltValue="9XFoCOAee1y5Zkd/9GcdXQ==" workbookSpinCount="100000" lockStructure="1"/>
  <bookViews>
    <workbookView xWindow="-15" yWindow="-15" windowWidth="10245" windowHeight="80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JW10" i="4"/>
  <c r="ID10" i="4"/>
  <c r="FZ10" i="4"/>
  <c r="EG10" i="4"/>
  <c r="CN10" i="4"/>
  <c r="AU10" i="4"/>
  <c r="B10" i="4"/>
  <c r="LP8" i="4"/>
  <c r="JW8" i="4"/>
  <c r="ID8" i="4"/>
  <c r="FZ8" i="4"/>
  <c r="CN8" i="4"/>
  <c r="AU8" i="4"/>
  <c r="B8" i="4"/>
  <c r="MN32" i="4" l="1"/>
  <c r="MH78" i="4"/>
  <c r="IZ54" i="4"/>
  <c r="HM78" i="4"/>
  <c r="FL54" i="4"/>
  <c r="FL32" i="4"/>
  <c r="CS78" i="4"/>
  <c r="BX54" i="4"/>
  <c r="BX32" i="4"/>
  <c r="MN54" i="4"/>
  <c r="IZ32" i="4"/>
  <c r="C11" i="5"/>
  <c r="D11" i="5"/>
  <c r="E11" i="5"/>
  <c r="B11" i="5"/>
  <c r="FH78" i="4" l="1"/>
  <c r="DS54" i="4"/>
  <c r="AN78" i="4"/>
  <c r="AE54" i="4"/>
  <c r="AE32" i="4"/>
  <c r="KC78" i="4"/>
  <c r="HG32" i="4"/>
  <c r="KU54" i="4"/>
  <c r="KU32" i="4"/>
  <c r="HG54" i="4"/>
  <c r="DS32" i="4"/>
  <c r="KF54" i="4"/>
  <c r="JJ78" i="4"/>
  <c r="GR54" i="4"/>
  <c r="EO78" i="4"/>
  <c r="DD54" i="4"/>
  <c r="DD32" i="4"/>
  <c r="GR32" i="4"/>
  <c r="U78" i="4"/>
  <c r="P54" i="4"/>
  <c r="P32" i="4"/>
  <c r="KF32" i="4"/>
  <c r="LY54" i="4"/>
  <c r="LO78" i="4"/>
  <c r="IK54" i="4"/>
  <c r="IK32" i="4"/>
  <c r="BZ78" i="4"/>
  <c r="LY32" i="4"/>
  <c r="GT78" i="4"/>
  <c r="EW54" i="4"/>
  <c r="EW32" i="4"/>
  <c r="BI54" i="4"/>
  <c r="BI32" i="4"/>
  <c r="GA78" i="4"/>
  <c r="EH32" i="4"/>
  <c r="BG78" i="4"/>
  <c r="AT54" i="4"/>
  <c r="AT32" i="4"/>
  <c r="LJ54" i="4"/>
  <c r="LJ32" i="4"/>
  <c r="EH54" i="4"/>
  <c r="KV78" i="4"/>
  <c r="HV54" i="4"/>
  <c r="HV32" i="4"/>
</calcChain>
</file>

<file path=xl/sharedStrings.xml><?xml version="1.0" encoding="utf-8"?>
<sst xmlns="http://schemas.openxmlformats.org/spreadsheetml/2006/main" count="374" uniqueCount="153">
  <si>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</si>
  <si>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</si>
  <si>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</si>
  <si>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</si>
  <si>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</si>
  <si>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</si>
  <si>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</si>
  <si>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</si>
  <si>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</si>
  <si>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</si>
  <si>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</si>
  <si>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</si>
  <si>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</si>
  <si>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</si>
  <si>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</si>
  <si>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</si>
  <si>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</si>
  <si>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</si>
  <si>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</si>
  <si>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</si>
  <si>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</si>
  <si>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</si>
  <si>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</si>
  <si>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</si>
  <si>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</si>
  <si>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</si>
  <si>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</si>
  <si>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</si>
  <si>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</si>
  <si>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</si>
  <si>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</si>
  <si>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</si>
  <si>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</si>
  <si>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</si>
  <si>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</si>
  <si>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</si>
  <si>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</si>
  <si>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</si>
  <si>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</si>
  <si>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</si>
  <si>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</si>
  <si>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</si>
  <si>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</si>
  <si>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</si>
  <si>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</si>
  <si>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</si>
  <si>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</si>
  <si>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</si>
  <si>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</si>
  <si>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</si>
  <si>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</si>
  <si>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</si>
  <si>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</si>
  <si>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</si>
  <si>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</si>
  <si>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</si>
  <si>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</si>
  <si>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</si>
  <si>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</si>
  <si>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</si>
  <si>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</si>
  <si>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</si>
  <si>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</si>
  <si>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</si>
  <si>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</si>
  <si>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</si>
  <si>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</si>
  <si>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</si>
  <si>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</si>
  <si>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</si>
  <si>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</si>
  <si>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</si>
  <si>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</si>
  <si>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</si>
  <si>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</si>
  <si>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</si>
  <si>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</si>
  <si>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</si>
  <si>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</si>
  <si>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</si>
  <si>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</si>
  <si>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</si>
  <si>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</si>
  <si>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</si>
  <si>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</si>
  <si>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</si>
  <si>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</si>
  <si>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</si>
  <si>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</si>
  <si>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</si>
  <si>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</si>
  <si>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</si>
  <si>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</si>
  <si>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</si>
  <si>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</si>
  <si>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</si>
  <si>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</si>
  <si>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</si>
  <si>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</si>
  <si>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</si>
  <si>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</si>
  <si>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</si>
  <si>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</si>
  <si>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</si>
  <si>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</si>
  <si>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</si>
  <si>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</si>
  <si>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</si>
  <si>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</si>
  <si>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</si>
  <si>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</si>
  <si>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</si>
  <si>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</si>
  <si>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</si>
  <si>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</si>
  <si>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</si>
  <si>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</si>
  <si>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</si>
  <si>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</si>
  <si>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</si>
  <si>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</si>
  <si>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</si>
  <si>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</si>
  <si>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</si>
  <si>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</si>
  <si>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</si>
  <si>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</si>
  <si>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</si>
  <si>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</si>
  <si>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</si>
  <si>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宝達志水町</t>
  </si>
  <si>
    <t>町立宝達志水病院</t>
  </si>
  <si>
    <t>当然財務</t>
  </si>
  <si>
    <t>病院事業</t>
  </si>
  <si>
    <t>一般病院</t>
  </si>
  <si>
    <t>50床以上～100床未満</t>
  </si>
  <si>
    <t>非設置</t>
  </si>
  <si>
    <t>直営</t>
  </si>
  <si>
    <t>-</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</si>
  <si>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</si>
  <si>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</si>
  <si>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</si>
  <si>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</si>
  <si>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</si>
  <si>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</si>
  <si>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</si>
  <si>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</si>
  <si>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</si>
  <si>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</si>
  <si>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国保直診病院である町立宝達志水病院は、地域に密着した病院として地域住民の健康と医療の確保のために果たすべき役割を継続して提供することが求められている。特に医療・保健・福祉（介護）の連携については、体制を強化し「地域包括医療・ケア」の更なる構築を図る必要がある。また、町の保健部門と連携して医療費の抑制策にも取り組むものとし、特定健康診査・特定保健指導事業を積極的に実施するものとする。</t>
    <rPh sb="10" eb="12">
      <t>チョウリツ</t>
    </rPh>
    <rPh sb="12" eb="14">
      <t>ホウダツ</t>
    </rPh>
    <rPh sb="14" eb="16">
      <t>シミズ</t>
    </rPh>
    <rPh sb="16" eb="18">
      <t>ビョウイン</t>
    </rPh>
    <phoneticPr fontId="5"/>
  </si>
  <si>
    <t>　町立宝達志水病院は、平成29年3月末に完成し、平成29年5月に開院した。町立宝達志水病院の開院に際し、必要な医療機器等を更新、新規購入等を行い医療体制の充実を図った結果、①有形固定資産減価償却率、②器械備品減価償却率が下がった。また、病床数が100床から70床に減ったため③１床当たりの有形固定資産が上がった。</t>
    <rPh sb="1" eb="3">
      <t>チョウリツ</t>
    </rPh>
    <rPh sb="3" eb="5">
      <t>ホウダツ</t>
    </rPh>
    <rPh sb="5" eb="7">
      <t>シミズ</t>
    </rPh>
    <rPh sb="7" eb="9">
      <t>ビョウイン</t>
    </rPh>
    <rPh sb="11" eb="13">
      <t>ヘイセイ</t>
    </rPh>
    <rPh sb="15" eb="16">
      <t>ネン</t>
    </rPh>
    <rPh sb="17" eb="18">
      <t>ガツ</t>
    </rPh>
    <rPh sb="18" eb="19">
      <t>マツ</t>
    </rPh>
    <rPh sb="20" eb="22">
      <t>カンセイ</t>
    </rPh>
    <rPh sb="24" eb="26">
      <t>ヘイセイ</t>
    </rPh>
    <rPh sb="28" eb="29">
      <t>ネン</t>
    </rPh>
    <rPh sb="30" eb="31">
      <t>ガツ</t>
    </rPh>
    <rPh sb="32" eb="34">
      <t>カイイン</t>
    </rPh>
    <rPh sb="100" eb="102">
      <t>キカイ</t>
    </rPh>
    <rPh sb="102" eb="104">
      <t>ビヒン</t>
    </rPh>
    <rPh sb="104" eb="106">
      <t>ゲンカ</t>
    </rPh>
    <rPh sb="106" eb="108">
      <t>ショウキャク</t>
    </rPh>
    <rPh sb="108" eb="109">
      <t>リツ</t>
    </rPh>
    <rPh sb="110" eb="111">
      <t>サ</t>
    </rPh>
    <rPh sb="118" eb="121">
      <t>ビョウショウスウ</t>
    </rPh>
    <rPh sb="125" eb="126">
      <t>ユカ</t>
    </rPh>
    <rPh sb="130" eb="131">
      <t>ユカ</t>
    </rPh>
    <rPh sb="132" eb="133">
      <t>ヘ</t>
    </rPh>
    <phoneticPr fontId="5"/>
  </si>
  <si>
    <t>　平成29年5月に町立宝達志水病院を開院した。平成29年度の町立宝達志水病院の決算については、平成29年5月から平成30年3月までの11カ月である。
　町立宝達志水病院は地方公営企業として、地域医療の確保のため自らに期待されている役割に基づき、住民に対し恒常的に良質の医療を提供するとともに、安定的な経営基盤を確保する必要がある。このことから、積極的に経営の効率化を図るものとする。
・町立宝達志水病院建設後に起債の償還額及び
　減価償却費が増大するため、経常収支が当面
　赤字となるが　早期の黒字化を目指す
・病床利用率、外来患者数の増加による収入確保
・診療単価の引き上げによる収入確保
・経費、材料費など費用比率の抑制
・職員数の適正管理による人件費の節減</t>
    <rPh sb="193" eb="195">
      <t>チョウリツ</t>
    </rPh>
    <rPh sb="195" eb="197">
      <t>ホウダツ</t>
    </rPh>
    <rPh sb="197" eb="199">
      <t>シミズ</t>
    </rPh>
    <rPh sb="199" eb="201">
      <t>ビョウイン</t>
    </rPh>
    <phoneticPr fontId="5"/>
  </si>
  <si>
    <t xml:space="preserve">　平成29年4月末で国民健康保険志雄病院を廃止し、移転新築した上で平成29年5月に町立宝達志水病院を開院した。このため平成29年度の町立宝達志水病院の決算については、平成29年5月から平成30年3月までの11カ月間である。
　病床数について、一般病床を60床から43床に、療養病床を40床から27床に、合計を100床から70床に減らしたため、④病床利用率は上がった。また、国民健康保険志雄病院の建物や備品等の償却未済額を除却し、特別損失として計上したため、③累積欠損金比率が上がった。
　これからも健全経営を目指すものであるが、平成29年5月の町立宝達志水病院の開院により、建物及び医療機器等の減価償却費、企業債償還額が大幅に増えることから、引き続き、経営効率化、経営形態の見直しなどの改革を継続し、地域における良質な医療を提供していく必要がある。
</t>
    <rPh sb="1" eb="3">
      <t>ヘイセイ</t>
    </rPh>
    <rPh sb="5" eb="6">
      <t>ネン</t>
    </rPh>
    <rPh sb="7" eb="8">
      <t>ガツ</t>
    </rPh>
    <rPh sb="8" eb="9">
      <t>マツ</t>
    </rPh>
    <rPh sb="10" eb="12">
      <t>コクミン</t>
    </rPh>
    <rPh sb="12" eb="14">
      <t>ケンコウ</t>
    </rPh>
    <rPh sb="14" eb="16">
      <t>ホケン</t>
    </rPh>
    <rPh sb="16" eb="18">
      <t>シオ</t>
    </rPh>
    <rPh sb="18" eb="20">
      <t>ビョウイン</t>
    </rPh>
    <rPh sb="21" eb="23">
      <t>ハイシ</t>
    </rPh>
    <rPh sb="25" eb="27">
      <t>イテン</t>
    </rPh>
    <rPh sb="27" eb="29">
      <t>シンチク</t>
    </rPh>
    <rPh sb="31" eb="32">
      <t>ウエ</t>
    </rPh>
    <rPh sb="33" eb="35">
      <t>ヘイセイ</t>
    </rPh>
    <rPh sb="37" eb="38">
      <t>ネン</t>
    </rPh>
    <rPh sb="39" eb="40">
      <t>ガツ</t>
    </rPh>
    <rPh sb="41" eb="43">
      <t>チョウリツ</t>
    </rPh>
    <rPh sb="43" eb="45">
      <t>ホウダツ</t>
    </rPh>
    <rPh sb="45" eb="47">
      <t>シミズ</t>
    </rPh>
    <rPh sb="47" eb="49">
      <t>ビョウイン</t>
    </rPh>
    <rPh sb="50" eb="52">
      <t>カイイン</t>
    </rPh>
    <rPh sb="106" eb="107">
      <t>カン</t>
    </rPh>
    <rPh sb="113" eb="116">
      <t>ビョウショウスウ</t>
    </rPh>
    <rPh sb="121" eb="123">
      <t>イッパン</t>
    </rPh>
    <rPh sb="123" eb="125">
      <t>ビョウショウ</t>
    </rPh>
    <rPh sb="128" eb="129">
      <t>ユカ</t>
    </rPh>
    <rPh sb="133" eb="134">
      <t>ユカ</t>
    </rPh>
    <rPh sb="136" eb="138">
      <t>リョウヨウ</t>
    </rPh>
    <rPh sb="138" eb="140">
      <t>ビョウショウ</t>
    </rPh>
    <rPh sb="143" eb="144">
      <t>ユカ</t>
    </rPh>
    <rPh sb="148" eb="149">
      <t>ユカ</t>
    </rPh>
    <rPh sb="151" eb="153">
      <t>ゴウケイ</t>
    </rPh>
    <rPh sb="157" eb="158">
      <t>ユカ</t>
    </rPh>
    <rPh sb="162" eb="163">
      <t>ユカ</t>
    </rPh>
    <rPh sb="164" eb="165">
      <t>ヘ</t>
    </rPh>
    <rPh sb="172" eb="174">
      <t>ビョウショウ</t>
    </rPh>
    <rPh sb="174" eb="177">
      <t>リヨウリツ</t>
    </rPh>
    <rPh sb="178" eb="179">
      <t>ア</t>
    </rPh>
    <rPh sb="186" eb="188">
      <t>コクミン</t>
    </rPh>
    <rPh sb="188" eb="190">
      <t>ケンコウ</t>
    </rPh>
    <rPh sb="190" eb="192">
      <t>ホケン</t>
    </rPh>
    <rPh sb="192" eb="194">
      <t>シオ</t>
    </rPh>
    <rPh sb="194" eb="196">
      <t>ビョウイン</t>
    </rPh>
    <rPh sb="197" eb="199">
      <t>タテモノ</t>
    </rPh>
    <rPh sb="200" eb="202">
      <t>ビヒン</t>
    </rPh>
    <rPh sb="202" eb="203">
      <t>トウ</t>
    </rPh>
    <rPh sb="204" eb="206">
      <t>ショウキャク</t>
    </rPh>
    <rPh sb="206" eb="208">
      <t>ミサイ</t>
    </rPh>
    <rPh sb="208" eb="209">
      <t>ガク</t>
    </rPh>
    <rPh sb="210" eb="212">
      <t>ジョキャク</t>
    </rPh>
    <rPh sb="214" eb="216">
      <t>トクベツ</t>
    </rPh>
    <rPh sb="216" eb="218">
      <t>ソンシツ</t>
    </rPh>
    <rPh sb="221" eb="223">
      <t>ケイジョウ</t>
    </rPh>
    <rPh sb="229" eb="231">
      <t>ルイセキ</t>
    </rPh>
    <rPh sb="231" eb="234">
      <t>ケッソンキン</t>
    </rPh>
    <rPh sb="234" eb="236">
      <t>ヒリツ</t>
    </rPh>
    <rPh sb="237" eb="238">
      <t>ア</t>
    </rPh>
    <rPh sb="287" eb="289">
      <t>タテモノ</t>
    </rPh>
    <rPh sb="289" eb="290">
      <t>オヨ</t>
    </rPh>
    <rPh sb="291" eb="293">
      <t>イリョウ</t>
    </rPh>
    <rPh sb="293" eb="295">
      <t>キキ</t>
    </rPh>
    <rPh sb="295" eb="296">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</si>
</sst>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#N/A</c:v>
                </c:pt>
                <c:pt idx="4">
                  <c:v>88.7</c:v>
                </c:pt>
              </c:numCache>
            </c:numRef>
          </c:val>
          <c:extLst>
            <c:ext xmlns:c16="http://schemas.microsoft.com/office/drawing/2014/chart" uri="{C3380CC4-5D6E-409C-BE32-E72D297353CC}">
              <c16:uniqueId val="{00000000-260E-4A07-A54F-2352E1514F98}"/>
            </c:ext>
          </c:extLst>
        </c:ser>
        <c:dLbls>
          <c:showLegendKey val="0"/>
          <c:showVal val="0"/>
          <c:showCatName val="0"/>
          <c:showSerName val="0"/>
          <c:showPercent val="0"/>
          <c:showBubbleSize val="0"/>
        </c:dLbls>
        <c:gapWidth val="150"/>
        <c:axId val="55601408"/>
        <c:axId val="556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67.900000000000006</c:v>
                </c:pt>
              </c:numCache>
            </c:numRef>
          </c:val>
          <c:smooth val="0"/>
          <c:extLst>
            <c:ext xmlns:c16="http://schemas.microsoft.com/office/drawing/2014/chart" uri="{C3380CC4-5D6E-409C-BE32-E72D297353CC}">
              <c16:uniqueId val="{00000001-260E-4A07-A54F-2352E1514F98}"/>
            </c:ext>
          </c:extLst>
        </c:ser>
        <c:dLbls>
          <c:showLegendKey val="0"/>
          <c:showVal val="0"/>
          <c:showCatName val="0"/>
          <c:showSerName val="0"/>
          <c:showPercent val="0"/>
          <c:showBubbleSize val="0"/>
        </c:dLbls>
        <c:marker val="1"/>
        <c:smooth val="0"/>
        <c:axId val="55601408"/>
        <c:axId val="55615872"/>
      </c:lineChart>
      <c:dateAx>
        <c:axId val="55601408"/>
        <c:scaling>
          <c:orientation val="minMax"/>
        </c:scaling>
        <c:delete val="1"/>
        <c:axPos val="b"/>
        <c:numFmt formatCode="ge" sourceLinked="1"/>
        <c:majorTickMark val="none"/>
        <c:minorTickMark val="none"/>
        <c:tickLblPos val="none"/>
        <c:crossAx val="55615872"/>
        <c:crosses val="autoZero"/>
        <c:auto val="1"/>
        <c:lblOffset val="100"/>
        <c:baseTimeUnit val="years"/>
      </c:dateAx>
      <c:valAx>
        <c:axId val="5561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0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#N/A</c:v>
                </c:pt>
                <c:pt idx="3">
                  <c:v>#N/A</c:v>
                </c:pt>
                <c:pt idx="4">
                  <c:v>6117</c:v>
                </c:pt>
              </c:numCache>
            </c:numRef>
          </c:val>
          <c:extLst>
            <c:ext xmlns:c16="http://schemas.microsoft.com/office/drawing/2014/chart" uri="{C3380CC4-5D6E-409C-BE32-E72D297353CC}">
              <c16:uniqueId val="{00000000-B5C3-4E7D-9D31-AC0D0910439F}"/>
            </c:ext>
          </c:extLst>
        </c:ser>
        <c:dLbls>
          <c:showLegendKey val="0"/>
          <c:showVal val="0"/>
          <c:showCatName val="0"/>
          <c:showSerName val="0"/>
          <c:showPercent val="0"/>
          <c:showBubbleSize val="0"/>
        </c:dLbls>
        <c:gapWidth val="150"/>
        <c:axId val="70708224"/>
        <c:axId val="7563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8852</c:v>
                </c:pt>
              </c:numCache>
            </c:numRef>
          </c:val>
          <c:smooth val="0"/>
          <c:extLst>
            <c:ext xmlns:c16="http://schemas.microsoft.com/office/drawing/2014/chart" uri="{C3380CC4-5D6E-409C-BE32-E72D297353CC}">
              <c16:uniqueId val="{00000001-B5C3-4E7D-9D31-AC0D0910439F}"/>
            </c:ext>
          </c:extLst>
        </c:ser>
        <c:dLbls>
          <c:showLegendKey val="0"/>
          <c:showVal val="0"/>
          <c:showCatName val="0"/>
          <c:showSerName val="0"/>
          <c:showPercent val="0"/>
          <c:showBubbleSize val="0"/>
        </c:dLbls>
        <c:marker val="1"/>
        <c:smooth val="0"/>
        <c:axId val="70708224"/>
        <c:axId val="75633792"/>
      </c:lineChart>
      <c:dateAx>
        <c:axId val="70708224"/>
        <c:scaling>
          <c:orientation val="minMax"/>
        </c:scaling>
        <c:delete val="1"/>
        <c:axPos val="b"/>
        <c:numFmt formatCode="ge" sourceLinked="1"/>
        <c:majorTickMark val="none"/>
        <c:minorTickMark val="none"/>
        <c:tickLblPos val="none"/>
        <c:crossAx val="75633792"/>
        <c:crosses val="autoZero"/>
        <c:auto val="1"/>
        <c:lblOffset val="100"/>
        <c:baseTimeUnit val="years"/>
      </c:dateAx>
      <c:valAx>
        <c:axId val="75633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070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#N/A</c:v>
                </c:pt>
                <c:pt idx="4">
                  <c:v>25414</c:v>
                </c:pt>
              </c:numCache>
            </c:numRef>
          </c:val>
          <c:extLst>
            <c:ext xmlns:c16="http://schemas.microsoft.com/office/drawing/2014/chart" uri="{C3380CC4-5D6E-409C-BE32-E72D297353CC}">
              <c16:uniqueId val="{00000000-9486-4861-B2E9-A91561834D07}"/>
            </c:ext>
          </c:extLst>
        </c:ser>
        <c:dLbls>
          <c:showLegendKey val="0"/>
          <c:showVal val="0"/>
          <c:showCatName val="0"/>
          <c:showSerName val="0"/>
          <c:showPercent val="0"/>
          <c:showBubbleSize val="0"/>
        </c:dLbls>
        <c:gapWidth val="150"/>
        <c:axId val="75676288"/>
        <c:axId val="756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25249</c:v>
                </c:pt>
              </c:numCache>
            </c:numRef>
          </c:val>
          <c:smooth val="0"/>
          <c:extLst>
            <c:ext xmlns:c16="http://schemas.microsoft.com/office/drawing/2014/chart" uri="{C3380CC4-5D6E-409C-BE32-E72D297353CC}">
              <c16:uniqueId val="{00000001-9486-4861-B2E9-A91561834D07}"/>
            </c:ext>
          </c:extLst>
        </c:ser>
        <c:dLbls>
          <c:showLegendKey val="0"/>
          <c:showVal val="0"/>
          <c:showCatName val="0"/>
          <c:showSerName val="0"/>
          <c:showPercent val="0"/>
          <c:showBubbleSize val="0"/>
        </c:dLbls>
        <c:marker val="1"/>
        <c:smooth val="0"/>
        <c:axId val="75676288"/>
        <c:axId val="75682560"/>
      </c:lineChart>
      <c:dateAx>
        <c:axId val="75676288"/>
        <c:scaling>
          <c:orientation val="minMax"/>
        </c:scaling>
        <c:delete val="1"/>
        <c:axPos val="b"/>
        <c:numFmt formatCode="ge" sourceLinked="1"/>
        <c:majorTickMark val="none"/>
        <c:minorTickMark val="none"/>
        <c:tickLblPos val="none"/>
        <c:crossAx val="75682560"/>
        <c:crosses val="autoZero"/>
        <c:auto val="1"/>
        <c:lblOffset val="100"/>
        <c:baseTimeUnit val="years"/>
      </c:dateAx>
      <c:valAx>
        <c:axId val="75682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67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#N/A</c:v>
                </c:pt>
                <c:pt idx="3">
                  <c:v>#N/A</c:v>
                </c:pt>
                <c:pt idx="4">
                  <c:v>54.5</c:v>
                </c:pt>
              </c:numCache>
            </c:numRef>
          </c:val>
          <c:extLst>
            <c:ext xmlns:c16="http://schemas.microsoft.com/office/drawing/2014/chart" uri="{C3380CC4-5D6E-409C-BE32-E72D297353CC}">
              <c16:uniqueId val="{00000000-9F77-47C7-A6BD-6B00AF2E8CC1}"/>
            </c:ext>
          </c:extLst>
        </c:ser>
        <c:dLbls>
          <c:showLegendKey val="0"/>
          <c:showVal val="0"/>
          <c:showCatName val="0"/>
          <c:showSerName val="0"/>
          <c:showPercent val="0"/>
          <c:showBubbleSize val="0"/>
        </c:dLbls>
        <c:gapWidth val="150"/>
        <c:axId val="70150400"/>
        <c:axId val="701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114.4</c:v>
                </c:pt>
              </c:numCache>
            </c:numRef>
          </c:val>
          <c:smooth val="0"/>
          <c:extLst>
            <c:ext xmlns:c16="http://schemas.microsoft.com/office/drawing/2014/chart" uri="{C3380CC4-5D6E-409C-BE32-E72D297353CC}">
              <c16:uniqueId val="{00000001-9F77-47C7-A6BD-6B00AF2E8CC1}"/>
            </c:ext>
          </c:extLst>
        </c:ser>
        <c:dLbls>
          <c:showLegendKey val="0"/>
          <c:showVal val="0"/>
          <c:showCatName val="0"/>
          <c:showSerName val="0"/>
          <c:showPercent val="0"/>
          <c:showBubbleSize val="0"/>
        </c:dLbls>
        <c:marker val="1"/>
        <c:smooth val="0"/>
        <c:axId val="70150400"/>
        <c:axId val="70156672"/>
      </c:lineChart>
      <c:dateAx>
        <c:axId val="70150400"/>
        <c:scaling>
          <c:orientation val="minMax"/>
        </c:scaling>
        <c:delete val="1"/>
        <c:axPos val="b"/>
        <c:numFmt formatCode="ge" sourceLinked="1"/>
        <c:majorTickMark val="none"/>
        <c:minorTickMark val="none"/>
        <c:tickLblPos val="none"/>
        <c:crossAx val="70156672"/>
        <c:crosses val="autoZero"/>
        <c:auto val="1"/>
        <c:lblOffset val="100"/>
        <c:baseTimeUnit val="years"/>
      </c:dateAx>
      <c:valAx>
        <c:axId val="7015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1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#N/A</c:v>
                </c:pt>
                <c:pt idx="3">
                  <c:v>#N/A</c:v>
                </c:pt>
                <c:pt idx="4">
                  <c:v>79.2</c:v>
                </c:pt>
              </c:numCache>
            </c:numRef>
          </c:val>
          <c:extLst>
            <c:ext xmlns:c16="http://schemas.microsoft.com/office/drawing/2014/chart" uri="{C3380CC4-5D6E-409C-BE32-E72D297353CC}">
              <c16:uniqueId val="{00000000-0E08-4C23-BC0E-31167AD5C443}"/>
            </c:ext>
          </c:extLst>
        </c:ser>
        <c:dLbls>
          <c:showLegendKey val="0"/>
          <c:showVal val="0"/>
          <c:showCatName val="0"/>
          <c:showSerName val="0"/>
          <c:showPercent val="0"/>
          <c:showBubbleSize val="0"/>
        </c:dLbls>
        <c:gapWidth val="150"/>
        <c:axId val="70190976"/>
        <c:axId val="701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78.099999999999994</c:v>
                </c:pt>
              </c:numCache>
            </c:numRef>
          </c:val>
          <c:smooth val="0"/>
          <c:extLst>
            <c:ext xmlns:c16="http://schemas.microsoft.com/office/drawing/2014/chart" uri="{C3380CC4-5D6E-409C-BE32-E72D297353CC}">
              <c16:uniqueId val="{00000001-0E08-4C23-BC0E-31167AD5C443}"/>
            </c:ext>
          </c:extLst>
        </c:ser>
        <c:dLbls>
          <c:showLegendKey val="0"/>
          <c:showVal val="0"/>
          <c:showCatName val="0"/>
          <c:showSerName val="0"/>
          <c:showPercent val="0"/>
          <c:showBubbleSize val="0"/>
        </c:dLbls>
        <c:marker val="1"/>
        <c:smooth val="0"/>
        <c:axId val="70190976"/>
        <c:axId val="70197248"/>
      </c:lineChart>
      <c:dateAx>
        <c:axId val="70190976"/>
        <c:scaling>
          <c:orientation val="minMax"/>
        </c:scaling>
        <c:delete val="1"/>
        <c:axPos val="b"/>
        <c:numFmt formatCode="ge" sourceLinked="1"/>
        <c:majorTickMark val="none"/>
        <c:minorTickMark val="none"/>
        <c:tickLblPos val="none"/>
        <c:crossAx val="70197248"/>
        <c:crosses val="autoZero"/>
        <c:auto val="1"/>
        <c:lblOffset val="100"/>
        <c:baseTimeUnit val="years"/>
      </c:dateAx>
      <c:valAx>
        <c:axId val="7019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19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#N/A</c:v>
                </c:pt>
                <c:pt idx="3">
                  <c:v>#N/A</c:v>
                </c:pt>
                <c:pt idx="4">
                  <c:v>96.5</c:v>
                </c:pt>
              </c:numCache>
            </c:numRef>
          </c:val>
          <c:extLst>
            <c:ext xmlns:c16="http://schemas.microsoft.com/office/drawing/2014/chart" uri="{C3380CC4-5D6E-409C-BE32-E72D297353CC}">
              <c16:uniqueId val="{00000000-F944-461C-87DF-A51E5517844E}"/>
            </c:ext>
          </c:extLst>
        </c:ser>
        <c:dLbls>
          <c:showLegendKey val="0"/>
          <c:showVal val="0"/>
          <c:showCatName val="0"/>
          <c:showSerName val="0"/>
          <c:showPercent val="0"/>
          <c:showBubbleSize val="0"/>
        </c:dLbls>
        <c:gapWidth val="150"/>
        <c:axId val="70235648"/>
        <c:axId val="702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98.2</c:v>
                </c:pt>
              </c:numCache>
            </c:numRef>
          </c:val>
          <c:smooth val="0"/>
          <c:extLst>
            <c:ext xmlns:c16="http://schemas.microsoft.com/office/drawing/2014/chart" uri="{C3380CC4-5D6E-409C-BE32-E72D297353CC}">
              <c16:uniqueId val="{00000001-F944-461C-87DF-A51E5517844E}"/>
            </c:ext>
          </c:extLst>
        </c:ser>
        <c:dLbls>
          <c:showLegendKey val="0"/>
          <c:showVal val="0"/>
          <c:showCatName val="0"/>
          <c:showSerName val="0"/>
          <c:showPercent val="0"/>
          <c:showBubbleSize val="0"/>
        </c:dLbls>
        <c:marker val="1"/>
        <c:smooth val="0"/>
        <c:axId val="70235648"/>
        <c:axId val="70237568"/>
      </c:lineChart>
      <c:dateAx>
        <c:axId val="70235648"/>
        <c:scaling>
          <c:orientation val="minMax"/>
        </c:scaling>
        <c:delete val="1"/>
        <c:axPos val="b"/>
        <c:numFmt formatCode="ge" sourceLinked="1"/>
        <c:majorTickMark val="none"/>
        <c:minorTickMark val="none"/>
        <c:tickLblPos val="none"/>
        <c:crossAx val="70237568"/>
        <c:crosses val="autoZero"/>
        <c:auto val="1"/>
        <c:lblOffset val="100"/>
        <c:baseTimeUnit val="years"/>
      </c:dateAx>
      <c:valAx>
        <c:axId val="7023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02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#N/A</c:v>
                </c:pt>
                <c:pt idx="3">
                  <c:v>#N/A</c:v>
                </c:pt>
                <c:pt idx="4">
                  <c:v>5.5</c:v>
                </c:pt>
              </c:numCache>
            </c:numRef>
          </c:val>
          <c:extLst>
            <c:ext xmlns:c16="http://schemas.microsoft.com/office/drawing/2014/chart" uri="{C3380CC4-5D6E-409C-BE32-E72D297353CC}">
              <c16:uniqueId val="{00000000-A779-45B7-801D-1C072A2FDD81}"/>
            </c:ext>
          </c:extLst>
        </c:ser>
        <c:dLbls>
          <c:showLegendKey val="0"/>
          <c:showVal val="0"/>
          <c:showCatName val="0"/>
          <c:showSerName val="0"/>
          <c:showPercent val="0"/>
          <c:showBubbleSize val="0"/>
        </c:dLbls>
        <c:gapWidth val="150"/>
        <c:axId val="70421504"/>
        <c:axId val="704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53.8</c:v>
                </c:pt>
              </c:numCache>
            </c:numRef>
          </c:val>
          <c:smooth val="0"/>
          <c:extLst>
            <c:ext xmlns:c16="http://schemas.microsoft.com/office/drawing/2014/chart" uri="{C3380CC4-5D6E-409C-BE32-E72D297353CC}">
              <c16:uniqueId val="{00000001-A779-45B7-801D-1C072A2FDD81}"/>
            </c:ext>
          </c:extLst>
        </c:ser>
        <c:dLbls>
          <c:showLegendKey val="0"/>
          <c:showVal val="0"/>
          <c:showCatName val="0"/>
          <c:showSerName val="0"/>
          <c:showPercent val="0"/>
          <c:showBubbleSize val="0"/>
        </c:dLbls>
        <c:marker val="1"/>
        <c:smooth val="0"/>
        <c:axId val="70421504"/>
        <c:axId val="70427776"/>
      </c:lineChart>
      <c:dateAx>
        <c:axId val="70421504"/>
        <c:scaling>
          <c:orientation val="minMax"/>
        </c:scaling>
        <c:delete val="1"/>
        <c:axPos val="b"/>
        <c:numFmt formatCode="ge" sourceLinked="1"/>
        <c:majorTickMark val="none"/>
        <c:minorTickMark val="none"/>
        <c:tickLblPos val="none"/>
        <c:crossAx val="70427776"/>
        <c:crosses val="autoZero"/>
        <c:auto val="1"/>
        <c:lblOffset val="100"/>
        <c:baseTimeUnit val="years"/>
      </c:dateAx>
      <c:valAx>
        <c:axId val="7042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4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#N/A</c:v>
                </c:pt>
                <c:pt idx="3">
                  <c:v>#N/A</c:v>
                </c:pt>
                <c:pt idx="4">
                  <c:v>12.6</c:v>
                </c:pt>
              </c:numCache>
            </c:numRef>
          </c:val>
          <c:extLst>
            <c:ext xmlns:c16="http://schemas.microsoft.com/office/drawing/2014/chart" uri="{C3380CC4-5D6E-409C-BE32-E72D297353CC}">
              <c16:uniqueId val="{00000000-5851-437E-9636-9DA7F9CAAFCB}"/>
            </c:ext>
          </c:extLst>
        </c:ser>
        <c:dLbls>
          <c:showLegendKey val="0"/>
          <c:showVal val="0"/>
          <c:showCatName val="0"/>
          <c:showSerName val="0"/>
          <c:showPercent val="0"/>
          <c:showBubbleSize val="0"/>
        </c:dLbls>
        <c:gapWidth val="150"/>
        <c:axId val="70470272"/>
        <c:axId val="704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71</c:v>
                </c:pt>
              </c:numCache>
            </c:numRef>
          </c:val>
          <c:smooth val="0"/>
          <c:extLst>
            <c:ext xmlns:c16="http://schemas.microsoft.com/office/drawing/2014/chart" uri="{C3380CC4-5D6E-409C-BE32-E72D297353CC}">
              <c16:uniqueId val="{00000001-5851-437E-9636-9DA7F9CAAFCB}"/>
            </c:ext>
          </c:extLst>
        </c:ser>
        <c:dLbls>
          <c:showLegendKey val="0"/>
          <c:showVal val="0"/>
          <c:showCatName val="0"/>
          <c:showSerName val="0"/>
          <c:showPercent val="0"/>
          <c:showBubbleSize val="0"/>
        </c:dLbls>
        <c:marker val="1"/>
        <c:smooth val="0"/>
        <c:axId val="70470272"/>
        <c:axId val="70476544"/>
      </c:lineChart>
      <c:dateAx>
        <c:axId val="70470272"/>
        <c:scaling>
          <c:orientation val="minMax"/>
        </c:scaling>
        <c:delete val="1"/>
        <c:axPos val="b"/>
        <c:numFmt formatCode="ge" sourceLinked="1"/>
        <c:majorTickMark val="none"/>
        <c:minorTickMark val="none"/>
        <c:tickLblPos val="none"/>
        <c:crossAx val="70476544"/>
        <c:crosses val="autoZero"/>
        <c:auto val="1"/>
        <c:lblOffset val="100"/>
        <c:baseTimeUnit val="years"/>
      </c:dateAx>
      <c:valAx>
        <c:axId val="7047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47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#N/A</c:v>
                </c:pt>
                <c:pt idx="3">
                  <c:v>#N/A</c:v>
                </c:pt>
                <c:pt idx="4">
                  <c:v>43405086</c:v>
                </c:pt>
              </c:numCache>
            </c:numRef>
          </c:val>
          <c:extLst>
            <c:ext xmlns:c16="http://schemas.microsoft.com/office/drawing/2014/chart" uri="{C3380CC4-5D6E-409C-BE32-E72D297353CC}">
              <c16:uniqueId val="{00000000-CC3F-4C88-A652-CFC5286E884B}"/>
            </c:ext>
          </c:extLst>
        </c:ser>
        <c:dLbls>
          <c:showLegendKey val="0"/>
          <c:showVal val="0"/>
          <c:showCatName val="0"/>
          <c:showSerName val="0"/>
          <c:showPercent val="0"/>
          <c:showBubbleSize val="0"/>
        </c:dLbls>
        <c:gapWidth val="150"/>
        <c:axId val="70517120"/>
        <c:axId val="705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38480542</c:v>
                </c:pt>
              </c:numCache>
            </c:numRef>
          </c:val>
          <c:smooth val="0"/>
          <c:extLst>
            <c:ext xmlns:c16="http://schemas.microsoft.com/office/drawing/2014/chart" uri="{C3380CC4-5D6E-409C-BE32-E72D297353CC}">
              <c16:uniqueId val="{00000001-CC3F-4C88-A652-CFC5286E884B}"/>
            </c:ext>
          </c:extLst>
        </c:ser>
        <c:dLbls>
          <c:showLegendKey val="0"/>
          <c:showVal val="0"/>
          <c:showCatName val="0"/>
          <c:showSerName val="0"/>
          <c:showPercent val="0"/>
          <c:showBubbleSize val="0"/>
        </c:dLbls>
        <c:marker val="1"/>
        <c:smooth val="0"/>
        <c:axId val="70517120"/>
        <c:axId val="70519040"/>
      </c:lineChart>
      <c:dateAx>
        <c:axId val="70517120"/>
        <c:scaling>
          <c:orientation val="minMax"/>
        </c:scaling>
        <c:delete val="1"/>
        <c:axPos val="b"/>
        <c:numFmt formatCode="ge" sourceLinked="1"/>
        <c:majorTickMark val="none"/>
        <c:minorTickMark val="none"/>
        <c:tickLblPos val="none"/>
        <c:crossAx val="70519040"/>
        <c:crosses val="autoZero"/>
        <c:auto val="1"/>
        <c:lblOffset val="100"/>
        <c:baseTimeUnit val="years"/>
      </c:dateAx>
      <c:valAx>
        <c:axId val="7051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051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#N/A</c:v>
                </c:pt>
                <c:pt idx="3">
                  <c:v>#N/A</c:v>
                </c:pt>
                <c:pt idx="4">
                  <c:v>12.1</c:v>
                </c:pt>
              </c:numCache>
            </c:numRef>
          </c:val>
          <c:extLst>
            <c:ext xmlns:c16="http://schemas.microsoft.com/office/drawing/2014/chart" uri="{C3380CC4-5D6E-409C-BE32-E72D297353CC}">
              <c16:uniqueId val="{00000000-5D95-444F-865C-0F0E290B68D8}"/>
            </c:ext>
          </c:extLst>
        </c:ser>
        <c:dLbls>
          <c:showLegendKey val="0"/>
          <c:showVal val="0"/>
          <c:showCatName val="0"/>
          <c:showSerName val="0"/>
          <c:showPercent val="0"/>
          <c:showBubbleSize val="0"/>
        </c:dLbls>
        <c:gapWidth val="150"/>
        <c:axId val="70557696"/>
        <c:axId val="7055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17</c:v>
                </c:pt>
              </c:numCache>
            </c:numRef>
          </c:val>
          <c:smooth val="0"/>
          <c:extLst>
            <c:ext xmlns:c16="http://schemas.microsoft.com/office/drawing/2014/chart" uri="{C3380CC4-5D6E-409C-BE32-E72D297353CC}">
              <c16:uniqueId val="{00000001-5D95-444F-865C-0F0E290B68D8}"/>
            </c:ext>
          </c:extLst>
        </c:ser>
        <c:dLbls>
          <c:showLegendKey val="0"/>
          <c:showVal val="0"/>
          <c:showCatName val="0"/>
          <c:showSerName val="0"/>
          <c:showPercent val="0"/>
          <c:showBubbleSize val="0"/>
        </c:dLbls>
        <c:marker val="1"/>
        <c:smooth val="0"/>
        <c:axId val="70557696"/>
        <c:axId val="70559616"/>
      </c:lineChart>
      <c:dateAx>
        <c:axId val="70557696"/>
        <c:scaling>
          <c:orientation val="minMax"/>
        </c:scaling>
        <c:delete val="1"/>
        <c:axPos val="b"/>
        <c:numFmt formatCode="ge" sourceLinked="1"/>
        <c:majorTickMark val="none"/>
        <c:minorTickMark val="none"/>
        <c:tickLblPos val="none"/>
        <c:crossAx val="70559616"/>
        <c:crosses val="autoZero"/>
        <c:auto val="1"/>
        <c:lblOffset val="100"/>
        <c:baseTimeUnit val="years"/>
      </c:dateAx>
      <c:valAx>
        <c:axId val="7055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5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#N/A</c:v>
                </c:pt>
                <c:pt idx="3">
                  <c:v>#N/A</c:v>
                </c:pt>
                <c:pt idx="4">
                  <c:v>65</c:v>
                </c:pt>
              </c:numCache>
            </c:numRef>
          </c:val>
          <c:extLst>
            <c:ext xmlns:c16="http://schemas.microsoft.com/office/drawing/2014/chart" uri="{C3380CC4-5D6E-409C-BE32-E72D297353CC}">
              <c16:uniqueId val="{00000000-FA4C-4DAE-9928-8E5FFE071D31}"/>
            </c:ext>
          </c:extLst>
        </c:ser>
        <c:dLbls>
          <c:showLegendKey val="0"/>
          <c:showVal val="0"/>
          <c:showCatName val="0"/>
          <c:showSerName val="0"/>
          <c:showPercent val="0"/>
          <c:showBubbleSize val="0"/>
        </c:dLbls>
        <c:gapWidth val="150"/>
        <c:axId val="70679936"/>
        <c:axId val="7068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70.3</c:v>
                </c:pt>
              </c:numCache>
            </c:numRef>
          </c:val>
          <c:smooth val="0"/>
          <c:extLst>
            <c:ext xmlns:c16="http://schemas.microsoft.com/office/drawing/2014/chart" uri="{C3380CC4-5D6E-409C-BE32-E72D297353CC}">
              <c16:uniqueId val="{00000001-FA4C-4DAE-9928-8E5FFE071D31}"/>
            </c:ext>
          </c:extLst>
        </c:ser>
        <c:dLbls>
          <c:showLegendKey val="0"/>
          <c:showVal val="0"/>
          <c:showCatName val="0"/>
          <c:showSerName val="0"/>
          <c:showPercent val="0"/>
          <c:showBubbleSize val="0"/>
        </c:dLbls>
        <c:marker val="1"/>
        <c:smooth val="0"/>
        <c:axId val="70679936"/>
        <c:axId val="70686208"/>
      </c:lineChart>
      <c:dateAx>
        <c:axId val="70679936"/>
        <c:scaling>
          <c:orientation val="minMax"/>
        </c:scaling>
        <c:delete val="1"/>
        <c:axPos val="b"/>
        <c:numFmt formatCode="ge" sourceLinked="1"/>
        <c:majorTickMark val="none"/>
        <c:minorTickMark val="none"/>
        <c:tickLblPos val="none"/>
        <c:crossAx val="70686208"/>
        <c:crosses val="autoZero"/>
        <c:auto val="1"/>
        <c:lblOffset val="100"/>
        <c:baseTimeUnit val="years"/>
      </c:dateAx>
      <c:valAx>
        <c:axId val="7068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67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石川県宝達志水町　町立宝達志水病院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43</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27</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70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13449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6097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27</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70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152</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t="str">
        <f>データ!AJ7</f>
        <v>-</v>
      </c>
      <c r="AU33" s="100"/>
      <c r="AV33" s="100"/>
      <c r="AW33" s="100"/>
      <c r="AX33" s="100"/>
      <c r="AY33" s="100"/>
      <c r="AZ33" s="100"/>
      <c r="BA33" s="100"/>
      <c r="BB33" s="100"/>
      <c r="BC33" s="100"/>
      <c r="BD33" s="100"/>
      <c r="BE33" s="100"/>
      <c r="BF33" s="100"/>
      <c r="BG33" s="100"/>
      <c r="BH33" s="101"/>
      <c r="BI33" s="99" t="str">
        <f>データ!AK7</f>
        <v>-</v>
      </c>
      <c r="BJ33" s="100"/>
      <c r="BK33" s="100"/>
      <c r="BL33" s="100"/>
      <c r="BM33" s="100"/>
      <c r="BN33" s="100"/>
      <c r="BO33" s="100"/>
      <c r="BP33" s="100"/>
      <c r="BQ33" s="100"/>
      <c r="BR33" s="100"/>
      <c r="BS33" s="100"/>
      <c r="BT33" s="100"/>
      <c r="BU33" s="100"/>
      <c r="BV33" s="100"/>
      <c r="BW33" s="101"/>
      <c r="BX33" s="99">
        <f>データ!AL7</f>
        <v>96.5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t="str">
        <f>データ!AU7</f>
        <v>-</v>
      </c>
      <c r="EI33" s="100"/>
      <c r="EJ33" s="100"/>
      <c r="EK33" s="100"/>
      <c r="EL33" s="100"/>
      <c r="EM33" s="100"/>
      <c r="EN33" s="100"/>
      <c r="EO33" s="100"/>
      <c r="EP33" s="100"/>
      <c r="EQ33" s="100"/>
      <c r="ER33" s="100"/>
      <c r="ES33" s="100"/>
      <c r="ET33" s="100"/>
      <c r="EU33" s="100"/>
      <c r="EV33" s="101"/>
      <c r="EW33" s="99" t="str">
        <f>データ!AV7</f>
        <v>-</v>
      </c>
      <c r="EX33" s="100"/>
      <c r="EY33" s="100"/>
      <c r="EZ33" s="100"/>
      <c r="FA33" s="100"/>
      <c r="FB33" s="100"/>
      <c r="FC33" s="100"/>
      <c r="FD33" s="100"/>
      <c r="FE33" s="100"/>
      <c r="FF33" s="100"/>
      <c r="FG33" s="100"/>
      <c r="FH33" s="100"/>
      <c r="FI33" s="100"/>
      <c r="FJ33" s="100"/>
      <c r="FK33" s="101"/>
      <c r="FL33" s="99">
        <f>データ!AW7</f>
        <v>79.2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t="str">
        <f>データ!BF7</f>
        <v>-</v>
      </c>
      <c r="HW33" s="100"/>
      <c r="HX33" s="100"/>
      <c r="HY33" s="100"/>
      <c r="HZ33" s="100"/>
      <c r="IA33" s="100"/>
      <c r="IB33" s="100"/>
      <c r="IC33" s="100"/>
      <c r="ID33" s="100"/>
      <c r="IE33" s="100"/>
      <c r="IF33" s="100"/>
      <c r="IG33" s="100"/>
      <c r="IH33" s="100"/>
      <c r="II33" s="100"/>
      <c r="IJ33" s="101"/>
      <c r="IK33" s="99" t="str">
        <f>データ!BG7</f>
        <v>-</v>
      </c>
      <c r="IL33" s="100"/>
      <c r="IM33" s="100"/>
      <c r="IN33" s="100"/>
      <c r="IO33" s="100"/>
      <c r="IP33" s="100"/>
      <c r="IQ33" s="100"/>
      <c r="IR33" s="100"/>
      <c r="IS33" s="100"/>
      <c r="IT33" s="100"/>
      <c r="IU33" s="100"/>
      <c r="IV33" s="100"/>
      <c r="IW33" s="100"/>
      <c r="IX33" s="100"/>
      <c r="IY33" s="101"/>
      <c r="IZ33" s="99">
        <f>データ!BH7</f>
        <v>54.5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t="str">
        <f>データ!BQ7</f>
        <v>-</v>
      </c>
      <c r="LK33" s="100"/>
      <c r="LL33" s="100"/>
      <c r="LM33" s="100"/>
      <c r="LN33" s="100"/>
      <c r="LO33" s="100"/>
      <c r="LP33" s="100"/>
      <c r="LQ33" s="100"/>
      <c r="LR33" s="100"/>
      <c r="LS33" s="100"/>
      <c r="LT33" s="100"/>
      <c r="LU33" s="100"/>
      <c r="LV33" s="100"/>
      <c r="LW33" s="100"/>
      <c r="LX33" s="101"/>
      <c r="LY33" s="99" t="str">
        <f>データ!BR7</f>
        <v>-</v>
      </c>
      <c r="LZ33" s="100"/>
      <c r="MA33" s="100"/>
      <c r="MB33" s="100"/>
      <c r="MC33" s="100"/>
      <c r="MD33" s="100"/>
      <c r="ME33" s="100"/>
      <c r="MF33" s="100"/>
      <c r="MG33" s="100"/>
      <c r="MH33" s="100"/>
      <c r="MI33" s="100"/>
      <c r="MJ33" s="100"/>
      <c r="MK33" s="100"/>
      <c r="ML33" s="100"/>
      <c r="MM33" s="101"/>
      <c r="MN33" s="99">
        <f>データ!BS7</f>
        <v>88.7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t="str">
        <f>データ!AO7</f>
        <v>-</v>
      </c>
      <c r="AU34" s="100"/>
      <c r="AV34" s="100"/>
      <c r="AW34" s="100"/>
      <c r="AX34" s="100"/>
      <c r="AY34" s="100"/>
      <c r="AZ34" s="100"/>
      <c r="BA34" s="100"/>
      <c r="BB34" s="100"/>
      <c r="BC34" s="100"/>
      <c r="BD34" s="100"/>
      <c r="BE34" s="100"/>
      <c r="BF34" s="100"/>
      <c r="BG34" s="100"/>
      <c r="BH34" s="101"/>
      <c r="BI34" s="99" t="str">
        <f>データ!AP7</f>
        <v>-</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t="str">
        <f>データ!AZ7</f>
        <v>-</v>
      </c>
      <c r="EI34" s="100"/>
      <c r="EJ34" s="100"/>
      <c r="EK34" s="100"/>
      <c r="EL34" s="100"/>
      <c r="EM34" s="100"/>
      <c r="EN34" s="100"/>
      <c r="EO34" s="100"/>
      <c r="EP34" s="100"/>
      <c r="EQ34" s="100"/>
      <c r="ER34" s="100"/>
      <c r="ES34" s="100"/>
      <c r="ET34" s="100"/>
      <c r="EU34" s="100"/>
      <c r="EV34" s="101"/>
      <c r="EW34" s="99" t="str">
        <f>データ!BA7</f>
        <v>-</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t="str">
        <f>データ!BK7</f>
        <v>-</v>
      </c>
      <c r="HW34" s="100"/>
      <c r="HX34" s="100"/>
      <c r="HY34" s="100"/>
      <c r="HZ34" s="100"/>
      <c r="IA34" s="100"/>
      <c r="IB34" s="100"/>
      <c r="IC34" s="100"/>
      <c r="ID34" s="100"/>
      <c r="IE34" s="100"/>
      <c r="IF34" s="100"/>
      <c r="IG34" s="100"/>
      <c r="IH34" s="100"/>
      <c r="II34" s="100"/>
      <c r="IJ34" s="101"/>
      <c r="IK34" s="99" t="str">
        <f>データ!BL7</f>
        <v>-</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t="str">
        <f>データ!BV7</f>
        <v>-</v>
      </c>
      <c r="LK34" s="100"/>
      <c r="LL34" s="100"/>
      <c r="LM34" s="100"/>
      <c r="LN34" s="100"/>
      <c r="LO34" s="100"/>
      <c r="LP34" s="100"/>
      <c r="LQ34" s="100"/>
      <c r="LR34" s="100"/>
      <c r="LS34" s="100"/>
      <c r="LT34" s="100"/>
      <c r="LU34" s="100"/>
      <c r="LV34" s="100"/>
      <c r="LW34" s="100"/>
      <c r="LX34" s="101"/>
      <c r="LY34" s="99" t="str">
        <f>データ!BW7</f>
        <v>-</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t="str">
        <f>データ!CB7</f>
        <v>-</v>
      </c>
      <c r="AU55" s="103"/>
      <c r="AV55" s="103"/>
      <c r="AW55" s="103"/>
      <c r="AX55" s="103"/>
      <c r="AY55" s="103"/>
      <c r="AZ55" s="103"/>
      <c r="BA55" s="103"/>
      <c r="BB55" s="103"/>
      <c r="BC55" s="103"/>
      <c r="BD55" s="103"/>
      <c r="BE55" s="103"/>
      <c r="BF55" s="103"/>
      <c r="BG55" s="103"/>
      <c r="BH55" s="104"/>
      <c r="BI55" s="102" t="str">
        <f>データ!CC7</f>
        <v>-</v>
      </c>
      <c r="BJ55" s="103"/>
      <c r="BK55" s="103"/>
      <c r="BL55" s="103"/>
      <c r="BM55" s="103"/>
      <c r="BN55" s="103"/>
      <c r="BO55" s="103"/>
      <c r="BP55" s="103"/>
      <c r="BQ55" s="103"/>
      <c r="BR55" s="103"/>
      <c r="BS55" s="103"/>
      <c r="BT55" s="103"/>
      <c r="BU55" s="103"/>
      <c r="BV55" s="103"/>
      <c r="BW55" s="104"/>
      <c r="BX55" s="102">
        <f>データ!CD7</f>
        <v>25414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t="str">
        <f>データ!CM7</f>
        <v>-</v>
      </c>
      <c r="EI55" s="103"/>
      <c r="EJ55" s="103"/>
      <c r="EK55" s="103"/>
      <c r="EL55" s="103"/>
      <c r="EM55" s="103"/>
      <c r="EN55" s="103"/>
      <c r="EO55" s="103"/>
      <c r="EP55" s="103"/>
      <c r="EQ55" s="103"/>
      <c r="ER55" s="103"/>
      <c r="ES55" s="103"/>
      <c r="ET55" s="103"/>
      <c r="EU55" s="103"/>
      <c r="EV55" s="104"/>
      <c r="EW55" s="102" t="str">
        <f>データ!CN7</f>
        <v>-</v>
      </c>
      <c r="EX55" s="103"/>
      <c r="EY55" s="103"/>
      <c r="EZ55" s="103"/>
      <c r="FA55" s="103"/>
      <c r="FB55" s="103"/>
      <c r="FC55" s="103"/>
      <c r="FD55" s="103"/>
      <c r="FE55" s="103"/>
      <c r="FF55" s="103"/>
      <c r="FG55" s="103"/>
      <c r="FH55" s="103"/>
      <c r="FI55" s="103"/>
      <c r="FJ55" s="103"/>
      <c r="FK55" s="104"/>
      <c r="FL55" s="102">
        <f>データ!CO7</f>
        <v>6117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t="str">
        <f>データ!CX7</f>
        <v>-</v>
      </c>
      <c r="HW55" s="100"/>
      <c r="HX55" s="100"/>
      <c r="HY55" s="100"/>
      <c r="HZ55" s="100"/>
      <c r="IA55" s="100"/>
      <c r="IB55" s="100"/>
      <c r="IC55" s="100"/>
      <c r="ID55" s="100"/>
      <c r="IE55" s="100"/>
      <c r="IF55" s="100"/>
      <c r="IG55" s="100"/>
      <c r="IH55" s="100"/>
      <c r="II55" s="100"/>
      <c r="IJ55" s="101"/>
      <c r="IK55" s="99" t="str">
        <f>データ!CY7</f>
        <v>-</v>
      </c>
      <c r="IL55" s="100"/>
      <c r="IM55" s="100"/>
      <c r="IN55" s="100"/>
      <c r="IO55" s="100"/>
      <c r="IP55" s="100"/>
      <c r="IQ55" s="100"/>
      <c r="IR55" s="100"/>
      <c r="IS55" s="100"/>
      <c r="IT55" s="100"/>
      <c r="IU55" s="100"/>
      <c r="IV55" s="100"/>
      <c r="IW55" s="100"/>
      <c r="IX55" s="100"/>
      <c r="IY55" s="101"/>
      <c r="IZ55" s="99">
        <f>データ!CZ7</f>
        <v>65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t="str">
        <f>データ!DI7</f>
        <v>-</v>
      </c>
      <c r="LK55" s="100"/>
      <c r="LL55" s="100"/>
      <c r="LM55" s="100"/>
      <c r="LN55" s="100"/>
      <c r="LO55" s="100"/>
      <c r="LP55" s="100"/>
      <c r="LQ55" s="100"/>
      <c r="LR55" s="100"/>
      <c r="LS55" s="100"/>
      <c r="LT55" s="100"/>
      <c r="LU55" s="100"/>
      <c r="LV55" s="100"/>
      <c r="LW55" s="100"/>
      <c r="LX55" s="101"/>
      <c r="LY55" s="99" t="str">
        <f>データ!DJ7</f>
        <v>-</v>
      </c>
      <c r="LZ55" s="100"/>
      <c r="MA55" s="100"/>
      <c r="MB55" s="100"/>
      <c r="MC55" s="100"/>
      <c r="MD55" s="100"/>
      <c r="ME55" s="100"/>
      <c r="MF55" s="100"/>
      <c r="MG55" s="100"/>
      <c r="MH55" s="100"/>
      <c r="MI55" s="100"/>
      <c r="MJ55" s="100"/>
      <c r="MK55" s="100"/>
      <c r="ML55" s="100"/>
      <c r="MM55" s="101"/>
      <c r="MN55" s="99">
        <f>データ!DK7</f>
        <v>12.1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t="str">
        <f>データ!CG7</f>
        <v>-</v>
      </c>
      <c r="AU56" s="103"/>
      <c r="AV56" s="103"/>
      <c r="AW56" s="103"/>
      <c r="AX56" s="103"/>
      <c r="AY56" s="103"/>
      <c r="AZ56" s="103"/>
      <c r="BA56" s="103"/>
      <c r="BB56" s="103"/>
      <c r="BC56" s="103"/>
      <c r="BD56" s="103"/>
      <c r="BE56" s="103"/>
      <c r="BF56" s="103"/>
      <c r="BG56" s="103"/>
      <c r="BH56" s="104"/>
      <c r="BI56" s="102" t="str">
        <f>データ!CH7</f>
        <v>-</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t="str">
        <f>データ!CR7</f>
        <v>-</v>
      </c>
      <c r="EI56" s="103"/>
      <c r="EJ56" s="103"/>
      <c r="EK56" s="103"/>
      <c r="EL56" s="103"/>
      <c r="EM56" s="103"/>
      <c r="EN56" s="103"/>
      <c r="EO56" s="103"/>
      <c r="EP56" s="103"/>
      <c r="EQ56" s="103"/>
      <c r="ER56" s="103"/>
      <c r="ES56" s="103"/>
      <c r="ET56" s="103"/>
      <c r="EU56" s="103"/>
      <c r="EV56" s="104"/>
      <c r="EW56" s="102" t="str">
        <f>データ!CS7</f>
        <v>-</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t="str">
        <f>データ!DC7</f>
        <v>-</v>
      </c>
      <c r="HW56" s="100"/>
      <c r="HX56" s="100"/>
      <c r="HY56" s="100"/>
      <c r="HZ56" s="100"/>
      <c r="IA56" s="100"/>
      <c r="IB56" s="100"/>
      <c r="IC56" s="100"/>
      <c r="ID56" s="100"/>
      <c r="IE56" s="100"/>
      <c r="IF56" s="100"/>
      <c r="IG56" s="100"/>
      <c r="IH56" s="100"/>
      <c r="II56" s="100"/>
      <c r="IJ56" s="101"/>
      <c r="IK56" s="99" t="str">
        <f>データ!DD7</f>
        <v>-</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t="str">
        <f>データ!DN7</f>
        <v>-</v>
      </c>
      <c r="LK56" s="100"/>
      <c r="LL56" s="100"/>
      <c r="LM56" s="100"/>
      <c r="LN56" s="100"/>
      <c r="LO56" s="100"/>
      <c r="LP56" s="100"/>
      <c r="LQ56" s="100"/>
      <c r="LR56" s="100"/>
      <c r="LS56" s="100"/>
      <c r="LT56" s="100"/>
      <c r="LU56" s="100"/>
      <c r="LV56" s="100"/>
      <c r="LW56" s="100"/>
      <c r="LX56" s="101"/>
      <c r="LY56" s="99" t="str">
        <f>データ!DO7</f>
        <v>-</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t="str">
        <f>データ!DU7</f>
        <v>-</v>
      </c>
      <c r="CA79" s="82"/>
      <c r="CB79" s="82"/>
      <c r="CC79" s="82"/>
      <c r="CD79" s="82"/>
      <c r="CE79" s="82"/>
      <c r="CF79" s="82"/>
      <c r="CG79" s="82"/>
      <c r="CH79" s="82"/>
      <c r="CI79" s="82"/>
      <c r="CJ79" s="82"/>
      <c r="CK79" s="82"/>
      <c r="CL79" s="82"/>
      <c r="CM79" s="82"/>
      <c r="CN79" s="82"/>
      <c r="CO79" s="82"/>
      <c r="CP79" s="82"/>
      <c r="CQ79" s="82"/>
      <c r="CR79" s="82"/>
      <c r="CS79" s="82">
        <f>データ!DV7</f>
        <v>5.5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t="str">
        <f>データ!EF7</f>
        <v>-</v>
      </c>
      <c r="GU79" s="82"/>
      <c r="GV79" s="82"/>
      <c r="GW79" s="82"/>
      <c r="GX79" s="82"/>
      <c r="GY79" s="82"/>
      <c r="GZ79" s="82"/>
      <c r="HA79" s="82"/>
      <c r="HB79" s="82"/>
      <c r="HC79" s="82"/>
      <c r="HD79" s="82"/>
      <c r="HE79" s="82"/>
      <c r="HF79" s="82"/>
      <c r="HG79" s="82"/>
      <c r="HH79" s="82"/>
      <c r="HI79" s="82"/>
      <c r="HJ79" s="82"/>
      <c r="HK79" s="82"/>
      <c r="HL79" s="82"/>
      <c r="HM79" s="82">
        <f>データ!EG7</f>
        <v>12.6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t="str">
        <f>データ!EP7</f>
        <v>-</v>
      </c>
      <c r="KW79" s="78"/>
      <c r="KX79" s="78"/>
      <c r="KY79" s="78"/>
      <c r="KZ79" s="78"/>
      <c r="LA79" s="78"/>
      <c r="LB79" s="78"/>
      <c r="LC79" s="78"/>
      <c r="LD79" s="78"/>
      <c r="LE79" s="78"/>
      <c r="LF79" s="78"/>
      <c r="LG79" s="78"/>
      <c r="LH79" s="78"/>
      <c r="LI79" s="78"/>
      <c r="LJ79" s="78"/>
      <c r="LK79" s="78"/>
      <c r="LL79" s="78"/>
      <c r="LM79" s="78"/>
      <c r="LN79" s="78"/>
      <c r="LO79" s="78" t="str">
        <f>データ!EQ7</f>
        <v>-</v>
      </c>
      <c r="LP79" s="78"/>
      <c r="LQ79" s="78"/>
      <c r="LR79" s="78"/>
      <c r="LS79" s="78"/>
      <c r="LT79" s="78"/>
      <c r="LU79" s="78"/>
      <c r="LV79" s="78"/>
      <c r="LW79" s="78"/>
      <c r="LX79" s="78"/>
      <c r="LY79" s="78"/>
      <c r="LZ79" s="78"/>
      <c r="MA79" s="78"/>
      <c r="MB79" s="78"/>
      <c r="MC79" s="78"/>
      <c r="MD79" s="78"/>
      <c r="ME79" s="78"/>
      <c r="MF79" s="78"/>
      <c r="MG79" s="78"/>
      <c r="MH79" s="78">
        <f>データ!ER7</f>
        <v>43405086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t="str">
        <f>データ!DZ7</f>
        <v>-</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t="str">
        <f>データ!EK7</f>
        <v>-</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t="str">
        <f>データ!EU7</f>
        <v>-</v>
      </c>
      <c r="KW80" s="78"/>
      <c r="KX80" s="78"/>
      <c r="KY80" s="78"/>
      <c r="KZ80" s="78"/>
      <c r="LA80" s="78"/>
      <c r="LB80" s="78"/>
      <c r="LC80" s="78"/>
      <c r="LD80" s="78"/>
      <c r="LE80" s="78"/>
      <c r="LF80" s="78"/>
      <c r="LG80" s="78"/>
      <c r="LH80" s="78"/>
      <c r="LI80" s="78"/>
      <c r="LJ80" s="78"/>
      <c r="LK80" s="78"/>
      <c r="LL80" s="78"/>
      <c r="LM80" s="78"/>
      <c r="LN80" s="78"/>
      <c r="LO80" s="78" t="str">
        <f>データ!EV7</f>
        <v>-</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Yd4mSDvnGvIqRWrnvw5SzQup2xprSljoVTugsSdjpQ1i4Kw+N+kGq40xi/efg+HDsuoEYGKWry0FNHBa6US9w==" saltValue="6wg388lZLeCSKCkZloYON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109</v>
      </c>
      <c r="BE5" s="61" t="s">
        <v>121</v>
      </c>
      <c r="BF5" s="61" t="s">
        <v>111</v>
      </c>
      <c r="BG5" s="61" t="s">
        <v>123</v>
      </c>
      <c r="BH5" s="61" t="s">
        <v>113</v>
      </c>
      <c r="BI5" s="61" t="s">
        <v>114</v>
      </c>
      <c r="BJ5" s="61" t="s">
        <v>115</v>
      </c>
      <c r="BK5" s="61" t="s">
        <v>116</v>
      </c>
      <c r="BL5" s="61" t="s">
        <v>117</v>
      </c>
      <c r="BM5" s="61" t="s">
        <v>118</v>
      </c>
      <c r="BN5" s="61" t="s">
        <v>119</v>
      </c>
      <c r="BO5" s="61" t="s">
        <v>120</v>
      </c>
      <c r="BP5" s="61" t="s">
        <v>121</v>
      </c>
      <c r="BQ5" s="61" t="s">
        <v>111</v>
      </c>
      <c r="BR5" s="61" t="s">
        <v>123</v>
      </c>
      <c r="BS5" s="61" t="s">
        <v>113</v>
      </c>
      <c r="BT5" s="61" t="s">
        <v>114</v>
      </c>
      <c r="BU5" s="61" t="s">
        <v>115</v>
      </c>
      <c r="BV5" s="61" t="s">
        <v>116</v>
      </c>
      <c r="BW5" s="61" t="s">
        <v>117</v>
      </c>
      <c r="BX5" s="61" t="s">
        <v>118</v>
      </c>
      <c r="BY5" s="61" t="s">
        <v>119</v>
      </c>
      <c r="BZ5" s="61" t="s">
        <v>109</v>
      </c>
      <c r="CA5" s="61" t="s">
        <v>121</v>
      </c>
      <c r="CB5" s="61" t="s">
        <v>111</v>
      </c>
      <c r="CC5" s="61" t="s">
        <v>123</v>
      </c>
      <c r="CD5" s="61" t="s">
        <v>113</v>
      </c>
      <c r="CE5" s="61" t="s">
        <v>114</v>
      </c>
      <c r="CF5" s="61" t="s">
        <v>115</v>
      </c>
      <c r="CG5" s="61" t="s">
        <v>116</v>
      </c>
      <c r="CH5" s="61" t="s">
        <v>117</v>
      </c>
      <c r="CI5" s="61" t="s">
        <v>118</v>
      </c>
      <c r="CJ5" s="61" t="s">
        <v>119</v>
      </c>
      <c r="CK5" s="61" t="s">
        <v>120</v>
      </c>
      <c r="CL5" s="61" t="s">
        <v>121</v>
      </c>
      <c r="CM5" s="61" t="s">
        <v>111</v>
      </c>
      <c r="CN5" s="61" t="s">
        <v>112</v>
      </c>
      <c r="CO5" s="61" t="s">
        <v>113</v>
      </c>
      <c r="CP5" s="61" t="s">
        <v>114</v>
      </c>
      <c r="CQ5" s="61" t="s">
        <v>115</v>
      </c>
      <c r="CR5" s="61" t="s">
        <v>116</v>
      </c>
      <c r="CS5" s="61" t="s">
        <v>117</v>
      </c>
      <c r="CT5" s="61" t="s">
        <v>118</v>
      </c>
      <c r="CU5" s="61" t="s">
        <v>119</v>
      </c>
      <c r="CV5" s="61" t="s">
        <v>109</v>
      </c>
      <c r="CW5" s="61" t="s">
        <v>121</v>
      </c>
      <c r="CX5" s="61" t="s">
        <v>111</v>
      </c>
      <c r="CY5" s="61" t="s">
        <v>123</v>
      </c>
      <c r="CZ5" s="61" t="s">
        <v>113</v>
      </c>
      <c r="DA5" s="61" t="s">
        <v>114</v>
      </c>
      <c r="DB5" s="61" t="s">
        <v>115</v>
      </c>
      <c r="DC5" s="61" t="s">
        <v>116</v>
      </c>
      <c r="DD5" s="61" t="s">
        <v>117</v>
      </c>
      <c r="DE5" s="61" t="s">
        <v>118</v>
      </c>
      <c r="DF5" s="61" t="s">
        <v>119</v>
      </c>
      <c r="DG5" s="61" t="s">
        <v>120</v>
      </c>
      <c r="DH5" s="61" t="s">
        <v>121</v>
      </c>
      <c r="DI5" s="61" t="s">
        <v>111</v>
      </c>
      <c r="DJ5" s="61" t="s">
        <v>123</v>
      </c>
      <c r="DK5" s="61" t="s">
        <v>124</v>
      </c>
      <c r="DL5" s="61" t="s">
        <v>114</v>
      </c>
      <c r="DM5" s="61" t="s">
        <v>115</v>
      </c>
      <c r="DN5" s="61" t="s">
        <v>116</v>
      </c>
      <c r="DO5" s="61" t="s">
        <v>117</v>
      </c>
      <c r="DP5" s="61" t="s">
        <v>118</v>
      </c>
      <c r="DQ5" s="61" t="s">
        <v>119</v>
      </c>
      <c r="DR5" s="61" t="s">
        <v>109</v>
      </c>
      <c r="DS5" s="61" t="s">
        <v>121</v>
      </c>
      <c r="DT5" s="61" t="s">
        <v>111</v>
      </c>
      <c r="DU5" s="61" t="s">
        <v>123</v>
      </c>
      <c r="DV5" s="61" t="s">
        <v>113</v>
      </c>
      <c r="DW5" s="61" t="s">
        <v>114</v>
      </c>
      <c r="DX5" s="61" t="s">
        <v>115</v>
      </c>
      <c r="DY5" s="61" t="s">
        <v>116</v>
      </c>
      <c r="DZ5" s="61" t="s">
        <v>117</v>
      </c>
      <c r="EA5" s="61" t="s">
        <v>118</v>
      </c>
      <c r="EB5" s="61" t="s">
        <v>119</v>
      </c>
      <c r="EC5" s="61" t="s">
        <v>125</v>
      </c>
      <c r="ED5" s="61" t="s">
        <v>121</v>
      </c>
      <c r="EE5" s="61" t="s">
        <v>122</v>
      </c>
      <c r="EF5" s="61" t="s">
        <v>123</v>
      </c>
      <c r="EG5" s="61" t="s">
        <v>113</v>
      </c>
      <c r="EH5" s="61" t="s">
        <v>114</v>
      </c>
      <c r="EI5" s="61" t="s">
        <v>115</v>
      </c>
      <c r="EJ5" s="61" t="s">
        <v>116</v>
      </c>
      <c r="EK5" s="61" t="s">
        <v>117</v>
      </c>
      <c r="EL5" s="61" t="s">
        <v>118</v>
      </c>
      <c r="EM5" s="61" t="s">
        <v>126</v>
      </c>
      <c r="EN5" s="61" t="s">
        <v>109</v>
      </c>
      <c r="EO5" s="61" t="s">
        <v>121</v>
      </c>
      <c r="EP5" s="61" t="s">
        <v>111</v>
      </c>
      <c r="EQ5" s="61" t="s">
        <v>123</v>
      </c>
      <c r="ER5" s="61" t="s">
        <v>113</v>
      </c>
      <c r="ES5" s="61" t="s">
        <v>114</v>
      </c>
      <c r="ET5" s="61" t="s">
        <v>115</v>
      </c>
      <c r="EU5" s="61" t="s">
        <v>116</v>
      </c>
      <c r="EV5" s="61" t="s">
        <v>117</v>
      </c>
      <c r="EW5" s="61" t="s">
        <v>118</v>
      </c>
      <c r="EX5" s="61" t="s">
        <v>119</v>
      </c>
    </row>
    <row r="6" spans="1:154" s="66" customFormat="1" x14ac:dyDescent="0.15">
      <c r="A6" s="47" t="s">
        <v>127</v>
      </c>
      <c r="B6" s="62">
        <f>B8</f>
        <v>2017</v>
      </c>
      <c r="C6" s="62">
        <f t="shared" ref="C6:M6" si="2">C8</f>
        <v>173860</v>
      </c>
      <c r="D6" s="62">
        <f t="shared" si="2"/>
        <v>46</v>
      </c>
      <c r="E6" s="62">
        <f t="shared" si="2"/>
        <v>6</v>
      </c>
      <c r="F6" s="62">
        <f t="shared" si="2"/>
        <v>0</v>
      </c>
      <c r="G6" s="62">
        <f t="shared" si="2"/>
        <v>2</v>
      </c>
      <c r="H6" s="138" t="str">
        <f>IF(H8&lt;&gt;I8,H8,"")&amp;IF(I8&lt;&gt;J8,I8,"")&amp;"　"&amp;J8</f>
        <v>石川県宝達志水町　町立宝達志水病院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7</v>
      </c>
      <c r="R6" s="62" t="str">
        <f t="shared" si="3"/>
        <v>-</v>
      </c>
      <c r="S6" s="62" t="str">
        <f t="shared" si="3"/>
        <v>ド 訓</v>
      </c>
      <c r="T6" s="62" t="str">
        <f t="shared" si="3"/>
        <v>救</v>
      </c>
      <c r="U6" s="63">
        <f>U8</f>
        <v>13449</v>
      </c>
      <c r="V6" s="63">
        <f>V8</f>
        <v>6097</v>
      </c>
      <c r="W6" s="62" t="str">
        <f>W8</f>
        <v>第２種該当</v>
      </c>
      <c r="X6" s="62" t="str">
        <f t="shared" si="3"/>
        <v>１０：１</v>
      </c>
      <c r="Y6" s="63">
        <f t="shared" si="3"/>
        <v>43</v>
      </c>
      <c r="Z6" s="63">
        <f t="shared" si="3"/>
        <v>27</v>
      </c>
      <c r="AA6" s="63" t="str">
        <f t="shared" si="3"/>
        <v>-</v>
      </c>
      <c r="AB6" s="63" t="str">
        <f t="shared" si="3"/>
        <v>-</v>
      </c>
      <c r="AC6" s="63" t="str">
        <f t="shared" si="3"/>
        <v>-</v>
      </c>
      <c r="AD6" s="63">
        <f t="shared" si="3"/>
        <v>70</v>
      </c>
      <c r="AE6" s="63">
        <f t="shared" si="3"/>
        <v>43</v>
      </c>
      <c r="AF6" s="63">
        <f t="shared" si="3"/>
        <v>27</v>
      </c>
      <c r="AG6" s="63">
        <f t="shared" si="3"/>
        <v>70</v>
      </c>
      <c r="AH6" s="64" t="e">
        <f>IF(AH8="-",NA(),AH8)</f>
        <v>#N/A</v>
      </c>
      <c r="AI6" s="64" t="e">
        <f t="shared" ref="AI6:AQ6" si="4">IF(AI8="-",NA(),AI8)</f>
        <v>#N/A</v>
      </c>
      <c r="AJ6" s="64" t="e">
        <f t="shared" si="4"/>
        <v>#N/A</v>
      </c>
      <c r="AK6" s="64" t="e">
        <f t="shared" si="4"/>
        <v>#N/A</v>
      </c>
      <c r="AL6" s="64">
        <f t="shared" si="4"/>
        <v>96.5</v>
      </c>
      <c r="AM6" s="64" t="e">
        <f t="shared" si="4"/>
        <v>#N/A</v>
      </c>
      <c r="AN6" s="64" t="e">
        <f t="shared" si="4"/>
        <v>#N/A</v>
      </c>
      <c r="AO6" s="64" t="e">
        <f t="shared" si="4"/>
        <v>#N/A</v>
      </c>
      <c r="AP6" s="64" t="e">
        <f t="shared" si="4"/>
        <v>#N/A</v>
      </c>
      <c r="AQ6" s="64">
        <f t="shared" si="4"/>
        <v>98.2</v>
      </c>
      <c r="AR6" s="64" t="str">
        <f>IF(AR8="-","【-】","【"&amp;SUBSTITUTE(TEXT(AR8,"#,##0.0"),"-","△")&amp;"】")</f>
        <v>【98.5】</v>
      </c>
      <c r="AS6" s="64" t="e">
        <f>IF(AS8="-",NA(),AS8)</f>
        <v>#N/A</v>
      </c>
      <c r="AT6" s="64" t="e">
        <f t="shared" ref="AT6:BB6" si="5">IF(AT8="-",NA(),AT8)</f>
        <v>#N/A</v>
      </c>
      <c r="AU6" s="64" t="e">
        <f t="shared" si="5"/>
        <v>#N/A</v>
      </c>
      <c r="AV6" s="64" t="e">
        <f t="shared" si="5"/>
        <v>#N/A</v>
      </c>
      <c r="AW6" s="64">
        <f t="shared" si="5"/>
        <v>79.2</v>
      </c>
      <c r="AX6" s="64" t="e">
        <f t="shared" si="5"/>
        <v>#N/A</v>
      </c>
      <c r="AY6" s="64" t="e">
        <f t="shared" si="5"/>
        <v>#N/A</v>
      </c>
      <c r="AZ6" s="64" t="e">
        <f t="shared" si="5"/>
        <v>#N/A</v>
      </c>
      <c r="BA6" s="64" t="e">
        <f t="shared" si="5"/>
        <v>#N/A</v>
      </c>
      <c r="BB6" s="64">
        <f t="shared" si="5"/>
        <v>78.099999999999994</v>
      </c>
      <c r="BC6" s="64" t="str">
        <f>IF(BC8="-","【-】","【"&amp;SUBSTITUTE(TEXT(BC8,"#,##0.0"),"-","△")&amp;"】")</f>
        <v>【89.7】</v>
      </c>
      <c r="BD6" s="64" t="e">
        <f>IF(BD8="-",NA(),BD8)</f>
        <v>#N/A</v>
      </c>
      <c r="BE6" s="64" t="e">
        <f t="shared" ref="BE6:BM6" si="6">IF(BE8="-",NA(),BE8)</f>
        <v>#N/A</v>
      </c>
      <c r="BF6" s="64" t="e">
        <f t="shared" si="6"/>
        <v>#N/A</v>
      </c>
      <c r="BG6" s="64" t="e">
        <f t="shared" si="6"/>
        <v>#N/A</v>
      </c>
      <c r="BH6" s="64">
        <f t="shared" si="6"/>
        <v>54.5</v>
      </c>
      <c r="BI6" s="64" t="e">
        <f t="shared" si="6"/>
        <v>#N/A</v>
      </c>
      <c r="BJ6" s="64" t="e">
        <f t="shared" si="6"/>
        <v>#N/A</v>
      </c>
      <c r="BK6" s="64" t="e">
        <f t="shared" si="6"/>
        <v>#N/A</v>
      </c>
      <c r="BL6" s="64" t="e">
        <f t="shared" si="6"/>
        <v>#N/A</v>
      </c>
      <c r="BM6" s="64">
        <f t="shared" si="6"/>
        <v>114.4</v>
      </c>
      <c r="BN6" s="64" t="str">
        <f>IF(BN8="-","【-】","【"&amp;SUBSTITUTE(TEXT(BN8,"#,##0.0"),"-","△")&amp;"】")</f>
        <v>【64.7】</v>
      </c>
      <c r="BO6" s="64" t="e">
        <f>IF(BO8="-",NA(),BO8)</f>
        <v>#N/A</v>
      </c>
      <c r="BP6" s="64" t="e">
        <f t="shared" ref="BP6:BX6" si="7">IF(BP8="-",NA(),BP8)</f>
        <v>#N/A</v>
      </c>
      <c r="BQ6" s="64" t="e">
        <f t="shared" si="7"/>
        <v>#N/A</v>
      </c>
      <c r="BR6" s="64" t="e">
        <f t="shared" si="7"/>
        <v>#N/A</v>
      </c>
      <c r="BS6" s="64">
        <f t="shared" si="7"/>
        <v>88.7</v>
      </c>
      <c r="BT6" s="64" t="e">
        <f t="shared" si="7"/>
        <v>#N/A</v>
      </c>
      <c r="BU6" s="64" t="e">
        <f t="shared" si="7"/>
        <v>#N/A</v>
      </c>
      <c r="BV6" s="64" t="e">
        <f t="shared" si="7"/>
        <v>#N/A</v>
      </c>
      <c r="BW6" s="64" t="e">
        <f t="shared" si="7"/>
        <v>#N/A</v>
      </c>
      <c r="BX6" s="64">
        <f t="shared" si="7"/>
        <v>67.900000000000006</v>
      </c>
      <c r="BY6" s="64" t="str">
        <f>IF(BY8="-","【-】","【"&amp;SUBSTITUTE(TEXT(BY8,"#,##0.0"),"-","△")&amp;"】")</f>
        <v>【74.8】</v>
      </c>
      <c r="BZ6" s="65" t="e">
        <f>IF(BZ8="-",NA(),BZ8)</f>
        <v>#N/A</v>
      </c>
      <c r="CA6" s="65" t="e">
        <f t="shared" ref="CA6:CI6" si="8">IF(CA8="-",NA(),CA8)</f>
        <v>#N/A</v>
      </c>
      <c r="CB6" s="65" t="e">
        <f t="shared" si="8"/>
        <v>#N/A</v>
      </c>
      <c r="CC6" s="65" t="e">
        <f t="shared" si="8"/>
        <v>#N/A</v>
      </c>
      <c r="CD6" s="65">
        <f t="shared" si="8"/>
        <v>25414</v>
      </c>
      <c r="CE6" s="65" t="e">
        <f t="shared" si="8"/>
        <v>#N/A</v>
      </c>
      <c r="CF6" s="65" t="e">
        <f t="shared" si="8"/>
        <v>#N/A</v>
      </c>
      <c r="CG6" s="65" t="e">
        <f t="shared" si="8"/>
        <v>#N/A</v>
      </c>
      <c r="CH6" s="65" t="e">
        <f t="shared" si="8"/>
        <v>#N/A</v>
      </c>
      <c r="CI6" s="65">
        <f t="shared" si="8"/>
        <v>25249</v>
      </c>
      <c r="CJ6" s="64" t="str">
        <f>IF(CJ8="-","【-】","【"&amp;SUBSTITUTE(TEXT(CJ8,"#,##0"),"-","△")&amp;"】")</f>
        <v>【50,718】</v>
      </c>
      <c r="CK6" s="65" t="e">
        <f>IF(CK8="-",NA(),CK8)</f>
        <v>#N/A</v>
      </c>
      <c r="CL6" s="65" t="e">
        <f t="shared" ref="CL6:CT6" si="9">IF(CL8="-",NA(),CL8)</f>
        <v>#N/A</v>
      </c>
      <c r="CM6" s="65" t="e">
        <f t="shared" si="9"/>
        <v>#N/A</v>
      </c>
      <c r="CN6" s="65" t="e">
        <f t="shared" si="9"/>
        <v>#N/A</v>
      </c>
      <c r="CO6" s="65">
        <f t="shared" si="9"/>
        <v>6117</v>
      </c>
      <c r="CP6" s="65" t="e">
        <f t="shared" si="9"/>
        <v>#N/A</v>
      </c>
      <c r="CQ6" s="65" t="e">
        <f t="shared" si="9"/>
        <v>#N/A</v>
      </c>
      <c r="CR6" s="65" t="e">
        <f t="shared" si="9"/>
        <v>#N/A</v>
      </c>
      <c r="CS6" s="65" t="e">
        <f t="shared" si="9"/>
        <v>#N/A</v>
      </c>
      <c r="CT6" s="65">
        <f t="shared" si="9"/>
        <v>8852</v>
      </c>
      <c r="CU6" s="64" t="str">
        <f>IF(CU8="-","【-】","【"&amp;SUBSTITUTE(TEXT(CU8,"#,##0"),"-","△")&amp;"】")</f>
        <v>【14,202】</v>
      </c>
      <c r="CV6" s="64" t="e">
        <f>IF(CV8="-",NA(),CV8)</f>
        <v>#N/A</v>
      </c>
      <c r="CW6" s="64" t="e">
        <f t="shared" ref="CW6:DE6" si="10">IF(CW8="-",NA(),CW8)</f>
        <v>#N/A</v>
      </c>
      <c r="CX6" s="64" t="e">
        <f t="shared" si="10"/>
        <v>#N/A</v>
      </c>
      <c r="CY6" s="64" t="e">
        <f t="shared" si="10"/>
        <v>#N/A</v>
      </c>
      <c r="CZ6" s="64">
        <f t="shared" si="10"/>
        <v>65</v>
      </c>
      <c r="DA6" s="64" t="e">
        <f t="shared" si="10"/>
        <v>#N/A</v>
      </c>
      <c r="DB6" s="64" t="e">
        <f t="shared" si="10"/>
        <v>#N/A</v>
      </c>
      <c r="DC6" s="64" t="e">
        <f t="shared" si="10"/>
        <v>#N/A</v>
      </c>
      <c r="DD6" s="64" t="e">
        <f t="shared" si="10"/>
        <v>#N/A</v>
      </c>
      <c r="DE6" s="64">
        <f t="shared" si="10"/>
        <v>70.3</v>
      </c>
      <c r="DF6" s="64" t="str">
        <f>IF(DF8="-","【-】","【"&amp;SUBSTITUTE(TEXT(DF8,"#,##0.0"),"-","△")&amp;"】")</f>
        <v>【55.0】</v>
      </c>
      <c r="DG6" s="64" t="e">
        <f>IF(DG8="-",NA(),DG8)</f>
        <v>#N/A</v>
      </c>
      <c r="DH6" s="64" t="e">
        <f t="shared" ref="DH6:DP6" si="11">IF(DH8="-",NA(),DH8)</f>
        <v>#N/A</v>
      </c>
      <c r="DI6" s="64" t="e">
        <f t="shared" si="11"/>
        <v>#N/A</v>
      </c>
      <c r="DJ6" s="64" t="e">
        <f t="shared" si="11"/>
        <v>#N/A</v>
      </c>
      <c r="DK6" s="64">
        <f t="shared" si="11"/>
        <v>12.1</v>
      </c>
      <c r="DL6" s="64" t="e">
        <f t="shared" si="11"/>
        <v>#N/A</v>
      </c>
      <c r="DM6" s="64" t="e">
        <f t="shared" si="11"/>
        <v>#N/A</v>
      </c>
      <c r="DN6" s="64" t="e">
        <f t="shared" si="11"/>
        <v>#N/A</v>
      </c>
      <c r="DO6" s="64" t="e">
        <f t="shared" si="11"/>
        <v>#N/A</v>
      </c>
      <c r="DP6" s="64">
        <f t="shared" si="11"/>
        <v>17</v>
      </c>
      <c r="DQ6" s="64" t="str">
        <f>IF(DQ8="-","【-】","【"&amp;SUBSTITUTE(TEXT(DQ8,"#,##0.0"),"-","△")&amp;"】")</f>
        <v>【24.3】</v>
      </c>
      <c r="DR6" s="64" t="e">
        <f>IF(DR8="-",NA(),DR8)</f>
        <v>#N/A</v>
      </c>
      <c r="DS6" s="64" t="e">
        <f t="shared" ref="DS6:EA6" si="12">IF(DS8="-",NA(),DS8)</f>
        <v>#N/A</v>
      </c>
      <c r="DT6" s="64" t="e">
        <f t="shared" si="12"/>
        <v>#N/A</v>
      </c>
      <c r="DU6" s="64" t="e">
        <f t="shared" si="12"/>
        <v>#N/A</v>
      </c>
      <c r="DV6" s="64">
        <f t="shared" si="12"/>
        <v>5.5</v>
      </c>
      <c r="DW6" s="64" t="e">
        <f t="shared" si="12"/>
        <v>#N/A</v>
      </c>
      <c r="DX6" s="64" t="e">
        <f t="shared" si="12"/>
        <v>#N/A</v>
      </c>
      <c r="DY6" s="64" t="e">
        <f t="shared" si="12"/>
        <v>#N/A</v>
      </c>
      <c r="DZ6" s="64" t="e">
        <f t="shared" si="12"/>
        <v>#N/A</v>
      </c>
      <c r="EA6" s="64">
        <f t="shared" si="12"/>
        <v>53.8</v>
      </c>
      <c r="EB6" s="64" t="str">
        <f>IF(EB8="-","【-】","【"&amp;SUBSTITUTE(TEXT(EB8,"#,##0.0"),"-","△")&amp;"】")</f>
        <v>【51.6】</v>
      </c>
      <c r="EC6" s="64" t="e">
        <f>IF(EC8="-",NA(),EC8)</f>
        <v>#N/A</v>
      </c>
      <c r="ED6" s="64" t="e">
        <f t="shared" ref="ED6:EL6" si="13">IF(ED8="-",NA(),ED8)</f>
        <v>#N/A</v>
      </c>
      <c r="EE6" s="64" t="e">
        <f t="shared" si="13"/>
        <v>#N/A</v>
      </c>
      <c r="EF6" s="64" t="e">
        <f t="shared" si="13"/>
        <v>#N/A</v>
      </c>
      <c r="EG6" s="64">
        <f t="shared" si="13"/>
        <v>12.6</v>
      </c>
      <c r="EH6" s="64" t="e">
        <f t="shared" si="13"/>
        <v>#N/A</v>
      </c>
      <c r="EI6" s="64" t="e">
        <f t="shared" si="13"/>
        <v>#N/A</v>
      </c>
      <c r="EJ6" s="64" t="e">
        <f t="shared" si="13"/>
        <v>#N/A</v>
      </c>
      <c r="EK6" s="64" t="e">
        <f t="shared" si="13"/>
        <v>#N/A</v>
      </c>
      <c r="EL6" s="64">
        <f t="shared" si="13"/>
        <v>71</v>
      </c>
      <c r="EM6" s="64" t="str">
        <f>IF(EM8="-","【-】","【"&amp;SUBSTITUTE(TEXT(EM8,"#,##0.0"),"-","△")&amp;"】")</f>
        <v>【67.6】</v>
      </c>
      <c r="EN6" s="65" t="e">
        <f>IF(EN8="-",NA(),EN8)</f>
        <v>#N/A</v>
      </c>
      <c r="EO6" s="65" t="e">
        <f t="shared" ref="EO6:EW6" si="14">IF(EO8="-",NA(),EO8)</f>
        <v>#N/A</v>
      </c>
      <c r="EP6" s="65" t="e">
        <f t="shared" si="14"/>
        <v>#N/A</v>
      </c>
      <c r="EQ6" s="65" t="e">
        <f t="shared" si="14"/>
        <v>#N/A</v>
      </c>
      <c r="ER6" s="65">
        <f t="shared" si="14"/>
        <v>43405086</v>
      </c>
      <c r="ES6" s="65" t="e">
        <f t="shared" si="14"/>
        <v>#N/A</v>
      </c>
      <c r="ET6" s="65" t="e">
        <f t="shared" si="14"/>
        <v>#N/A</v>
      </c>
      <c r="EU6" s="65" t="e">
        <f t="shared" si="14"/>
        <v>#N/A</v>
      </c>
      <c r="EV6" s="65" t="e">
        <f t="shared" si="14"/>
        <v>#N/A</v>
      </c>
      <c r="EW6" s="65">
        <f t="shared" si="14"/>
        <v>38480542</v>
      </c>
      <c r="EX6" s="65" t="str">
        <f>IF(EX8="-","【-】","【"&amp;SUBSTITUTE(TEXT(EX8,"#,##0"),"-","△")&amp;"】")</f>
        <v>【45,442,498】</v>
      </c>
    </row>
    <row r="7" spans="1:154" s="66" customFormat="1" x14ac:dyDescent="0.15">
      <c r="A7" s="47" t="s">
        <v>128</v>
      </c>
      <c r="B7" s="62">
        <f t="shared" ref="B7:AG7" si="15">B8</f>
        <v>2017</v>
      </c>
      <c r="C7" s="62">
        <f t="shared" si="15"/>
        <v>173860</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7</v>
      </c>
      <c r="R7" s="62" t="str">
        <f t="shared" si="15"/>
        <v>-</v>
      </c>
      <c r="S7" s="62" t="str">
        <f t="shared" si="15"/>
        <v>ド 訓</v>
      </c>
      <c r="T7" s="62" t="str">
        <f t="shared" si="15"/>
        <v>救</v>
      </c>
      <c r="U7" s="63">
        <f>U8</f>
        <v>13449</v>
      </c>
      <c r="V7" s="63">
        <f>V8</f>
        <v>6097</v>
      </c>
      <c r="W7" s="62" t="str">
        <f>W8</f>
        <v>第２種該当</v>
      </c>
      <c r="X7" s="62" t="str">
        <f t="shared" si="15"/>
        <v>１０：１</v>
      </c>
      <c r="Y7" s="63">
        <f t="shared" si="15"/>
        <v>43</v>
      </c>
      <c r="Z7" s="63">
        <f t="shared" si="15"/>
        <v>27</v>
      </c>
      <c r="AA7" s="63" t="str">
        <f t="shared" si="15"/>
        <v>-</v>
      </c>
      <c r="AB7" s="63" t="str">
        <f t="shared" si="15"/>
        <v>-</v>
      </c>
      <c r="AC7" s="63" t="str">
        <f t="shared" si="15"/>
        <v>-</v>
      </c>
      <c r="AD7" s="63">
        <f t="shared" si="15"/>
        <v>70</v>
      </c>
      <c r="AE7" s="63">
        <f t="shared" si="15"/>
        <v>43</v>
      </c>
      <c r="AF7" s="63">
        <f t="shared" si="15"/>
        <v>27</v>
      </c>
      <c r="AG7" s="63">
        <f t="shared" si="15"/>
        <v>70</v>
      </c>
      <c r="AH7" s="64" t="str">
        <f>AH8</f>
        <v>-</v>
      </c>
      <c r="AI7" s="64" t="str">
        <f t="shared" ref="AI7:AQ7" si="16">AI8</f>
        <v>-</v>
      </c>
      <c r="AJ7" s="64" t="str">
        <f t="shared" si="16"/>
        <v>-</v>
      </c>
      <c r="AK7" s="64" t="str">
        <f t="shared" si="16"/>
        <v>-</v>
      </c>
      <c r="AL7" s="64">
        <f t="shared" si="16"/>
        <v>96.5</v>
      </c>
      <c r="AM7" s="64" t="str">
        <f t="shared" si="16"/>
        <v>-</v>
      </c>
      <c r="AN7" s="64" t="str">
        <f t="shared" si="16"/>
        <v>-</v>
      </c>
      <c r="AO7" s="64" t="str">
        <f t="shared" si="16"/>
        <v>-</v>
      </c>
      <c r="AP7" s="64" t="str">
        <f t="shared" si="16"/>
        <v>-</v>
      </c>
      <c r="AQ7" s="64">
        <f t="shared" si="16"/>
        <v>98.2</v>
      </c>
      <c r="AR7" s="64"/>
      <c r="AS7" s="64" t="str">
        <f>AS8</f>
        <v>-</v>
      </c>
      <c r="AT7" s="64" t="str">
        <f t="shared" ref="AT7:BB7" si="17">AT8</f>
        <v>-</v>
      </c>
      <c r="AU7" s="64" t="str">
        <f t="shared" si="17"/>
        <v>-</v>
      </c>
      <c r="AV7" s="64" t="str">
        <f t="shared" si="17"/>
        <v>-</v>
      </c>
      <c r="AW7" s="64">
        <f t="shared" si="17"/>
        <v>79.2</v>
      </c>
      <c r="AX7" s="64" t="str">
        <f t="shared" si="17"/>
        <v>-</v>
      </c>
      <c r="AY7" s="64" t="str">
        <f t="shared" si="17"/>
        <v>-</v>
      </c>
      <c r="AZ7" s="64" t="str">
        <f t="shared" si="17"/>
        <v>-</v>
      </c>
      <c r="BA7" s="64" t="str">
        <f t="shared" si="17"/>
        <v>-</v>
      </c>
      <c r="BB7" s="64">
        <f t="shared" si="17"/>
        <v>78.099999999999994</v>
      </c>
      <c r="BC7" s="64"/>
      <c r="BD7" s="64" t="str">
        <f>BD8</f>
        <v>-</v>
      </c>
      <c r="BE7" s="64" t="str">
        <f t="shared" ref="BE7:BM7" si="18">BE8</f>
        <v>-</v>
      </c>
      <c r="BF7" s="64" t="str">
        <f t="shared" si="18"/>
        <v>-</v>
      </c>
      <c r="BG7" s="64" t="str">
        <f t="shared" si="18"/>
        <v>-</v>
      </c>
      <c r="BH7" s="64">
        <f t="shared" si="18"/>
        <v>54.5</v>
      </c>
      <c r="BI7" s="64" t="str">
        <f t="shared" si="18"/>
        <v>-</v>
      </c>
      <c r="BJ7" s="64" t="str">
        <f t="shared" si="18"/>
        <v>-</v>
      </c>
      <c r="BK7" s="64" t="str">
        <f t="shared" si="18"/>
        <v>-</v>
      </c>
      <c r="BL7" s="64" t="str">
        <f t="shared" si="18"/>
        <v>-</v>
      </c>
      <c r="BM7" s="64">
        <f t="shared" si="18"/>
        <v>114.4</v>
      </c>
      <c r="BN7" s="64"/>
      <c r="BO7" s="64" t="str">
        <f>BO8</f>
        <v>-</v>
      </c>
      <c r="BP7" s="64" t="str">
        <f t="shared" ref="BP7:BX7" si="19">BP8</f>
        <v>-</v>
      </c>
      <c r="BQ7" s="64" t="str">
        <f t="shared" si="19"/>
        <v>-</v>
      </c>
      <c r="BR7" s="64" t="str">
        <f t="shared" si="19"/>
        <v>-</v>
      </c>
      <c r="BS7" s="64">
        <f t="shared" si="19"/>
        <v>88.7</v>
      </c>
      <c r="BT7" s="64" t="str">
        <f t="shared" si="19"/>
        <v>-</v>
      </c>
      <c r="BU7" s="64" t="str">
        <f t="shared" si="19"/>
        <v>-</v>
      </c>
      <c r="BV7" s="64" t="str">
        <f t="shared" si="19"/>
        <v>-</v>
      </c>
      <c r="BW7" s="64" t="str">
        <f t="shared" si="19"/>
        <v>-</v>
      </c>
      <c r="BX7" s="64">
        <f t="shared" si="19"/>
        <v>67.900000000000006</v>
      </c>
      <c r="BY7" s="64"/>
      <c r="BZ7" s="65" t="str">
        <f>BZ8</f>
        <v>-</v>
      </c>
      <c r="CA7" s="65" t="str">
        <f t="shared" ref="CA7:CI7" si="20">CA8</f>
        <v>-</v>
      </c>
      <c r="CB7" s="65" t="str">
        <f t="shared" si="20"/>
        <v>-</v>
      </c>
      <c r="CC7" s="65" t="str">
        <f t="shared" si="20"/>
        <v>-</v>
      </c>
      <c r="CD7" s="65">
        <f t="shared" si="20"/>
        <v>25414</v>
      </c>
      <c r="CE7" s="65" t="str">
        <f t="shared" si="20"/>
        <v>-</v>
      </c>
      <c r="CF7" s="65" t="str">
        <f t="shared" si="20"/>
        <v>-</v>
      </c>
      <c r="CG7" s="65" t="str">
        <f t="shared" si="20"/>
        <v>-</v>
      </c>
      <c r="CH7" s="65" t="str">
        <f t="shared" si="20"/>
        <v>-</v>
      </c>
      <c r="CI7" s="65">
        <f t="shared" si="20"/>
        <v>25249</v>
      </c>
      <c r="CJ7" s="64"/>
      <c r="CK7" s="65" t="str">
        <f>CK8</f>
        <v>-</v>
      </c>
      <c r="CL7" s="65" t="str">
        <f t="shared" ref="CL7:CT7" si="21">CL8</f>
        <v>-</v>
      </c>
      <c r="CM7" s="65" t="str">
        <f t="shared" si="21"/>
        <v>-</v>
      </c>
      <c r="CN7" s="65" t="str">
        <f t="shared" si="21"/>
        <v>-</v>
      </c>
      <c r="CO7" s="65">
        <f t="shared" si="21"/>
        <v>6117</v>
      </c>
      <c r="CP7" s="65" t="str">
        <f t="shared" si="21"/>
        <v>-</v>
      </c>
      <c r="CQ7" s="65" t="str">
        <f t="shared" si="21"/>
        <v>-</v>
      </c>
      <c r="CR7" s="65" t="str">
        <f t="shared" si="21"/>
        <v>-</v>
      </c>
      <c r="CS7" s="65" t="str">
        <f t="shared" si="21"/>
        <v>-</v>
      </c>
      <c r="CT7" s="65">
        <f t="shared" si="21"/>
        <v>8852</v>
      </c>
      <c r="CU7" s="64"/>
      <c r="CV7" s="64" t="str">
        <f>CV8</f>
        <v>-</v>
      </c>
      <c r="CW7" s="64" t="str">
        <f t="shared" ref="CW7:DE7" si="22">CW8</f>
        <v>-</v>
      </c>
      <c r="CX7" s="64" t="str">
        <f t="shared" si="22"/>
        <v>-</v>
      </c>
      <c r="CY7" s="64" t="str">
        <f t="shared" si="22"/>
        <v>-</v>
      </c>
      <c r="CZ7" s="64">
        <f t="shared" si="22"/>
        <v>65</v>
      </c>
      <c r="DA7" s="64" t="str">
        <f t="shared" si="22"/>
        <v>-</v>
      </c>
      <c r="DB7" s="64" t="str">
        <f t="shared" si="22"/>
        <v>-</v>
      </c>
      <c r="DC7" s="64" t="str">
        <f t="shared" si="22"/>
        <v>-</v>
      </c>
      <c r="DD7" s="64" t="str">
        <f t="shared" si="22"/>
        <v>-</v>
      </c>
      <c r="DE7" s="64">
        <f t="shared" si="22"/>
        <v>70.3</v>
      </c>
      <c r="DF7" s="64"/>
      <c r="DG7" s="64" t="str">
        <f>DG8</f>
        <v>-</v>
      </c>
      <c r="DH7" s="64" t="str">
        <f t="shared" ref="DH7:DP7" si="23">DH8</f>
        <v>-</v>
      </c>
      <c r="DI7" s="64" t="str">
        <f t="shared" si="23"/>
        <v>-</v>
      </c>
      <c r="DJ7" s="64" t="str">
        <f t="shared" si="23"/>
        <v>-</v>
      </c>
      <c r="DK7" s="64">
        <f t="shared" si="23"/>
        <v>12.1</v>
      </c>
      <c r="DL7" s="64" t="str">
        <f t="shared" si="23"/>
        <v>-</v>
      </c>
      <c r="DM7" s="64" t="str">
        <f t="shared" si="23"/>
        <v>-</v>
      </c>
      <c r="DN7" s="64" t="str">
        <f t="shared" si="23"/>
        <v>-</v>
      </c>
      <c r="DO7" s="64" t="str">
        <f t="shared" si="23"/>
        <v>-</v>
      </c>
      <c r="DP7" s="64">
        <f t="shared" si="23"/>
        <v>17</v>
      </c>
      <c r="DQ7" s="64"/>
      <c r="DR7" s="64" t="str">
        <f>DR8</f>
        <v>-</v>
      </c>
      <c r="DS7" s="64" t="str">
        <f t="shared" ref="DS7:EA7" si="24">DS8</f>
        <v>-</v>
      </c>
      <c r="DT7" s="64" t="str">
        <f t="shared" si="24"/>
        <v>-</v>
      </c>
      <c r="DU7" s="64" t="str">
        <f t="shared" si="24"/>
        <v>-</v>
      </c>
      <c r="DV7" s="64">
        <f t="shared" si="24"/>
        <v>5.5</v>
      </c>
      <c r="DW7" s="64" t="str">
        <f t="shared" si="24"/>
        <v>-</v>
      </c>
      <c r="DX7" s="64" t="str">
        <f t="shared" si="24"/>
        <v>-</v>
      </c>
      <c r="DY7" s="64" t="str">
        <f t="shared" si="24"/>
        <v>-</v>
      </c>
      <c r="DZ7" s="64" t="str">
        <f t="shared" si="24"/>
        <v>-</v>
      </c>
      <c r="EA7" s="64">
        <f t="shared" si="24"/>
        <v>53.8</v>
      </c>
      <c r="EB7" s="64"/>
      <c r="EC7" s="64" t="str">
        <f>EC8</f>
        <v>-</v>
      </c>
      <c r="ED7" s="64" t="str">
        <f t="shared" ref="ED7:EL7" si="25">ED8</f>
        <v>-</v>
      </c>
      <c r="EE7" s="64" t="str">
        <f t="shared" si="25"/>
        <v>-</v>
      </c>
      <c r="EF7" s="64" t="str">
        <f t="shared" si="25"/>
        <v>-</v>
      </c>
      <c r="EG7" s="64">
        <f t="shared" si="25"/>
        <v>12.6</v>
      </c>
      <c r="EH7" s="64" t="str">
        <f t="shared" si="25"/>
        <v>-</v>
      </c>
      <c r="EI7" s="64" t="str">
        <f t="shared" si="25"/>
        <v>-</v>
      </c>
      <c r="EJ7" s="64" t="str">
        <f t="shared" si="25"/>
        <v>-</v>
      </c>
      <c r="EK7" s="64" t="str">
        <f t="shared" si="25"/>
        <v>-</v>
      </c>
      <c r="EL7" s="64">
        <f t="shared" si="25"/>
        <v>71</v>
      </c>
      <c r="EM7" s="64"/>
      <c r="EN7" s="65" t="str">
        <f>EN8</f>
        <v>-</v>
      </c>
      <c r="EO7" s="65" t="str">
        <f t="shared" ref="EO7:EW7" si="26">EO8</f>
        <v>-</v>
      </c>
      <c r="EP7" s="65" t="str">
        <f t="shared" si="26"/>
        <v>-</v>
      </c>
      <c r="EQ7" s="65" t="str">
        <f t="shared" si="26"/>
        <v>-</v>
      </c>
      <c r="ER7" s="65">
        <f t="shared" si="26"/>
        <v>43405086</v>
      </c>
      <c r="ES7" s="65" t="str">
        <f t="shared" si="26"/>
        <v>-</v>
      </c>
      <c r="ET7" s="65" t="str">
        <f t="shared" si="26"/>
        <v>-</v>
      </c>
      <c r="EU7" s="65" t="str">
        <f t="shared" si="26"/>
        <v>-</v>
      </c>
      <c r="EV7" s="65" t="str">
        <f t="shared" si="26"/>
        <v>-</v>
      </c>
      <c r="EW7" s="65">
        <f t="shared" si="26"/>
        <v>38480542</v>
      </c>
      <c r="EX7" s="65"/>
    </row>
    <row r="8" spans="1:154" s="66" customFormat="1" x14ac:dyDescent="0.15">
      <c r="A8" s="47"/>
      <c r="B8" s="67">
        <v>2017</v>
      </c>
      <c r="C8" s="67">
        <v>173860</v>
      </c>
      <c r="D8" s="67">
        <v>46</v>
      </c>
      <c r="E8" s="67">
        <v>6</v>
      </c>
      <c r="F8" s="67">
        <v>0</v>
      </c>
      <c r="G8" s="67">
        <v>2</v>
      </c>
      <c r="H8" s="67" t="s">
        <v>129</v>
      </c>
      <c r="I8" s="67" t="s">
        <v>130</v>
      </c>
      <c r="J8" s="67" t="s">
        <v>131</v>
      </c>
      <c r="K8" s="67" t="s">
        <v>132</v>
      </c>
      <c r="L8" s="67" t="s">
        <v>133</v>
      </c>
      <c r="M8" s="67" t="s">
        <v>134</v>
      </c>
      <c r="N8" s="67" t="s">
        <v>135</v>
      </c>
      <c r="O8" s="67" t="s">
        <v>136</v>
      </c>
      <c r="P8" s="67" t="s">
        <v>137</v>
      </c>
      <c r="Q8" s="68">
        <v>7</v>
      </c>
      <c r="R8" s="67" t="s">
        <v>138</v>
      </c>
      <c r="S8" s="67" t="s">
        <v>139</v>
      </c>
      <c r="T8" s="67" t="s">
        <v>140</v>
      </c>
      <c r="U8" s="68">
        <v>13449</v>
      </c>
      <c r="V8" s="68">
        <v>6097</v>
      </c>
      <c r="W8" s="67" t="s">
        <v>141</v>
      </c>
      <c r="X8" s="69" t="s">
        <v>142</v>
      </c>
      <c r="Y8" s="68">
        <v>43</v>
      </c>
      <c r="Z8" s="68">
        <v>27</v>
      </c>
      <c r="AA8" s="68" t="s">
        <v>138</v>
      </c>
      <c r="AB8" s="68" t="s">
        <v>138</v>
      </c>
      <c r="AC8" s="68" t="s">
        <v>138</v>
      </c>
      <c r="AD8" s="68">
        <v>70</v>
      </c>
      <c r="AE8" s="68">
        <v>43</v>
      </c>
      <c r="AF8" s="68">
        <v>27</v>
      </c>
      <c r="AG8" s="68">
        <v>70</v>
      </c>
      <c r="AH8" s="70" t="s">
        <v>138</v>
      </c>
      <c r="AI8" s="70" t="s">
        <v>138</v>
      </c>
      <c r="AJ8" s="70" t="s">
        <v>138</v>
      </c>
      <c r="AK8" s="70" t="s">
        <v>138</v>
      </c>
      <c r="AL8" s="70">
        <v>96.5</v>
      </c>
      <c r="AM8" s="70" t="s">
        <v>138</v>
      </c>
      <c r="AN8" s="70" t="s">
        <v>138</v>
      </c>
      <c r="AO8" s="70" t="s">
        <v>138</v>
      </c>
      <c r="AP8" s="70" t="s">
        <v>138</v>
      </c>
      <c r="AQ8" s="70">
        <v>98.2</v>
      </c>
      <c r="AR8" s="70">
        <v>98.5</v>
      </c>
      <c r="AS8" s="70" t="s">
        <v>138</v>
      </c>
      <c r="AT8" s="70" t="s">
        <v>138</v>
      </c>
      <c r="AU8" s="70" t="s">
        <v>138</v>
      </c>
      <c r="AV8" s="70" t="s">
        <v>138</v>
      </c>
      <c r="AW8" s="70">
        <v>79.2</v>
      </c>
      <c r="AX8" s="70" t="s">
        <v>138</v>
      </c>
      <c r="AY8" s="70" t="s">
        <v>138</v>
      </c>
      <c r="AZ8" s="70" t="s">
        <v>138</v>
      </c>
      <c r="BA8" s="70" t="s">
        <v>138</v>
      </c>
      <c r="BB8" s="70">
        <v>78.099999999999994</v>
      </c>
      <c r="BC8" s="70">
        <v>89.7</v>
      </c>
      <c r="BD8" s="71" t="s">
        <v>138</v>
      </c>
      <c r="BE8" s="71" t="s">
        <v>138</v>
      </c>
      <c r="BF8" s="71" t="s">
        <v>138</v>
      </c>
      <c r="BG8" s="71" t="s">
        <v>138</v>
      </c>
      <c r="BH8" s="71">
        <v>54.5</v>
      </c>
      <c r="BI8" s="71" t="s">
        <v>138</v>
      </c>
      <c r="BJ8" s="71" t="s">
        <v>138</v>
      </c>
      <c r="BK8" s="71" t="s">
        <v>138</v>
      </c>
      <c r="BL8" s="71" t="s">
        <v>138</v>
      </c>
      <c r="BM8" s="71">
        <v>114.4</v>
      </c>
      <c r="BN8" s="71">
        <v>64.7</v>
      </c>
      <c r="BO8" s="70" t="s">
        <v>138</v>
      </c>
      <c r="BP8" s="70" t="s">
        <v>138</v>
      </c>
      <c r="BQ8" s="70" t="s">
        <v>138</v>
      </c>
      <c r="BR8" s="70" t="s">
        <v>138</v>
      </c>
      <c r="BS8" s="70">
        <v>88.7</v>
      </c>
      <c r="BT8" s="70" t="s">
        <v>138</v>
      </c>
      <c r="BU8" s="70" t="s">
        <v>138</v>
      </c>
      <c r="BV8" s="70" t="s">
        <v>138</v>
      </c>
      <c r="BW8" s="70" t="s">
        <v>138</v>
      </c>
      <c r="BX8" s="70">
        <v>67.900000000000006</v>
      </c>
      <c r="BY8" s="70">
        <v>74.8</v>
      </c>
      <c r="BZ8" s="71" t="s">
        <v>138</v>
      </c>
      <c r="CA8" s="71" t="s">
        <v>138</v>
      </c>
      <c r="CB8" s="71" t="s">
        <v>138</v>
      </c>
      <c r="CC8" s="71" t="s">
        <v>138</v>
      </c>
      <c r="CD8" s="71">
        <v>25414</v>
      </c>
      <c r="CE8" s="71" t="s">
        <v>138</v>
      </c>
      <c r="CF8" s="71" t="s">
        <v>138</v>
      </c>
      <c r="CG8" s="71" t="s">
        <v>138</v>
      </c>
      <c r="CH8" s="71" t="s">
        <v>138</v>
      </c>
      <c r="CI8" s="71">
        <v>25249</v>
      </c>
      <c r="CJ8" s="70">
        <v>50718</v>
      </c>
      <c r="CK8" s="71" t="s">
        <v>138</v>
      </c>
      <c r="CL8" s="71" t="s">
        <v>138</v>
      </c>
      <c r="CM8" s="71" t="s">
        <v>138</v>
      </c>
      <c r="CN8" s="71" t="s">
        <v>138</v>
      </c>
      <c r="CO8" s="71">
        <v>6117</v>
      </c>
      <c r="CP8" s="71" t="s">
        <v>138</v>
      </c>
      <c r="CQ8" s="71" t="s">
        <v>138</v>
      </c>
      <c r="CR8" s="71" t="s">
        <v>138</v>
      </c>
      <c r="CS8" s="71" t="s">
        <v>138</v>
      </c>
      <c r="CT8" s="71">
        <v>8852</v>
      </c>
      <c r="CU8" s="70">
        <v>14202</v>
      </c>
      <c r="CV8" s="71" t="s">
        <v>138</v>
      </c>
      <c r="CW8" s="71" t="s">
        <v>138</v>
      </c>
      <c r="CX8" s="71" t="s">
        <v>138</v>
      </c>
      <c r="CY8" s="71" t="s">
        <v>138</v>
      </c>
      <c r="CZ8" s="71">
        <v>65</v>
      </c>
      <c r="DA8" s="71" t="s">
        <v>138</v>
      </c>
      <c r="DB8" s="71" t="s">
        <v>138</v>
      </c>
      <c r="DC8" s="71" t="s">
        <v>138</v>
      </c>
      <c r="DD8" s="71" t="s">
        <v>138</v>
      </c>
      <c r="DE8" s="71">
        <v>70.3</v>
      </c>
      <c r="DF8" s="71">
        <v>55</v>
      </c>
      <c r="DG8" s="71" t="s">
        <v>138</v>
      </c>
      <c r="DH8" s="71" t="s">
        <v>138</v>
      </c>
      <c r="DI8" s="71" t="s">
        <v>138</v>
      </c>
      <c r="DJ8" s="71" t="s">
        <v>138</v>
      </c>
      <c r="DK8" s="71">
        <v>12.1</v>
      </c>
      <c r="DL8" s="71" t="s">
        <v>138</v>
      </c>
      <c r="DM8" s="71" t="s">
        <v>138</v>
      </c>
      <c r="DN8" s="71" t="s">
        <v>138</v>
      </c>
      <c r="DO8" s="71" t="s">
        <v>138</v>
      </c>
      <c r="DP8" s="71">
        <v>17</v>
      </c>
      <c r="DQ8" s="71">
        <v>24.3</v>
      </c>
      <c r="DR8" s="70" t="s">
        <v>138</v>
      </c>
      <c r="DS8" s="70" t="s">
        <v>138</v>
      </c>
      <c r="DT8" s="70" t="s">
        <v>138</v>
      </c>
      <c r="DU8" s="70" t="s">
        <v>138</v>
      </c>
      <c r="DV8" s="70">
        <v>5.5</v>
      </c>
      <c r="DW8" s="70" t="s">
        <v>138</v>
      </c>
      <c r="DX8" s="70" t="s">
        <v>138</v>
      </c>
      <c r="DY8" s="70" t="s">
        <v>138</v>
      </c>
      <c r="DZ8" s="70" t="s">
        <v>138</v>
      </c>
      <c r="EA8" s="70">
        <v>53.8</v>
      </c>
      <c r="EB8" s="70">
        <v>51.6</v>
      </c>
      <c r="EC8" s="70" t="s">
        <v>138</v>
      </c>
      <c r="ED8" s="70" t="s">
        <v>138</v>
      </c>
      <c r="EE8" s="70" t="s">
        <v>138</v>
      </c>
      <c r="EF8" s="70" t="s">
        <v>138</v>
      </c>
      <c r="EG8" s="70">
        <v>12.6</v>
      </c>
      <c r="EH8" s="70" t="s">
        <v>138</v>
      </c>
      <c r="EI8" s="70" t="s">
        <v>138</v>
      </c>
      <c r="EJ8" s="70" t="s">
        <v>138</v>
      </c>
      <c r="EK8" s="70" t="s">
        <v>138</v>
      </c>
      <c r="EL8" s="70">
        <v>71</v>
      </c>
      <c r="EM8" s="70">
        <v>67.599999999999994</v>
      </c>
      <c r="EN8" s="71" t="s">
        <v>138</v>
      </c>
      <c r="EO8" s="71" t="s">
        <v>138</v>
      </c>
      <c r="EP8" s="71" t="s">
        <v>138</v>
      </c>
      <c r="EQ8" s="71" t="s">
        <v>138</v>
      </c>
      <c r="ER8" s="71">
        <v>43405086</v>
      </c>
      <c r="ES8" s="71" t="s">
        <v>138</v>
      </c>
      <c r="ET8" s="71" t="s">
        <v>138</v>
      </c>
      <c r="EU8" s="71" t="s">
        <v>138</v>
      </c>
      <c r="EV8" s="71" t="s">
        <v>138</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2019-01-18T00:19:31Z</cp:lastPrinted>
  <dcterms:created xsi:type="dcterms:W3CDTF">2018-12-07T10:42:56Z</dcterms:created>
  <dcterms:modified xsi:type="dcterms:W3CDTF">2019-02-26T04:26:26Z</dcterms:modified>
  <cp:category/>
</cp:coreProperties>
</file>