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30.1.13\010_情報系fs\080_上下水道部\020_企業総務課\06 調査関係（財政課等）\○経営比較分析表○\H29経営比較分析表\"/>
    </mc:Choice>
  </mc:AlternateContent>
  <workbookProtection workbookAlgorithmName="SHA-512" workbookHashValue="81rFY4p2K2lu7MVGJr9Y0rX361zwGIxvs9Zp6Y5Qo6JZgptSgLrhKq3yTmRKzeij9CjV2DN0Ib2PTidDneQ//w==" workbookSaltValue="8NqwB7xP6XokiFEVj0/TF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E86" i="4"/>
  <c r="BB10" i="4"/>
  <c r="AT10" i="4"/>
  <c r="AD10" i="4"/>
  <c r="P10" i="4"/>
  <c r="B10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<sst xmlns="http://schemas.openxmlformats.org/spreadsheetml/2006/main" count="235" uniqueCount="123">
  <si>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</si>
  <si>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</si>
  <si>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</si>
  <si>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</si>
  <si>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</si>
  <si>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</si>
  <si>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</si>
  <si>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</si>
  <si>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</si>
  <si>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</si>
  <si>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</si>
  <si>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</si>
  <si>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</si>
  <si>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</si>
  <si>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</si>
  <si>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</si>
  <si>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</si>
  <si>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</si>
  <si>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</si>
  <si>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</si>
  <si>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</si>
  <si>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</si>
  <si>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</si>
  <si>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</si>
  <si>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</si>
  <si>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</si>
  <si>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</si>
  <si>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</si>
  <si>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</si>
  <si>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</si>
  <si>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</si>
  <si>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</si>
  <si>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</si>
  <si>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</si>
  <si>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</si>
  <si>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</si>
  <si>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</si>
  <si>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</si>
  <si>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</si>
  <si>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</si>
  <si>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</si>
  <si>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</si>
  <si>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</si>
  <si>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</si>
  <si>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</si>
  <si>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</si>
  <si>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</si>
  <si>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</si>
  <si>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</si>
  <si>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</si>
  <si>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</si>
  <si>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</si>
  <si>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</si>
  <si>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</si>
  <si>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</si>
  <si>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</si>
  <si>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</si>
  <si>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</si>
  <si>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</si>
  <si>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</si>
  <si>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</si>
  <si>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</si>
  <si>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</si>
  <si>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</si>
  <si>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</si>
  <si>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</si>
  <si>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</si>
  <si>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</si>
  <si>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</si>
  <si>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</si>
  <si>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</si>
  <si>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</si>
  <si>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</si>
  <si>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</si>
  <si>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</si>
  <si>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</si>
  <si>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</si>
  <si>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</si>
  <si>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</si>
  <si>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</si>
  <si>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</si>
  <si>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</si>
  <si>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</si>
  <si>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</si>
  <si>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</si>
  <si>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</si>
  <si>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</si>
  <si>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</si>
  <si>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</si>
  <si>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</si>
  <si>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</si>
  <si>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</si>
  <si>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</si>
  <si>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</si>
  <si>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</si>
  <si>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</si>
  <si>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</si>
  <si>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</si>
  <si>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</si>
  <si>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</si>
  <si>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</si>
  <si>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</si>
  <si>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</si>
  <si>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</si>
  <si>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</si>
  <si>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</si>
  <si>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</si>
  <si>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</si>
  <si>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白山市</t>
  </si>
  <si>
    <t>法適用</t>
  </si>
  <si>
    <t>下水道事業</t>
  </si>
  <si>
    <t>公共下水道</t>
  </si>
  <si>
    <t>Ad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</si>
  <si>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</si>
  <si>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</si>
  <si>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</si>
  <si>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</si>
  <si>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</si>
  <si>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</si>
  <si>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</si>
  <si>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減価償却率は今のところ低く、管渠は比較的新しい状態ではあるが、早期にストックマネジメント計画を策定し、後年度における管渠更新投資の平準化に努める必要がある。
              </t>
    <phoneticPr fontId="4"/>
  </si>
  <si>
    <t>　経常収支比率が100％に及ばず赤字を示しており、累積欠損金も年々増加しているが、事業開始から年数を経過し、企業債支払利息と減価償却費が減少に向かっているため、徐々に黒字化に近づいている。また、経費回収率については、平成27年度の料金改定以降100%を超える水準で推移している。
　なお、企業債残高は年々減少しており、住居系の面整備も完了したことから、今後は施設の更新需要を見据え、引き続き企業債残高の抑制に努め、経営の健全化を図っていく必要がある。
　このほか、施設利用率については、施設の処理能力がやや過剰で効率性が低いが、現在、処理区の統合を進めていることから、利用率は上昇するものと思われる。</t>
    <rPh sb="119" eb="121">
      <t>イコウ</t>
    </rPh>
    <rPh sb="126" eb="127">
      <t>コ</t>
    </rPh>
    <rPh sb="129" eb="131">
      <t>スイジュン</t>
    </rPh>
    <rPh sb="132" eb="134">
      <t>スイイ</t>
    </rPh>
    <phoneticPr fontId="4"/>
  </si>
  <si>
    <t>　管渠の老朽化が始まるまでに、さらなる経費の節減と使用料金の見直しにより、利益の確保、累積欠損金の解消に取り組み、早期に良好な経営状態となることが重要である。そのためには、将来の管渠更新や企業債の償還に備え、適切な規模の更新計画と財務計画を検討していく必要がある。
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</si>
</sst>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0.03</c:v>
                </c:pt>
                <c:pt idx="2">
                  <c:v>0.01</c:v>
                </c:pt>
                <c:pt idx="3">
                  <c:v>0.04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BF-4C7F-805F-3ABE876C4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159328"/>
        <c:axId val="40715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0.08</c:v>
                </c:pt>
                <c:pt idx="2">
                  <c:v>0.22</c:v>
                </c:pt>
                <c:pt idx="3">
                  <c:v>0.28000000000000003</c:v>
                </c:pt>
                <c:pt idx="4">
                  <c:v>0.21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BF-4C7F-805F-3ABE876C4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159328"/>
        <c:axId val="407156976"/>
      </c:lineChart>
      <c:dateAx>
        <c:axId val="40715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156976"/>
        <c:crosses val="autoZero"/>
        <c:auto val="1"/>
        <c:lblOffset val="100"/>
        <c:baseTimeUnit val="years"/>
      </c:dateAx>
      <c:valAx>
        <c:axId val="40715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15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57.03</c:v>
                </c:pt>
                <c:pt idx="1">
                  <c:v>56.42</c:v>
                </c:pt>
                <c:pt idx="2">
                  <c:v>57.14</c:v>
                </c:pt>
                <c:pt idx="3">
                  <c:v>56.85</c:v>
                </c:pt>
                <c:pt idx="4">
                  <c:v>57.61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E7-4B03-BA64-38FD28CFF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174224"/>
        <c:axId val="407174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64.12</c:v>
                </c:pt>
                <c:pt idx="1">
                  <c:v>67.95</c:v>
                </c:pt>
                <c:pt idx="2">
                  <c:v>66.63</c:v>
                </c:pt>
                <c:pt idx="3">
                  <c:v>67.040000000000006</c:v>
                </c:pt>
                <c:pt idx="4">
                  <c:v>66.34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E7-4B03-BA64-38FD28CFF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174224"/>
        <c:axId val="407174616"/>
      </c:lineChart>
      <c:dateAx>
        <c:axId val="407174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174616"/>
        <c:crosses val="autoZero"/>
        <c:auto val="1"/>
        <c:lblOffset val="100"/>
        <c:baseTimeUnit val="years"/>
      </c:dateAx>
      <c:valAx>
        <c:axId val="407174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174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93.6</c:v>
                </c:pt>
                <c:pt idx="1">
                  <c:v>93.68</c:v>
                </c:pt>
                <c:pt idx="2">
                  <c:v>94.57</c:v>
                </c:pt>
                <c:pt idx="3">
                  <c:v>95.11</c:v>
                </c:pt>
                <c:pt idx="4">
                  <c:v>95.43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26-484C-9FFF-8D7C2E26D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583656"/>
        <c:axId val="39258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90.91</c:v>
                </c:pt>
                <c:pt idx="1">
                  <c:v>93.12</c:v>
                </c:pt>
                <c:pt idx="2">
                  <c:v>93.38</c:v>
                </c:pt>
                <c:pt idx="3">
                  <c:v>93.5</c:v>
                </c:pt>
                <c:pt idx="4">
                  <c:v>93.86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26-484C-9FFF-8D7C2E26D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583656"/>
        <c:axId val="392585616"/>
      </c:lineChart>
      <c:dateAx>
        <c:axId val="392583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2585616"/>
        <c:crosses val="autoZero"/>
        <c:auto val="1"/>
        <c:lblOffset val="100"/>
        <c:baseTimeUnit val="years"/>
      </c:dateAx>
      <c:valAx>
        <c:axId val="39258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583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85.44</c:v>
                </c:pt>
                <c:pt idx="1">
                  <c:v>95.09</c:v>
                </c:pt>
                <c:pt idx="2">
                  <c:v>95.69</c:v>
                </c:pt>
                <c:pt idx="3">
                  <c:v>96.53</c:v>
                </c:pt>
                <c:pt idx="4">
                  <c:v>96.54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F2-498A-A725-CC6A3A999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156584"/>
        <c:axId val="407163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105.34</c:v>
                </c:pt>
                <c:pt idx="1">
                  <c:v>108.53</c:v>
                </c:pt>
                <c:pt idx="2">
                  <c:v>108.52</c:v>
                </c:pt>
                <c:pt idx="3">
                  <c:v>109.12</c:v>
                </c:pt>
                <c:pt idx="4">
                  <c:v>110.22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F2-498A-A725-CC6A3A999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156584"/>
        <c:axId val="407163248"/>
      </c:lineChart>
      <c:dateAx>
        <c:axId val="407156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163248"/>
        <c:crosses val="autoZero"/>
        <c:auto val="1"/>
        <c:lblOffset val="100"/>
        <c:baseTimeUnit val="years"/>
      </c:dateAx>
      <c:valAx>
        <c:axId val="407163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156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7.3</c:v>
                </c:pt>
                <c:pt idx="1">
                  <c:v>15.01</c:v>
                </c:pt>
                <c:pt idx="2">
                  <c:v>17.649999999999999</c:v>
                </c:pt>
                <c:pt idx="3">
                  <c:v>20.34</c:v>
                </c:pt>
                <c:pt idx="4">
                  <c:v>22.9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F-4DB2-A6CD-4DF4B91C0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155800"/>
        <c:axId val="407163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12.9</c:v>
                </c:pt>
                <c:pt idx="1">
                  <c:v>28.35</c:v>
                </c:pt>
                <c:pt idx="2">
                  <c:v>27.96</c:v>
                </c:pt>
                <c:pt idx="3">
                  <c:v>28.81</c:v>
                </c:pt>
                <c:pt idx="4">
                  <c:v>31.19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8F-4DB2-A6CD-4DF4B91C0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155800"/>
        <c:axId val="407163640"/>
      </c:lineChart>
      <c:dateAx>
        <c:axId val="407155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163640"/>
        <c:crosses val="autoZero"/>
        <c:auto val="1"/>
        <c:lblOffset val="100"/>
        <c:baseTimeUnit val="years"/>
      </c:dateAx>
      <c:valAx>
        <c:axId val="407163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155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ED-4E0C-BBD6-CB3F2A2BE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164032"/>
        <c:axId val="40715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3.05</c:v>
                </c:pt>
                <c:pt idx="2">
                  <c:v>3.4</c:v>
                </c:pt>
                <c:pt idx="3">
                  <c:v>3.84</c:v>
                </c:pt>
                <c:pt idx="4">
                  <c:v>4.3099999999999996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ED-4E0C-BBD6-CB3F2A2BE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164032"/>
        <c:axId val="407155408"/>
      </c:lineChart>
      <c:dateAx>
        <c:axId val="40716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155408"/>
        <c:crosses val="autoZero"/>
        <c:auto val="1"/>
        <c:lblOffset val="100"/>
        <c:baseTimeUnit val="years"/>
      </c:dateAx>
      <c:valAx>
        <c:axId val="40715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16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118.64</c:v>
                </c:pt>
                <c:pt idx="1">
                  <c:v>135.63999999999999</c:v>
                </c:pt>
                <c:pt idx="2">
                  <c:v>140.28</c:v>
                </c:pt>
                <c:pt idx="3">
                  <c:v>147.78</c:v>
                </c:pt>
                <c:pt idx="4">
                  <c:v>146.66999999999999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2E-412C-80DF-A1AF62D3B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158936"/>
        <c:axId val="407164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24.99</c:v>
                </c:pt>
                <c:pt idx="1">
                  <c:v>4.72</c:v>
                </c:pt>
                <c:pt idx="2">
                  <c:v>4.87</c:v>
                </c:pt>
                <c:pt idx="3">
                  <c:v>3.8</c:v>
                </c:pt>
                <c:pt idx="4">
                  <c:v>3.21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2E-412C-80DF-A1AF62D3B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158936"/>
        <c:axId val="407164424"/>
      </c:lineChart>
      <c:dateAx>
        <c:axId val="407158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164424"/>
        <c:crosses val="autoZero"/>
        <c:auto val="1"/>
        <c:lblOffset val="100"/>
        <c:baseTimeUnit val="years"/>
      </c:dateAx>
      <c:valAx>
        <c:axId val="407164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158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260.5</c:v>
                </c:pt>
                <c:pt idx="1">
                  <c:v>58.22</c:v>
                </c:pt>
                <c:pt idx="2">
                  <c:v>51.96</c:v>
                </c:pt>
                <c:pt idx="3">
                  <c:v>61.41</c:v>
                </c:pt>
                <c:pt idx="4">
                  <c:v>70.87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EE-4201-AACF-C73C0B1D7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168736"/>
        <c:axId val="407169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316.92</c:v>
                </c:pt>
                <c:pt idx="1">
                  <c:v>45.99</c:v>
                </c:pt>
                <c:pt idx="2">
                  <c:v>47.32</c:v>
                </c:pt>
                <c:pt idx="3">
                  <c:v>49.96</c:v>
                </c:pt>
                <c:pt idx="4">
                  <c:v>58.04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EE-4201-AACF-C73C0B1D7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168736"/>
        <c:axId val="407169128"/>
      </c:lineChart>
      <c:dateAx>
        <c:axId val="40716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169128"/>
        <c:crosses val="autoZero"/>
        <c:auto val="1"/>
        <c:lblOffset val="100"/>
        <c:baseTimeUnit val="years"/>
      </c:dateAx>
      <c:valAx>
        <c:axId val="407169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16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1163.32</c:v>
                </c:pt>
                <c:pt idx="1">
                  <c:v>1089.1500000000001</c:v>
                </c:pt>
                <c:pt idx="2">
                  <c:v>710.54</c:v>
                </c:pt>
                <c:pt idx="3">
                  <c:v>483.17</c:v>
                </c:pt>
                <c:pt idx="4">
                  <c:v>624.23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A9-4A59-9BB6-4DD6BB724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170696"/>
        <c:axId val="40717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885.97</c:v>
                </c:pt>
                <c:pt idx="1">
                  <c:v>963.16</c:v>
                </c:pt>
                <c:pt idx="2">
                  <c:v>1017.47</c:v>
                </c:pt>
                <c:pt idx="3">
                  <c:v>970.35</c:v>
                </c:pt>
                <c:pt idx="4">
                  <c:v>917.29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A9-4A59-9BB6-4DD6BB724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170696"/>
        <c:axId val="407171088"/>
      </c:lineChart>
      <c:dateAx>
        <c:axId val="407170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171088"/>
        <c:crosses val="autoZero"/>
        <c:auto val="1"/>
        <c:lblOffset val="100"/>
        <c:baseTimeUnit val="years"/>
      </c:dateAx>
      <c:valAx>
        <c:axId val="40717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170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81.22</c:v>
                </c:pt>
                <c:pt idx="1">
                  <c:v>93.92</c:v>
                </c:pt>
                <c:pt idx="2">
                  <c:v>116.21</c:v>
                </c:pt>
                <c:pt idx="3">
                  <c:v>109.24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A7-477B-872E-41BE3F440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171480"/>
        <c:axId val="407168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89.94</c:v>
                </c:pt>
                <c:pt idx="1">
                  <c:v>94.82</c:v>
                </c:pt>
                <c:pt idx="2">
                  <c:v>96.37</c:v>
                </c:pt>
                <c:pt idx="3">
                  <c:v>99.26</c:v>
                </c:pt>
                <c:pt idx="4">
                  <c:v>99.67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A7-477B-872E-41BE3F440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171480"/>
        <c:axId val="407168344"/>
      </c:lineChart>
      <c:dateAx>
        <c:axId val="407171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168344"/>
        <c:crosses val="autoZero"/>
        <c:auto val="1"/>
        <c:lblOffset val="100"/>
        <c:baseTimeUnit val="years"/>
      </c:dateAx>
      <c:valAx>
        <c:axId val="407168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171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147.22999999999999</c:v>
                </c:pt>
                <c:pt idx="1">
                  <c:v>137.61000000000001</c:v>
                </c:pt>
                <c:pt idx="2">
                  <c:v>112.6</c:v>
                </c:pt>
                <c:pt idx="3">
                  <c:v>121.95</c:v>
                </c:pt>
                <c:pt idx="4">
                  <c:v>131.76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C6-4EDC-860D-B8AA8DB33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172656"/>
        <c:axId val="407173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168.57</c:v>
                </c:pt>
                <c:pt idx="1">
                  <c:v>162.88</c:v>
                </c:pt>
                <c:pt idx="2">
                  <c:v>162.65</c:v>
                </c:pt>
                <c:pt idx="3">
                  <c:v>159.53</c:v>
                </c:pt>
                <c:pt idx="4">
                  <c:v>159.6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C6-4EDC-860D-B8AA8DB33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172656"/>
        <c:axId val="407173048"/>
      </c:lineChart>
      <c:dateAx>
        <c:axId val="407172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173048"/>
        <c:crosses val="autoZero"/>
        <c:auto val="1"/>
        <c:lblOffset val="100"/>
        <c:baseTimeUnit val="years"/>
      </c:dateAx>
      <c:valAx>
        <c:axId val="407173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172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S67" zoomScale="75" zoomScaleNormal="75" workbookViewId="0">
      <selection activeCell="AP80" sqref="AP80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石川県　白山市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3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Ad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7">
        <f>データ!S6</f>
        <v>113410</v>
      </c>
      <c r="AM8" s="67"/>
      <c r="AN8" s="67"/>
      <c r="AO8" s="67"/>
      <c r="AP8" s="67"/>
      <c r="AQ8" s="67"/>
      <c r="AR8" s="67"/>
      <c r="AS8" s="67"/>
      <c r="AT8" s="66">
        <f>データ!T6</f>
        <v>754.93</v>
      </c>
      <c r="AU8" s="66"/>
      <c r="AV8" s="66"/>
      <c r="AW8" s="66"/>
      <c r="AX8" s="66"/>
      <c r="AY8" s="66"/>
      <c r="AZ8" s="66"/>
      <c r="BA8" s="66"/>
      <c r="BB8" s="66">
        <f>データ!U6</f>
        <v>150.22999999999999</v>
      </c>
      <c r="BC8" s="66"/>
      <c r="BD8" s="66"/>
      <c r="BE8" s="66"/>
      <c r="BF8" s="66"/>
      <c r="BG8" s="66"/>
      <c r="BH8" s="66"/>
      <c r="BI8" s="66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3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3"/>
      <c r="BK9" s="3"/>
      <c r="BL9" s="64" t="s">
        <v>20</v>
      </c>
      <c r="BM9" s="65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>
        <f>データ!O6</f>
        <v>34.770000000000003</v>
      </c>
      <c r="J10" s="66"/>
      <c r="K10" s="66"/>
      <c r="L10" s="66"/>
      <c r="M10" s="66"/>
      <c r="N10" s="66"/>
      <c r="O10" s="66"/>
      <c r="P10" s="66">
        <f>データ!P6</f>
        <v>89.73</v>
      </c>
      <c r="Q10" s="66"/>
      <c r="R10" s="66"/>
      <c r="S10" s="66"/>
      <c r="T10" s="66"/>
      <c r="U10" s="66"/>
      <c r="V10" s="66"/>
      <c r="W10" s="66">
        <f>データ!Q6</f>
        <v>92.36</v>
      </c>
      <c r="X10" s="66"/>
      <c r="Y10" s="66"/>
      <c r="Z10" s="66"/>
      <c r="AA10" s="66"/>
      <c r="AB10" s="66"/>
      <c r="AC10" s="66"/>
      <c r="AD10" s="67">
        <f>データ!R6</f>
        <v>2613</v>
      </c>
      <c r="AE10" s="67"/>
      <c r="AF10" s="67"/>
      <c r="AG10" s="67"/>
      <c r="AH10" s="67"/>
      <c r="AI10" s="67"/>
      <c r="AJ10" s="67"/>
      <c r="AK10" s="2"/>
      <c r="AL10" s="67">
        <f>データ!V6</f>
        <v>101681</v>
      </c>
      <c r="AM10" s="67"/>
      <c r="AN10" s="67"/>
      <c r="AO10" s="67"/>
      <c r="AP10" s="67"/>
      <c r="AQ10" s="67"/>
      <c r="AR10" s="67"/>
      <c r="AS10" s="67"/>
      <c r="AT10" s="66">
        <f>データ!W6</f>
        <v>25.64</v>
      </c>
      <c r="AU10" s="66"/>
      <c r="AV10" s="66"/>
      <c r="AW10" s="66"/>
      <c r="AX10" s="66"/>
      <c r="AY10" s="66"/>
      <c r="AZ10" s="66"/>
      <c r="BA10" s="66"/>
      <c r="BB10" s="66">
        <f>データ!X6</f>
        <v>3965.72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121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6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120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6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6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【108.80】</v>
      </c>
      <c r="F86" s="26" t="str">
        <f>データ!AT6</f>
        <v>【4.27】</v>
      </c>
      <c r="G86" s="26" t="str">
        <f>データ!BE6</f>
        <v>【66.41】</v>
      </c>
      <c r="H86" s="26" t="str">
        <f>データ!BP6</f>
        <v>【707.33】</v>
      </c>
      <c r="I86" s="26" t="str">
        <f>データ!CA6</f>
        <v>【101.26】</v>
      </c>
      <c r="J86" s="26" t="str">
        <f>データ!CL6</f>
        <v>【136.39】</v>
      </c>
      <c r="K86" s="26" t="str">
        <f>データ!CW6</f>
        <v>【60.13】</v>
      </c>
      <c r="L86" s="26" t="str">
        <f>データ!DH6</f>
        <v>【95.06】</v>
      </c>
      <c r="M86" s="26" t="str">
        <f>データ!DS6</f>
        <v>【38.13】</v>
      </c>
      <c r="N86" s="26" t="str">
        <f>データ!ED6</f>
        <v>【5.37】</v>
      </c>
      <c r="O86" s="26" t="str">
        <f>データ!EO6</f>
        <v>【0.23】</v>
      </c>
    </row>
  </sheetData>
  <sheetProtection algorithmName="SHA-512" hashValue="jruqbB8szb2bK2K5rXHAzdjXymsltiEXEXpYkEO0lf9L98zh0aVNtBW4Ornk03cb9ALPCO2GAV3Rzu3UsSPZNQ==" saltValue="mtZH+MLyKNsob03+7faTZ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172103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石川県　白山市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Ad</v>
      </c>
      <c r="M6" s="33" t="str">
        <f t="shared" si="3"/>
        <v>非設置</v>
      </c>
      <c r="N6" s="34" t="str">
        <f t="shared" si="3"/>
        <v>-</v>
      </c>
      <c r="O6" s="34">
        <f t="shared" si="3"/>
        <v>34.770000000000003</v>
      </c>
      <c r="P6" s="34">
        <f t="shared" si="3"/>
        <v>89.73</v>
      </c>
      <c r="Q6" s="34">
        <f t="shared" si="3"/>
        <v>92.36</v>
      </c>
      <c r="R6" s="34">
        <f t="shared" si="3"/>
        <v>2613</v>
      </c>
      <c r="S6" s="34">
        <f t="shared" si="3"/>
        <v>113410</v>
      </c>
      <c r="T6" s="34">
        <f t="shared" si="3"/>
        <v>754.93</v>
      </c>
      <c r="U6" s="34">
        <f t="shared" si="3"/>
        <v>150.22999999999999</v>
      </c>
      <c r="V6" s="34">
        <f t="shared" si="3"/>
        <v>101681</v>
      </c>
      <c r="W6" s="34">
        <f t="shared" si="3"/>
        <v>25.64</v>
      </c>
      <c r="X6" s="34">
        <f t="shared" si="3"/>
        <v>3965.72</v>
      </c>
      <c r="Y6" s="35">
        <f>IF(Y7="",NA(),Y7)</f>
        <v>85.44</v>
      </c>
      <c r="Z6" s="35">
        <f t="shared" ref="Z6:AH6" si="4">IF(Z7="",NA(),Z7)</f>
        <v>95.09</v>
      </c>
      <c r="AA6" s="35">
        <f t="shared" si="4"/>
        <v>95.69</v>
      </c>
      <c r="AB6" s="35">
        <f t="shared" si="4"/>
        <v>96.53</v>
      </c>
      <c r="AC6" s="35">
        <f t="shared" si="4"/>
        <v>96.54</v>
      </c>
      <c r="AD6" s="35">
        <f t="shared" si="4"/>
        <v>105.34</v>
      </c>
      <c r="AE6" s="35">
        <f t="shared" si="4"/>
        <v>108.53</v>
      </c>
      <c r="AF6" s="35">
        <f t="shared" si="4"/>
        <v>108.52</v>
      </c>
      <c r="AG6" s="35">
        <f t="shared" si="4"/>
        <v>109.12</v>
      </c>
      <c r="AH6" s="35">
        <f t="shared" si="4"/>
        <v>110.22</v>
      </c>
      <c r="AI6" s="34" t="str">
        <f>IF(AI7="","",IF(AI7="-","【-】","【"&amp;SUBSTITUTE(TEXT(AI7,"#,##0.00"),"-","△")&amp;"】"))</f>
        <v>【108.80】</v>
      </c>
      <c r="AJ6" s="35">
        <f>IF(AJ7="",NA(),AJ7)</f>
        <v>118.64</v>
      </c>
      <c r="AK6" s="35">
        <f t="shared" ref="AK6:AS6" si="5">IF(AK7="",NA(),AK7)</f>
        <v>135.63999999999999</v>
      </c>
      <c r="AL6" s="35">
        <f t="shared" si="5"/>
        <v>140.28</v>
      </c>
      <c r="AM6" s="35">
        <f t="shared" si="5"/>
        <v>147.78</v>
      </c>
      <c r="AN6" s="35">
        <f t="shared" si="5"/>
        <v>146.66999999999999</v>
      </c>
      <c r="AO6" s="35">
        <f t="shared" si="5"/>
        <v>24.99</v>
      </c>
      <c r="AP6" s="35">
        <f t="shared" si="5"/>
        <v>4.72</v>
      </c>
      <c r="AQ6" s="35">
        <f t="shared" si="5"/>
        <v>4.87</v>
      </c>
      <c r="AR6" s="35">
        <f t="shared" si="5"/>
        <v>3.8</v>
      </c>
      <c r="AS6" s="35">
        <f t="shared" si="5"/>
        <v>3.21</v>
      </c>
      <c r="AT6" s="34" t="str">
        <f>IF(AT7="","",IF(AT7="-","【-】","【"&amp;SUBSTITUTE(TEXT(AT7,"#,##0.00"),"-","△")&amp;"】"))</f>
        <v>【4.27】</v>
      </c>
      <c r="AU6" s="35">
        <f>IF(AU7="",NA(),AU7)</f>
        <v>260.5</v>
      </c>
      <c r="AV6" s="35">
        <f t="shared" ref="AV6:BD6" si="6">IF(AV7="",NA(),AV7)</f>
        <v>58.22</v>
      </c>
      <c r="AW6" s="35">
        <f t="shared" si="6"/>
        <v>51.96</v>
      </c>
      <c r="AX6" s="35">
        <f t="shared" si="6"/>
        <v>61.41</v>
      </c>
      <c r="AY6" s="35">
        <f t="shared" si="6"/>
        <v>70.87</v>
      </c>
      <c r="AZ6" s="35">
        <f t="shared" si="6"/>
        <v>316.92</v>
      </c>
      <c r="BA6" s="35">
        <f t="shared" si="6"/>
        <v>45.99</v>
      </c>
      <c r="BB6" s="35">
        <f t="shared" si="6"/>
        <v>47.32</v>
      </c>
      <c r="BC6" s="35">
        <f t="shared" si="6"/>
        <v>49.96</v>
      </c>
      <c r="BD6" s="35">
        <f t="shared" si="6"/>
        <v>58.04</v>
      </c>
      <c r="BE6" s="34" t="str">
        <f>IF(BE7="","",IF(BE7="-","【-】","【"&amp;SUBSTITUTE(TEXT(BE7,"#,##0.00"),"-","△")&amp;"】"))</f>
        <v>【66.41】</v>
      </c>
      <c r="BF6" s="35">
        <f>IF(BF7="",NA(),BF7)</f>
        <v>1163.32</v>
      </c>
      <c r="BG6" s="35">
        <f t="shared" ref="BG6:BO6" si="7">IF(BG7="",NA(),BG7)</f>
        <v>1089.1500000000001</v>
      </c>
      <c r="BH6" s="35">
        <f t="shared" si="7"/>
        <v>710.54</v>
      </c>
      <c r="BI6" s="35">
        <f t="shared" si="7"/>
        <v>483.17</v>
      </c>
      <c r="BJ6" s="35">
        <f t="shared" si="7"/>
        <v>624.23</v>
      </c>
      <c r="BK6" s="35">
        <f t="shared" si="7"/>
        <v>885.97</v>
      </c>
      <c r="BL6" s="35">
        <f t="shared" si="7"/>
        <v>963.16</v>
      </c>
      <c r="BM6" s="35">
        <f t="shared" si="7"/>
        <v>1017.47</v>
      </c>
      <c r="BN6" s="35">
        <f t="shared" si="7"/>
        <v>970.35</v>
      </c>
      <c r="BO6" s="35">
        <f t="shared" si="7"/>
        <v>917.29</v>
      </c>
      <c r="BP6" s="34" t="str">
        <f>IF(BP7="","",IF(BP7="-","【-】","【"&amp;SUBSTITUTE(TEXT(BP7,"#,##0.00"),"-","△")&amp;"】"))</f>
        <v>【707.33】</v>
      </c>
      <c r="BQ6" s="35">
        <f>IF(BQ7="",NA(),BQ7)</f>
        <v>81.22</v>
      </c>
      <c r="BR6" s="35">
        <f t="shared" ref="BR6:BZ6" si="8">IF(BR7="",NA(),BR7)</f>
        <v>93.92</v>
      </c>
      <c r="BS6" s="35">
        <f t="shared" si="8"/>
        <v>116.21</v>
      </c>
      <c r="BT6" s="35">
        <f t="shared" si="8"/>
        <v>109.24</v>
      </c>
      <c r="BU6" s="35">
        <f t="shared" si="8"/>
        <v>100</v>
      </c>
      <c r="BV6" s="35">
        <f t="shared" si="8"/>
        <v>89.94</v>
      </c>
      <c r="BW6" s="35">
        <f t="shared" si="8"/>
        <v>94.82</v>
      </c>
      <c r="BX6" s="35">
        <f t="shared" si="8"/>
        <v>96.37</v>
      </c>
      <c r="BY6" s="35">
        <f t="shared" si="8"/>
        <v>99.26</v>
      </c>
      <c r="BZ6" s="35">
        <f t="shared" si="8"/>
        <v>99.67</v>
      </c>
      <c r="CA6" s="34" t="str">
        <f>IF(CA7="","",IF(CA7="-","【-】","【"&amp;SUBSTITUTE(TEXT(CA7,"#,##0.00"),"-","△")&amp;"】"))</f>
        <v>【101.26】</v>
      </c>
      <c r="CB6" s="35">
        <f>IF(CB7="",NA(),CB7)</f>
        <v>147.22999999999999</v>
      </c>
      <c r="CC6" s="35">
        <f t="shared" ref="CC6:CK6" si="9">IF(CC7="",NA(),CC7)</f>
        <v>137.61000000000001</v>
      </c>
      <c r="CD6" s="35">
        <f t="shared" si="9"/>
        <v>112.6</v>
      </c>
      <c r="CE6" s="35">
        <f t="shared" si="9"/>
        <v>121.95</v>
      </c>
      <c r="CF6" s="35">
        <f t="shared" si="9"/>
        <v>131.76</v>
      </c>
      <c r="CG6" s="35">
        <f t="shared" si="9"/>
        <v>168.57</v>
      </c>
      <c r="CH6" s="35">
        <f t="shared" si="9"/>
        <v>162.88</v>
      </c>
      <c r="CI6" s="35">
        <f t="shared" si="9"/>
        <v>162.65</v>
      </c>
      <c r="CJ6" s="35">
        <f t="shared" si="9"/>
        <v>159.53</v>
      </c>
      <c r="CK6" s="35">
        <f t="shared" si="9"/>
        <v>159.6</v>
      </c>
      <c r="CL6" s="34" t="str">
        <f>IF(CL7="","",IF(CL7="-","【-】","【"&amp;SUBSTITUTE(TEXT(CL7,"#,##0.00"),"-","△")&amp;"】"))</f>
        <v>【136.39】</v>
      </c>
      <c r="CM6" s="35">
        <f>IF(CM7="",NA(),CM7)</f>
        <v>57.03</v>
      </c>
      <c r="CN6" s="35">
        <f t="shared" ref="CN6:CV6" si="10">IF(CN7="",NA(),CN7)</f>
        <v>56.42</v>
      </c>
      <c r="CO6" s="35">
        <f t="shared" si="10"/>
        <v>57.14</v>
      </c>
      <c r="CP6" s="35">
        <f t="shared" si="10"/>
        <v>56.85</v>
      </c>
      <c r="CQ6" s="35">
        <f t="shared" si="10"/>
        <v>57.61</v>
      </c>
      <c r="CR6" s="35">
        <f t="shared" si="10"/>
        <v>64.12</v>
      </c>
      <c r="CS6" s="35">
        <f t="shared" si="10"/>
        <v>67.95</v>
      </c>
      <c r="CT6" s="35">
        <f t="shared" si="10"/>
        <v>66.63</v>
      </c>
      <c r="CU6" s="35">
        <f t="shared" si="10"/>
        <v>67.040000000000006</v>
      </c>
      <c r="CV6" s="35">
        <f t="shared" si="10"/>
        <v>66.34</v>
      </c>
      <c r="CW6" s="34" t="str">
        <f>IF(CW7="","",IF(CW7="-","【-】","【"&amp;SUBSTITUTE(TEXT(CW7,"#,##0.00"),"-","△")&amp;"】"))</f>
        <v>【60.13】</v>
      </c>
      <c r="CX6" s="35">
        <f>IF(CX7="",NA(),CX7)</f>
        <v>93.6</v>
      </c>
      <c r="CY6" s="35">
        <f t="shared" ref="CY6:DG6" si="11">IF(CY7="",NA(),CY7)</f>
        <v>93.68</v>
      </c>
      <c r="CZ6" s="35">
        <f t="shared" si="11"/>
        <v>94.57</v>
      </c>
      <c r="DA6" s="35">
        <f t="shared" si="11"/>
        <v>95.11</v>
      </c>
      <c r="DB6" s="35">
        <f t="shared" si="11"/>
        <v>95.43</v>
      </c>
      <c r="DC6" s="35">
        <f t="shared" si="11"/>
        <v>90.91</v>
      </c>
      <c r="DD6" s="35">
        <f t="shared" si="11"/>
        <v>93.12</v>
      </c>
      <c r="DE6" s="35">
        <f t="shared" si="11"/>
        <v>93.38</v>
      </c>
      <c r="DF6" s="35">
        <f t="shared" si="11"/>
        <v>93.5</v>
      </c>
      <c r="DG6" s="35">
        <f t="shared" si="11"/>
        <v>93.86</v>
      </c>
      <c r="DH6" s="34" t="str">
        <f>IF(DH7="","",IF(DH7="-","【-】","【"&amp;SUBSTITUTE(TEXT(DH7,"#,##0.00"),"-","△")&amp;"】"))</f>
        <v>【95.06】</v>
      </c>
      <c r="DI6" s="35">
        <f>IF(DI7="",NA(),DI7)</f>
        <v>7.3</v>
      </c>
      <c r="DJ6" s="35">
        <f t="shared" ref="DJ6:DR6" si="12">IF(DJ7="",NA(),DJ7)</f>
        <v>15.01</v>
      </c>
      <c r="DK6" s="35">
        <f t="shared" si="12"/>
        <v>17.649999999999999</v>
      </c>
      <c r="DL6" s="35">
        <f t="shared" si="12"/>
        <v>20.34</v>
      </c>
      <c r="DM6" s="35">
        <f t="shared" si="12"/>
        <v>22.9</v>
      </c>
      <c r="DN6" s="35">
        <f t="shared" si="12"/>
        <v>12.9</v>
      </c>
      <c r="DO6" s="35">
        <f t="shared" si="12"/>
        <v>28.35</v>
      </c>
      <c r="DP6" s="35">
        <f t="shared" si="12"/>
        <v>27.96</v>
      </c>
      <c r="DQ6" s="35">
        <f t="shared" si="12"/>
        <v>28.81</v>
      </c>
      <c r="DR6" s="35">
        <f t="shared" si="12"/>
        <v>31.19</v>
      </c>
      <c r="DS6" s="34" t="str">
        <f>IF(DS7="","",IF(DS7="-","【-】","【"&amp;SUBSTITUTE(TEXT(DS7,"#,##0.00"),"-","△")&amp;"】"))</f>
        <v>【38.13】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0.71</v>
      </c>
      <c r="DZ6" s="35">
        <f t="shared" si="13"/>
        <v>3.05</v>
      </c>
      <c r="EA6" s="35">
        <f t="shared" si="13"/>
        <v>3.4</v>
      </c>
      <c r="EB6" s="35">
        <f t="shared" si="13"/>
        <v>3.84</v>
      </c>
      <c r="EC6" s="35">
        <f t="shared" si="13"/>
        <v>4.3099999999999996</v>
      </c>
      <c r="ED6" s="34" t="str">
        <f>IF(ED7="","",IF(ED7="-","【-】","【"&amp;SUBSTITUTE(TEXT(ED7,"#,##0.00"),"-","△")&amp;"】"))</f>
        <v>【5.37】</v>
      </c>
      <c r="EE6" s="35">
        <f>IF(EE7="",NA(),EE7)</f>
        <v>0.05</v>
      </c>
      <c r="EF6" s="35">
        <f t="shared" ref="EF6:EN6" si="14">IF(EF7="",NA(),EF7)</f>
        <v>0.03</v>
      </c>
      <c r="EG6" s="35">
        <f t="shared" si="14"/>
        <v>0.01</v>
      </c>
      <c r="EH6" s="35">
        <f t="shared" si="14"/>
        <v>0.04</v>
      </c>
      <c r="EI6" s="34">
        <f t="shared" si="14"/>
        <v>0</v>
      </c>
      <c r="EJ6" s="35">
        <f t="shared" si="14"/>
        <v>7.0000000000000007E-2</v>
      </c>
      <c r="EK6" s="35">
        <f t="shared" si="14"/>
        <v>0.08</v>
      </c>
      <c r="EL6" s="35">
        <f t="shared" si="14"/>
        <v>0.22</v>
      </c>
      <c r="EM6" s="35">
        <f t="shared" si="14"/>
        <v>0.28000000000000003</v>
      </c>
      <c r="EN6" s="35">
        <f t="shared" si="14"/>
        <v>0.21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2017</v>
      </c>
      <c r="C7" s="37">
        <v>172103</v>
      </c>
      <c r="D7" s="37">
        <v>46</v>
      </c>
      <c r="E7" s="37">
        <v>17</v>
      </c>
      <c r="F7" s="37">
        <v>1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34.770000000000003</v>
      </c>
      <c r="P7" s="38">
        <v>89.73</v>
      </c>
      <c r="Q7" s="38">
        <v>92.36</v>
      </c>
      <c r="R7" s="38">
        <v>2613</v>
      </c>
      <c r="S7" s="38">
        <v>113410</v>
      </c>
      <c r="T7" s="38">
        <v>754.93</v>
      </c>
      <c r="U7" s="38">
        <v>150.22999999999999</v>
      </c>
      <c r="V7" s="38">
        <v>101681</v>
      </c>
      <c r="W7" s="38">
        <v>25.64</v>
      </c>
      <c r="X7" s="38">
        <v>3965.72</v>
      </c>
      <c r="Y7" s="38">
        <v>85.44</v>
      </c>
      <c r="Z7" s="38">
        <v>95.09</v>
      </c>
      <c r="AA7" s="38">
        <v>95.69</v>
      </c>
      <c r="AB7" s="38">
        <v>96.53</v>
      </c>
      <c r="AC7" s="38">
        <v>96.54</v>
      </c>
      <c r="AD7" s="38">
        <v>105.34</v>
      </c>
      <c r="AE7" s="38">
        <v>108.53</v>
      </c>
      <c r="AF7" s="38">
        <v>108.52</v>
      </c>
      <c r="AG7" s="38">
        <v>109.12</v>
      </c>
      <c r="AH7" s="38">
        <v>110.22</v>
      </c>
      <c r="AI7" s="38">
        <v>108.8</v>
      </c>
      <c r="AJ7" s="38">
        <v>118.64</v>
      </c>
      <c r="AK7" s="38">
        <v>135.63999999999999</v>
      </c>
      <c r="AL7" s="38">
        <v>140.28</v>
      </c>
      <c r="AM7" s="38">
        <v>147.78</v>
      </c>
      <c r="AN7" s="38">
        <v>146.66999999999999</v>
      </c>
      <c r="AO7" s="38">
        <v>24.99</v>
      </c>
      <c r="AP7" s="38">
        <v>4.72</v>
      </c>
      <c r="AQ7" s="38">
        <v>4.87</v>
      </c>
      <c r="AR7" s="38">
        <v>3.8</v>
      </c>
      <c r="AS7" s="38">
        <v>3.21</v>
      </c>
      <c r="AT7" s="38">
        <v>4.2699999999999996</v>
      </c>
      <c r="AU7" s="38">
        <v>260.5</v>
      </c>
      <c r="AV7" s="38">
        <v>58.22</v>
      </c>
      <c r="AW7" s="38">
        <v>51.96</v>
      </c>
      <c r="AX7" s="38">
        <v>61.41</v>
      </c>
      <c r="AY7" s="38">
        <v>70.87</v>
      </c>
      <c r="AZ7" s="38">
        <v>316.92</v>
      </c>
      <c r="BA7" s="38">
        <v>45.99</v>
      </c>
      <c r="BB7" s="38">
        <v>47.32</v>
      </c>
      <c r="BC7" s="38">
        <v>49.96</v>
      </c>
      <c r="BD7" s="38">
        <v>58.04</v>
      </c>
      <c r="BE7" s="38">
        <v>66.41</v>
      </c>
      <c r="BF7" s="38">
        <v>1163.32</v>
      </c>
      <c r="BG7" s="38">
        <v>1089.1500000000001</v>
      </c>
      <c r="BH7" s="38">
        <v>710.54</v>
      </c>
      <c r="BI7" s="38">
        <v>483.17</v>
      </c>
      <c r="BJ7" s="38">
        <v>624.23</v>
      </c>
      <c r="BK7" s="38">
        <v>885.97</v>
      </c>
      <c r="BL7" s="38">
        <v>963.16</v>
      </c>
      <c r="BM7" s="38">
        <v>1017.47</v>
      </c>
      <c r="BN7" s="38">
        <v>970.35</v>
      </c>
      <c r="BO7" s="38">
        <v>917.29</v>
      </c>
      <c r="BP7" s="38">
        <v>707.33</v>
      </c>
      <c r="BQ7" s="38">
        <v>81.22</v>
      </c>
      <c r="BR7" s="38">
        <v>93.92</v>
      </c>
      <c r="BS7" s="38">
        <v>116.21</v>
      </c>
      <c r="BT7" s="38">
        <v>109.24</v>
      </c>
      <c r="BU7" s="38">
        <v>100</v>
      </c>
      <c r="BV7" s="38">
        <v>89.94</v>
      </c>
      <c r="BW7" s="38">
        <v>94.82</v>
      </c>
      <c r="BX7" s="38">
        <v>96.37</v>
      </c>
      <c r="BY7" s="38">
        <v>99.26</v>
      </c>
      <c r="BZ7" s="38">
        <v>99.67</v>
      </c>
      <c r="CA7" s="38">
        <v>101.26</v>
      </c>
      <c r="CB7" s="38">
        <v>147.22999999999999</v>
      </c>
      <c r="CC7" s="38">
        <v>137.61000000000001</v>
      </c>
      <c r="CD7" s="38">
        <v>112.6</v>
      </c>
      <c r="CE7" s="38">
        <v>121.95</v>
      </c>
      <c r="CF7" s="38">
        <v>131.76</v>
      </c>
      <c r="CG7" s="38">
        <v>168.57</v>
      </c>
      <c r="CH7" s="38">
        <v>162.88</v>
      </c>
      <c r="CI7" s="38">
        <v>162.65</v>
      </c>
      <c r="CJ7" s="38">
        <v>159.53</v>
      </c>
      <c r="CK7" s="38">
        <v>159.6</v>
      </c>
      <c r="CL7" s="38">
        <v>136.38999999999999</v>
      </c>
      <c r="CM7" s="38">
        <v>57.03</v>
      </c>
      <c r="CN7" s="38">
        <v>56.42</v>
      </c>
      <c r="CO7" s="38">
        <v>57.14</v>
      </c>
      <c r="CP7" s="38">
        <v>56.85</v>
      </c>
      <c r="CQ7" s="38">
        <v>57.61</v>
      </c>
      <c r="CR7" s="38">
        <v>64.12</v>
      </c>
      <c r="CS7" s="38">
        <v>67.95</v>
      </c>
      <c r="CT7" s="38">
        <v>66.63</v>
      </c>
      <c r="CU7" s="38">
        <v>67.040000000000006</v>
      </c>
      <c r="CV7" s="38">
        <v>66.34</v>
      </c>
      <c r="CW7" s="38">
        <v>60.13</v>
      </c>
      <c r="CX7" s="38">
        <v>93.6</v>
      </c>
      <c r="CY7" s="38">
        <v>93.68</v>
      </c>
      <c r="CZ7" s="38">
        <v>94.57</v>
      </c>
      <c r="DA7" s="38">
        <v>95.11</v>
      </c>
      <c r="DB7" s="38">
        <v>95.43</v>
      </c>
      <c r="DC7" s="38">
        <v>90.91</v>
      </c>
      <c r="DD7" s="38">
        <v>93.12</v>
      </c>
      <c r="DE7" s="38">
        <v>93.38</v>
      </c>
      <c r="DF7" s="38">
        <v>93.5</v>
      </c>
      <c r="DG7" s="38">
        <v>93.86</v>
      </c>
      <c r="DH7" s="38">
        <v>95.06</v>
      </c>
      <c r="DI7" s="38">
        <v>7.3</v>
      </c>
      <c r="DJ7" s="38">
        <v>15.01</v>
      </c>
      <c r="DK7" s="38">
        <v>17.649999999999999</v>
      </c>
      <c r="DL7" s="38">
        <v>20.34</v>
      </c>
      <c r="DM7" s="38">
        <v>22.9</v>
      </c>
      <c r="DN7" s="38">
        <v>12.9</v>
      </c>
      <c r="DO7" s="38">
        <v>28.35</v>
      </c>
      <c r="DP7" s="38">
        <v>27.96</v>
      </c>
      <c r="DQ7" s="38">
        <v>28.81</v>
      </c>
      <c r="DR7" s="38">
        <v>31.19</v>
      </c>
      <c r="DS7" s="38">
        <v>38.130000000000003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0.71</v>
      </c>
      <c r="DZ7" s="38">
        <v>3.05</v>
      </c>
      <c r="EA7" s="38">
        <v>3.4</v>
      </c>
      <c r="EB7" s="38">
        <v>3.84</v>
      </c>
      <c r="EC7" s="38">
        <v>4.3099999999999996</v>
      </c>
      <c r="ED7" s="38">
        <v>5.37</v>
      </c>
      <c r="EE7" s="38">
        <v>0.05</v>
      </c>
      <c r="EF7" s="38">
        <v>0.03</v>
      </c>
      <c r="EG7" s="38">
        <v>0.01</v>
      </c>
      <c r="EH7" s="38">
        <v>0.04</v>
      </c>
      <c r="EI7" s="38">
        <v>0</v>
      </c>
      <c r="EJ7" s="38">
        <v>7.0000000000000007E-2</v>
      </c>
      <c r="EK7" s="38">
        <v>0.08</v>
      </c>
      <c r="EL7" s="38">
        <v>0.22</v>
      </c>
      <c r="EM7" s="38">
        <v>0.28000000000000003</v>
      </c>
      <c r="EN7" s="38">
        <v>0.21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2018-12-03T08:48:46Z</dcterms:created>
  <dcterms:modified xsi:type="dcterms:W3CDTF">2019-01-28T01:35:34Z</dcterms:modified>
  <cp:category/>
</cp:coreProperties>
</file>