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mc:AlternateContent xmlns:mc="http://schemas.openxmlformats.org/markup-compatibility/2006">
    <mc:Choice Requires="x15">
      <x15ac:absPath xmlns:x15ac="http://schemas.microsoft.com/office/spreadsheetml/2010/11/ac" url="C:\Users\seibi\Desktop\【経営比較分析表】2017_172073_46_1718\"/>
    </mc:Choice>
  </mc:AlternateContent>
  <workbookProtection workbookAlgorithmName="SHA-512" workbookHashValue="aAGhFbvnMo3EPpogXYNQNj02WkWIQgmkgcqEvrkrWRsLjwBeqj6wXqDFt05/MAa8kd8WGpdmjZPio8wxPQmy/A==" workbookSaltValue="6VUFRE4wJ9qt7sKPZm/CLg==" workbookSpinCount="100000" lockStructure="1"/>
  <bookViews>
    <workbookView xWindow="0" yWindow="0" windowWidth="19170" windowHeight="48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<sst xmlns="http://schemas.openxmlformats.org/spreadsheetml/2006/main" count="257" uniqueCount="123">
  <si>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</si>
  <si>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</si>
  <si>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</si>
  <si>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</si>
  <si>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</si>
  <si>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</si>
  <si>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</si>
  <si>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</si>
  <si>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</si>
  <si>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</si>
  <si>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</si>
  <si>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</si>
  <si>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</si>
  <si>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</si>
  <si>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</si>
  <si>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</si>
  <si>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</si>
  <si>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</si>
  <si>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</si>
  <si>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</si>
  <si>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</si>
  <si>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</si>
  <si>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</si>
  <si>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</si>
  <si>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</si>
  <si>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</si>
  <si>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</si>
  <si>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</si>
  <si>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</si>
  <si>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</si>
  <si>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</si>
  <si>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</si>
  <si>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</si>
  <si>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</si>
  <si>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</si>
  <si>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</si>
  <si>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</si>
  <si>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</si>
  <si>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</si>
  <si>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</si>
  <si>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</si>
  <si>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5"/>
  </si>
  <si>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</si>
  <si>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</si>
  <si>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</si>
  <si>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</si>
  <si>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</si>
  <si>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</si>
  <si>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</si>
  <si>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</si>
  <si>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</si>
  <si>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</si>
  <si>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</si>
  <si>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</si>
  <si>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</si>
  <si>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下水道事業(法適用)</t>
    <rPh sb="3" eb="5">
      <t>ジギョウ</t>
    </rPh>
    <rPh sb="6" eb="7">
      <t>ホウ</t>
    </rPh>
    <rPh sb="7" eb="9">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</si>
  <si>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</si>
  <si>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</si>
  <si>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</si>
  <si>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</si>
  <si>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</si>
  <si>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</si>
  <si>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</si>
  <si>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</si>
  <si>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</si>
  <si>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</si>
  <si>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</si>
  <si>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</si>
  <si>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</si>
  <si>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</si>
  <si>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</si>
  <si>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</si>
  <si>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</si>
  <si>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</si>
  <si>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</si>
  <si>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</si>
  <si>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</si>
  <si>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</si>
  <si>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</si>
  <si>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</si>
  <si>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</si>
  <si>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</si>
  <si>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</si>
  <si>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</si>
  <si>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</si>
  <si>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</si>
  <si>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</si>
  <si>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</si>
  <si>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</si>
  <si>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</si>
  <si>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</si>
  <si>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</si>
  <si>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</si>
  <si>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</si>
  <si>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</si>
  <si>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</si>
  <si>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</si>
  <si>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</si>
  <si>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</si>
  <si>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</si>
  <si>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</si>
  <si>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</si>
  <si>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</si>
  <si>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</si>
  <si>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</si>
  <si>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</si>
  <si>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</si>
  <si>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</si>
  <si>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石川県　羽咋市</t>
  </si>
  <si>
    <t>法適用</t>
  </si>
  <si>
    <t>下水道事業</t>
  </si>
  <si>
    <t>特定地域生活排水処理</t>
  </si>
  <si>
    <t>K3</t>
  </si>
  <si>
    <t>非設置</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</si>
  <si>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</si>
  <si>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</si>
  <si>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</si>
  <si>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</si>
  <si>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</si>
  <si>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</si>
  <si>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①②③　H23年に法適用した以降も、事業費に対する使用料収入等が不足し赤字経営が続いていたため、H26年度より料金改定を行い、収支の黒字化を目指し、累積欠損金の解消に向け取り組んでいるところである。流動比率については、 類似団体の平均値を上回っており、他３事業に比べても、支払能力は高いといえるが、徐々に下がっている。
 ④年々減少してきてはいるものの、浄化槽設置に伴い発行した企業債の償還金が多大なため、事業規模に対する残高が平均値を上回っている。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⑥類似団体の平均値を下回っているが、さらなる維持管理費の削減等に努める。
 ⑦人口減少により、利用率は低下傾向にある。</t>
    <phoneticPr fontId="5"/>
  </si>
  <si>
    <t>　浄化槽事業が始まってまだ日が浅く、耐用年数に達していないことから更新事業を実施していないが、供用開始から10年を経過しており、設備に不具合が生じているものもある。　　　　　　　　　　　　　　　　　　　　　　　　　　　　　　　　　　　　　　　　　　　　　　　　　　　　　　　　　　　　　　　　　　　　　　　　　　　　　　　　　　　　　　　　　　　　　　　　　　　　　　　今後は、計画的に機器更新を講ずる。</t>
  </si>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</sst>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ge"/>
    <numFmt numFmtId="181" formatCode="&quot;¥&quot;#,##0;[Red]&quot;¥&quot;\-#,##0"/>
  </numFmts>
  <fonts count="21"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181"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6" fillId="0" borderId="0"/>
    <xf numFmtId="0" fontId="18"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6" fillId="0" borderId="0"/>
    <xf numFmtId="0" fontId="19" fillId="0" borderId="0">
      <alignment vertical="center"/>
    </xf>
    <xf numFmtId="0" fontId="20" fillId="0" borderId="0"/>
  </cellStyleXfs>
  <cellXfs count="8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2" borderId="2" xfId="0" applyFont="1" applyFill="1" applyBorder="1" applyAlignment="1">
      <alignment horizontal="center" vertical="center" shrinkToFit="1"/>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68-4922-93AC-81365A31B8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68-4922-93AC-81365A31B8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formatCode="#,##0.00;&quot;△&quot;#,##0.00;&quot;-&quot;">
                  <c:v>48.86</c:v>
                </c:pt>
                <c:pt idx="1">
                  <c:v>0</c:v>
                </c:pt>
                <c:pt idx="2" formatCode="#,##0.00;&quot;△&quot;#,##0.00;&quot;-&quot;">
                  <c:v>51.03</c:v>
                </c:pt>
                <c:pt idx="3" formatCode="#,##0.00;&quot;△&quot;#,##0.00;&quot;-&quot;">
                  <c:v>48.89</c:v>
                </c:pt>
                <c:pt idx="4" formatCode="#,##0.00;&quot;△&quot;#,##0.00;&quot;-&quot;">
                  <c:v>48.94</c:v>
                </c:pt>
              </c:numCache>
            </c:numRef>
          </c:val>
          <c:extLst>
            <c:ext xmlns:c16="http://schemas.microsoft.com/office/drawing/2014/chart" uri="{C3380CC4-5D6E-409C-BE32-E72D297353CC}">
              <c16:uniqueId val="{00000000-55E4-4167-9755-6829BA410B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55E4-4167-9755-6829BA410B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9F7-4204-917D-253935023E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09F7-4204-917D-253935023E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72.760000000000005</c:v>
                </c:pt>
                <c:pt idx="1">
                  <c:v>95.55</c:v>
                </c:pt>
                <c:pt idx="2">
                  <c:v>98.24</c:v>
                </c:pt>
                <c:pt idx="3">
                  <c:v>104.31</c:v>
                </c:pt>
                <c:pt idx="4">
                  <c:v>104.19</c:v>
                </c:pt>
              </c:numCache>
            </c:numRef>
          </c:val>
          <c:extLst>
            <c:ext xmlns:c16="http://schemas.microsoft.com/office/drawing/2014/chart" uri="{C3380CC4-5D6E-409C-BE32-E72D297353CC}">
              <c16:uniqueId val="{00000000-AC73-483F-9E82-DA1F8C367C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85.72</c:v>
                </c:pt>
                <c:pt idx="4">
                  <c:v>93.44</c:v>
                </c:pt>
              </c:numCache>
            </c:numRef>
          </c:val>
          <c:smooth val="0"/>
          <c:extLst>
            <c:ext xmlns:c16="http://schemas.microsoft.com/office/drawing/2014/chart" uri="{C3380CC4-5D6E-409C-BE32-E72D297353CC}">
              <c16:uniqueId val="{00000001-AC73-483F-9E82-DA1F8C367C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11.45</c:v>
                </c:pt>
                <c:pt idx="1">
                  <c:v>42.17</c:v>
                </c:pt>
                <c:pt idx="2">
                  <c:v>48.59</c:v>
                </c:pt>
                <c:pt idx="3">
                  <c:v>52.52</c:v>
                </c:pt>
                <c:pt idx="4">
                  <c:v>55.05</c:v>
                </c:pt>
              </c:numCache>
            </c:numRef>
          </c:val>
          <c:extLst>
            <c:ext xmlns:c16="http://schemas.microsoft.com/office/drawing/2014/chart" uri="{C3380CC4-5D6E-409C-BE32-E72D297353CC}">
              <c16:uniqueId val="{00000000-5F2B-48EE-907D-52738D4E95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16.16</c:v>
                </c:pt>
                <c:pt idx="4">
                  <c:v>16.420000000000002</c:v>
                </c:pt>
              </c:numCache>
            </c:numRef>
          </c:val>
          <c:smooth val="0"/>
          <c:extLst>
            <c:ext xmlns:c16="http://schemas.microsoft.com/office/drawing/2014/chart" uri="{C3380CC4-5D6E-409C-BE32-E72D297353CC}">
              <c16:uniqueId val="{00000001-5F2B-48EE-907D-52738D4E95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DF-4201-A892-36A6C47098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EDF-4201-A892-36A6C47098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197.55</c:v>
                </c:pt>
                <c:pt idx="1">
                  <c:v>190.6</c:v>
                </c:pt>
                <c:pt idx="2">
                  <c:v>179.47</c:v>
                </c:pt>
                <c:pt idx="3">
                  <c:v>162.28</c:v>
                </c:pt>
                <c:pt idx="4">
                  <c:v>144.84</c:v>
                </c:pt>
              </c:numCache>
            </c:numRef>
          </c:val>
          <c:extLst>
            <c:ext xmlns:c16="http://schemas.microsoft.com/office/drawing/2014/chart" uri="{C3380CC4-5D6E-409C-BE32-E72D297353CC}">
              <c16:uniqueId val="{00000000-387E-43C9-A4C0-13F91D8436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129.72999999999999</c:v>
                </c:pt>
                <c:pt idx="4">
                  <c:v>123.58</c:v>
                </c:pt>
              </c:numCache>
            </c:numRef>
          </c:val>
          <c:smooth val="0"/>
          <c:extLst>
            <c:ext xmlns:c16="http://schemas.microsoft.com/office/drawing/2014/chart" uri="{C3380CC4-5D6E-409C-BE32-E72D297353CC}">
              <c16:uniqueId val="{00000001-387E-43C9-A4C0-13F91D8436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924.41</c:v>
                </c:pt>
                <c:pt idx="1">
                  <c:v>1004.68</c:v>
                </c:pt>
                <c:pt idx="2">
                  <c:v>681.73</c:v>
                </c:pt>
                <c:pt idx="3">
                  <c:v>880.12</c:v>
                </c:pt>
                <c:pt idx="4">
                  <c:v>632.05999999999995</c:v>
                </c:pt>
              </c:numCache>
            </c:numRef>
          </c:val>
          <c:extLst>
            <c:ext xmlns:c16="http://schemas.microsoft.com/office/drawing/2014/chart" uri="{C3380CC4-5D6E-409C-BE32-E72D297353CC}">
              <c16:uniqueId val="{00000000-79A7-4C91-B0A0-3F4D929AD2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180.07</c:v>
                </c:pt>
                <c:pt idx="4">
                  <c:v>172.39</c:v>
                </c:pt>
              </c:numCache>
            </c:numRef>
          </c:val>
          <c:smooth val="0"/>
          <c:extLst>
            <c:ext xmlns:c16="http://schemas.microsoft.com/office/drawing/2014/chart" uri="{C3380CC4-5D6E-409C-BE32-E72D297353CC}">
              <c16:uniqueId val="{00000001-79A7-4C91-B0A0-3F4D929AD2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1560.01</c:v>
                </c:pt>
                <c:pt idx="1">
                  <c:v>1361.51</c:v>
                </c:pt>
                <c:pt idx="2">
                  <c:v>1352.77</c:v>
                </c:pt>
                <c:pt idx="3">
                  <c:v>1047.2</c:v>
                </c:pt>
                <c:pt idx="4">
                  <c:v>499.41</c:v>
                </c:pt>
              </c:numCache>
            </c:numRef>
          </c:val>
          <c:extLst>
            <c:ext xmlns:c16="http://schemas.microsoft.com/office/drawing/2014/chart" uri="{C3380CC4-5D6E-409C-BE32-E72D297353CC}">
              <c16:uniqueId val="{00000000-A0D3-42A0-9516-32ED4A16CC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A0D3-42A0-9516-32ED4A16CC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53.38</c:v>
                </c:pt>
                <c:pt idx="1">
                  <c:v>60.5</c:v>
                </c:pt>
                <c:pt idx="2">
                  <c:v>68.56</c:v>
                </c:pt>
                <c:pt idx="3">
                  <c:v>75.12</c:v>
                </c:pt>
                <c:pt idx="4">
                  <c:v>95.56</c:v>
                </c:pt>
              </c:numCache>
            </c:numRef>
          </c:val>
          <c:extLst>
            <c:ext xmlns:c16="http://schemas.microsoft.com/office/drawing/2014/chart" uri="{C3380CC4-5D6E-409C-BE32-E72D297353CC}">
              <c16:uniqueId val="{00000000-7622-434B-81F8-7DF4B8ABDC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7622-434B-81F8-7DF4B8ABDC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241.78</c:v>
                </c:pt>
                <c:pt idx="1">
                  <c:v>230.51</c:v>
                </c:pt>
                <c:pt idx="2">
                  <c:v>204.12</c:v>
                </c:pt>
                <c:pt idx="3">
                  <c:v>187.31</c:v>
                </c:pt>
                <c:pt idx="4">
                  <c:v>147.47</c:v>
                </c:pt>
              </c:numCache>
            </c:numRef>
          </c:val>
          <c:extLst>
            <c:ext xmlns:c16="http://schemas.microsoft.com/office/drawing/2014/chart" uri="{C3380CC4-5D6E-409C-BE32-E72D297353CC}">
              <c16:uniqueId val="{00000000-2457-4364-B0C7-E480F20869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2457-4364-B0C7-E480F20869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石川県　羽咋市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K3</v>
      </c>
      <c r="X8" s="66"/>
      <c r="Y8" s="66"/>
      <c r="Z8" s="66"/>
      <c r="AA8" s="66"/>
      <c r="AB8" s="66"/>
      <c r="AC8" s="66"/>
      <c r="AD8" s="67" t="str">
        <f>データ!$M$6</f>
        <v>非設置</v>
      </c>
      <c r="AE8" s="67"/>
      <c r="AF8" s="67"/>
      <c r="AG8" s="67"/>
      <c r="AH8" s="67"/>
      <c r="AI8" s="67"/>
      <c r="AJ8" s="67"/>
      <c r="AK8" s="3"/>
      <c r="AL8" s="63">
        <f>データ!S6</f>
        <v>22088</v>
      </c>
      <c r="AM8" s="63"/>
      <c r="AN8" s="63"/>
      <c r="AO8" s="63"/>
      <c r="AP8" s="63"/>
      <c r="AQ8" s="63"/>
      <c r="AR8" s="63"/>
      <c r="AS8" s="63"/>
      <c r="AT8" s="62">
        <f>データ!T6</f>
        <v>81.849999999999994</v>
      </c>
      <c r="AU8" s="62"/>
      <c r="AV8" s="62"/>
      <c r="AW8" s="62"/>
      <c r="AX8" s="62"/>
      <c r="AY8" s="62"/>
      <c r="AZ8" s="62"/>
      <c r="BA8" s="62"/>
      <c r="BB8" s="62">
        <f>データ!U6</f>
        <v>269.86</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26.29</v>
      </c>
      <c r="J10" s="62"/>
      <c r="K10" s="62"/>
      <c r="L10" s="62"/>
      <c r="M10" s="62"/>
      <c r="N10" s="62"/>
      <c r="O10" s="62"/>
      <c r="P10" s="62">
        <f>データ!P6</f>
        <v>3.45</v>
      </c>
      <c r="Q10" s="62"/>
      <c r="R10" s="62"/>
      <c r="S10" s="62"/>
      <c r="T10" s="62"/>
      <c r="U10" s="62"/>
      <c r="V10" s="62"/>
      <c r="W10" s="62">
        <f>データ!Q6</f>
        <v>100</v>
      </c>
      <c r="X10" s="62"/>
      <c r="Y10" s="62"/>
      <c r="Z10" s="62"/>
      <c r="AA10" s="62"/>
      <c r="AB10" s="62"/>
      <c r="AC10" s="62"/>
      <c r="AD10" s="63">
        <f>データ!R6</f>
        <v>2829</v>
      </c>
      <c r="AE10" s="63"/>
      <c r="AF10" s="63"/>
      <c r="AG10" s="63"/>
      <c r="AH10" s="63"/>
      <c r="AI10" s="63"/>
      <c r="AJ10" s="63"/>
      <c r="AK10" s="2"/>
      <c r="AL10" s="63">
        <f>データ!V6</f>
        <v>758</v>
      </c>
      <c r="AM10" s="63"/>
      <c r="AN10" s="63"/>
      <c r="AO10" s="63"/>
      <c r="AP10" s="63"/>
      <c r="AQ10" s="63"/>
      <c r="AR10" s="63"/>
      <c r="AS10" s="63"/>
      <c r="AT10" s="62">
        <f>データ!W6</f>
        <v>0.14000000000000001</v>
      </c>
      <c r="AU10" s="62"/>
      <c r="AV10" s="62"/>
      <c r="AW10" s="62"/>
      <c r="AX10" s="62"/>
      <c r="AY10" s="62"/>
      <c r="AZ10" s="62"/>
      <c r="BA10" s="62"/>
      <c r="BB10" s="62">
        <f>データ!X6</f>
        <v>5414.29</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2O28OL1obkggQ1rSZBJTL8tAN9ihvVHizrEMLZvwGTP/C42q7SdtqrDvpMHPoJ6dChI05EJqG2diy6BQiQmijw==" saltValue="LIAo/LUVMVYYVb/NsH+Xk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172073</v>
      </c>
      <c r="D6" s="33">
        <f t="shared" si="3"/>
        <v>46</v>
      </c>
      <c r="E6" s="33">
        <f t="shared" si="3"/>
        <v>18</v>
      </c>
      <c r="F6" s="33">
        <f t="shared" si="3"/>
        <v>0</v>
      </c>
      <c r="G6" s="33">
        <f t="shared" si="3"/>
        <v>0</v>
      </c>
      <c r="H6" s="33" t="str">
        <f t="shared" si="3"/>
        <v>石川県　羽咋市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26.29</v>
      </c>
      <c r="P6" s="34">
        <f t="shared" si="3"/>
        <v>3.45</v>
      </c>
      <c r="Q6" s="34">
        <f t="shared" si="3"/>
        <v>100</v>
      </c>
      <c r="R6" s="34">
        <f t="shared" si="3"/>
        <v>2829</v>
      </c>
      <c r="S6" s="34">
        <f t="shared" si="3"/>
        <v>22088</v>
      </c>
      <c r="T6" s="34">
        <f t="shared" si="3"/>
        <v>81.849999999999994</v>
      </c>
      <c r="U6" s="34">
        <f t="shared" si="3"/>
        <v>269.86</v>
      </c>
      <c r="V6" s="34">
        <f t="shared" si="3"/>
        <v>758</v>
      </c>
      <c r="W6" s="34">
        <f t="shared" si="3"/>
        <v>0.14000000000000001</v>
      </c>
      <c r="X6" s="34">
        <f t="shared" si="3"/>
        <v>5414.29</v>
      </c>
      <c r="Y6" s="35">
        <f>IF(Y7="",NA(),Y7)</f>
        <v>72.760000000000005</v>
      </c>
      <c r="Z6" s="35">
        <f t="shared" ref="Z6:AH6" si="4">IF(Z7="",NA(),Z7)</f>
        <v>95.55</v>
      </c>
      <c r="AA6" s="35">
        <f t="shared" si="4"/>
        <v>98.24</v>
      </c>
      <c r="AB6" s="35">
        <f t="shared" si="4"/>
        <v>104.31</v>
      </c>
      <c r="AC6" s="35">
        <f t="shared" si="4"/>
        <v>104.19</v>
      </c>
      <c r="AD6" s="35">
        <f t="shared" si="4"/>
        <v>89.7</v>
      </c>
      <c r="AE6" s="35">
        <f t="shared" si="4"/>
        <v>90.66</v>
      </c>
      <c r="AF6" s="35">
        <f t="shared" si="4"/>
        <v>89.69</v>
      </c>
      <c r="AG6" s="35">
        <f t="shared" si="4"/>
        <v>85.72</v>
      </c>
      <c r="AH6" s="35">
        <f t="shared" si="4"/>
        <v>93.44</v>
      </c>
      <c r="AI6" s="34" t="str">
        <f>IF(AI7="","",IF(AI7="-","【-】","【"&amp;SUBSTITUTE(TEXT(AI7,"#,##0.00"),"-","△")&amp;"】"))</f>
        <v>【89.83】</v>
      </c>
      <c r="AJ6" s="35">
        <f>IF(AJ7="",NA(),AJ7)</f>
        <v>197.55</v>
      </c>
      <c r="AK6" s="35">
        <f t="shared" ref="AK6:AS6" si="5">IF(AK7="",NA(),AK7)</f>
        <v>190.6</v>
      </c>
      <c r="AL6" s="35">
        <f t="shared" si="5"/>
        <v>179.47</v>
      </c>
      <c r="AM6" s="35">
        <f t="shared" si="5"/>
        <v>162.28</v>
      </c>
      <c r="AN6" s="35">
        <f t="shared" si="5"/>
        <v>144.84</v>
      </c>
      <c r="AO6" s="35">
        <f t="shared" si="5"/>
        <v>76.069999999999993</v>
      </c>
      <c r="AP6" s="35">
        <f t="shared" si="5"/>
        <v>91.1</v>
      </c>
      <c r="AQ6" s="35">
        <f t="shared" si="5"/>
        <v>124.89</v>
      </c>
      <c r="AR6" s="35">
        <f t="shared" si="5"/>
        <v>129.72999999999999</v>
      </c>
      <c r="AS6" s="35">
        <f t="shared" si="5"/>
        <v>123.58</v>
      </c>
      <c r="AT6" s="34" t="str">
        <f>IF(AT7="","",IF(AT7="-","【-】","【"&amp;SUBSTITUTE(TEXT(AT7,"#,##0.00"),"-","△")&amp;"】"))</f>
        <v>【148.12】</v>
      </c>
      <c r="AU6" s="35">
        <f>IF(AU7="",NA(),AU7)</f>
        <v>924.41</v>
      </c>
      <c r="AV6" s="35">
        <f t="shared" ref="AV6:BD6" si="6">IF(AV7="",NA(),AV7)</f>
        <v>1004.68</v>
      </c>
      <c r="AW6" s="35">
        <f t="shared" si="6"/>
        <v>681.73</v>
      </c>
      <c r="AX6" s="35">
        <f t="shared" si="6"/>
        <v>880.12</v>
      </c>
      <c r="AY6" s="35">
        <f t="shared" si="6"/>
        <v>632.05999999999995</v>
      </c>
      <c r="AZ6" s="35">
        <f t="shared" si="6"/>
        <v>377.59</v>
      </c>
      <c r="BA6" s="35">
        <f t="shared" si="6"/>
        <v>247.48</v>
      </c>
      <c r="BB6" s="35">
        <f t="shared" si="6"/>
        <v>221.76</v>
      </c>
      <c r="BC6" s="35">
        <f t="shared" si="6"/>
        <v>180.07</v>
      </c>
      <c r="BD6" s="35">
        <f t="shared" si="6"/>
        <v>172.39</v>
      </c>
      <c r="BE6" s="34" t="str">
        <f>IF(BE7="","",IF(BE7="-","【-】","【"&amp;SUBSTITUTE(TEXT(BE7,"#,##0.00"),"-","△")&amp;"】"))</f>
        <v>【133.07】</v>
      </c>
      <c r="BF6" s="35">
        <f>IF(BF7="",NA(),BF7)</f>
        <v>1560.01</v>
      </c>
      <c r="BG6" s="35">
        <f t="shared" ref="BG6:BO6" si="7">IF(BG7="",NA(),BG7)</f>
        <v>1361.51</v>
      </c>
      <c r="BH6" s="35">
        <f t="shared" si="7"/>
        <v>1352.77</v>
      </c>
      <c r="BI6" s="35">
        <f t="shared" si="7"/>
        <v>1047.2</v>
      </c>
      <c r="BJ6" s="35">
        <f t="shared" si="7"/>
        <v>499.41</v>
      </c>
      <c r="BK6" s="35">
        <f t="shared" si="7"/>
        <v>446.63</v>
      </c>
      <c r="BL6" s="35">
        <f t="shared" si="7"/>
        <v>416.91</v>
      </c>
      <c r="BM6" s="35">
        <f t="shared" si="7"/>
        <v>392.19</v>
      </c>
      <c r="BN6" s="35">
        <f t="shared" si="7"/>
        <v>413.5</v>
      </c>
      <c r="BO6" s="35">
        <f t="shared" si="7"/>
        <v>407.42</v>
      </c>
      <c r="BP6" s="34" t="str">
        <f>IF(BP7="","",IF(BP7="-","【-】","【"&amp;SUBSTITUTE(TEXT(BP7,"#,##0.00"),"-","△")&amp;"】"))</f>
        <v>【329.28】</v>
      </c>
      <c r="BQ6" s="35">
        <f>IF(BQ7="",NA(),BQ7)</f>
        <v>53.38</v>
      </c>
      <c r="BR6" s="35">
        <f t="shared" ref="BR6:BZ6" si="8">IF(BR7="",NA(),BR7)</f>
        <v>60.5</v>
      </c>
      <c r="BS6" s="35">
        <f t="shared" si="8"/>
        <v>68.56</v>
      </c>
      <c r="BT6" s="35">
        <f t="shared" si="8"/>
        <v>75.12</v>
      </c>
      <c r="BU6" s="35">
        <f t="shared" si="8"/>
        <v>95.56</v>
      </c>
      <c r="BV6" s="35">
        <f t="shared" si="8"/>
        <v>58.53</v>
      </c>
      <c r="BW6" s="35">
        <f t="shared" si="8"/>
        <v>57.93</v>
      </c>
      <c r="BX6" s="35">
        <f t="shared" si="8"/>
        <v>57.03</v>
      </c>
      <c r="BY6" s="35">
        <f t="shared" si="8"/>
        <v>55.84</v>
      </c>
      <c r="BZ6" s="35">
        <f t="shared" si="8"/>
        <v>57.08</v>
      </c>
      <c r="CA6" s="34" t="str">
        <f>IF(CA7="","",IF(CA7="-","【-】","【"&amp;SUBSTITUTE(TEXT(CA7,"#,##0.00"),"-","△")&amp;"】"))</f>
        <v>【60.55】</v>
      </c>
      <c r="CB6" s="35">
        <f>IF(CB7="",NA(),CB7)</f>
        <v>241.78</v>
      </c>
      <c r="CC6" s="35">
        <f t="shared" ref="CC6:CK6" si="9">IF(CC7="",NA(),CC7)</f>
        <v>230.51</v>
      </c>
      <c r="CD6" s="35">
        <f t="shared" si="9"/>
        <v>204.12</v>
      </c>
      <c r="CE6" s="35">
        <f t="shared" si="9"/>
        <v>187.31</v>
      </c>
      <c r="CF6" s="35">
        <f t="shared" si="9"/>
        <v>147.47</v>
      </c>
      <c r="CG6" s="35">
        <f t="shared" si="9"/>
        <v>266.57</v>
      </c>
      <c r="CH6" s="35">
        <f t="shared" si="9"/>
        <v>276.93</v>
      </c>
      <c r="CI6" s="35">
        <f t="shared" si="9"/>
        <v>283.73</v>
      </c>
      <c r="CJ6" s="35">
        <f t="shared" si="9"/>
        <v>287.57</v>
      </c>
      <c r="CK6" s="35">
        <f t="shared" si="9"/>
        <v>286.86</v>
      </c>
      <c r="CL6" s="34" t="str">
        <f>IF(CL7="","",IF(CL7="-","【-】","【"&amp;SUBSTITUTE(TEXT(CL7,"#,##0.00"),"-","△")&amp;"】"))</f>
        <v>【269.12】</v>
      </c>
      <c r="CM6" s="35">
        <f>IF(CM7="",NA(),CM7)</f>
        <v>48.86</v>
      </c>
      <c r="CN6" s="34">
        <f t="shared" ref="CN6:CV6" si="10">IF(CN7="",NA(),CN7)</f>
        <v>0</v>
      </c>
      <c r="CO6" s="35">
        <f t="shared" si="10"/>
        <v>51.03</v>
      </c>
      <c r="CP6" s="35">
        <f t="shared" si="10"/>
        <v>48.89</v>
      </c>
      <c r="CQ6" s="35">
        <f t="shared" si="10"/>
        <v>48.94</v>
      </c>
      <c r="CR6" s="35">
        <f t="shared" si="10"/>
        <v>58.06</v>
      </c>
      <c r="CS6" s="35">
        <f t="shared" si="10"/>
        <v>59.08</v>
      </c>
      <c r="CT6" s="35">
        <f t="shared" si="10"/>
        <v>58.25</v>
      </c>
      <c r="CU6" s="35">
        <f t="shared" si="10"/>
        <v>61.55</v>
      </c>
      <c r="CV6" s="35">
        <f t="shared" si="10"/>
        <v>57.22</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67.489999999999995</v>
      </c>
      <c r="DG6" s="35">
        <f t="shared" si="11"/>
        <v>67.290000000000006</v>
      </c>
      <c r="DH6" s="34" t="str">
        <f>IF(DH7="","",IF(DH7="-","【-】","【"&amp;SUBSTITUTE(TEXT(DH7,"#,##0.00"),"-","△")&amp;"】"))</f>
        <v>【76.98】</v>
      </c>
      <c r="DI6" s="35">
        <f>IF(DI7="",NA(),DI7)</f>
        <v>11.45</v>
      </c>
      <c r="DJ6" s="35">
        <f t="shared" ref="DJ6:DR6" si="12">IF(DJ7="",NA(),DJ7)</f>
        <v>42.17</v>
      </c>
      <c r="DK6" s="35">
        <f t="shared" si="12"/>
        <v>48.59</v>
      </c>
      <c r="DL6" s="35">
        <f t="shared" si="12"/>
        <v>52.52</v>
      </c>
      <c r="DM6" s="35">
        <f t="shared" si="12"/>
        <v>55.05</v>
      </c>
      <c r="DN6" s="35">
        <f t="shared" si="12"/>
        <v>6.48</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172073</v>
      </c>
      <c r="D7" s="37">
        <v>46</v>
      </c>
      <c r="E7" s="37">
        <v>18</v>
      </c>
      <c r="F7" s="37">
        <v>0</v>
      </c>
      <c r="G7" s="37">
        <v>0</v>
      </c>
      <c r="H7" s="37" t="s">
        <v>108</v>
      </c>
      <c r="I7" s="37" t="s">
        <v>109</v>
      </c>
      <c r="J7" s="37" t="s">
        <v>110</v>
      </c>
      <c r="K7" s="37" t="s">
        <v>111</v>
      </c>
      <c r="L7" s="37" t="s">
        <v>112</v>
      </c>
      <c r="M7" s="37" t="s">
        <v>113</v>
      </c>
      <c r="N7" s="38" t="s">
        <v>114</v>
      </c>
      <c r="O7" s="38">
        <v>26.29</v>
      </c>
      <c r="P7" s="38">
        <v>3.45</v>
      </c>
      <c r="Q7" s="38">
        <v>100</v>
      </c>
      <c r="R7" s="38">
        <v>2829</v>
      </c>
      <c r="S7" s="38">
        <v>22088</v>
      </c>
      <c r="T7" s="38">
        <v>81.849999999999994</v>
      </c>
      <c r="U7" s="38">
        <v>269.86</v>
      </c>
      <c r="V7" s="38">
        <v>758</v>
      </c>
      <c r="W7" s="38">
        <v>0.14000000000000001</v>
      </c>
      <c r="X7" s="38">
        <v>5414.29</v>
      </c>
      <c r="Y7" s="38">
        <v>72.760000000000005</v>
      </c>
      <c r="Z7" s="38">
        <v>95.55</v>
      </c>
      <c r="AA7" s="38">
        <v>98.24</v>
      </c>
      <c r="AB7" s="38">
        <v>104.31</v>
      </c>
      <c r="AC7" s="38">
        <v>104.19</v>
      </c>
      <c r="AD7" s="38">
        <v>89.7</v>
      </c>
      <c r="AE7" s="38">
        <v>90.66</v>
      </c>
      <c r="AF7" s="38">
        <v>89.69</v>
      </c>
      <c r="AG7" s="38">
        <v>85.72</v>
      </c>
      <c r="AH7" s="38">
        <v>93.44</v>
      </c>
      <c r="AI7" s="38">
        <v>89.83</v>
      </c>
      <c r="AJ7" s="38">
        <v>197.55</v>
      </c>
      <c r="AK7" s="38">
        <v>190.6</v>
      </c>
      <c r="AL7" s="38">
        <v>179.47</v>
      </c>
      <c r="AM7" s="38">
        <v>162.28</v>
      </c>
      <c r="AN7" s="38">
        <v>144.84</v>
      </c>
      <c r="AO7" s="38">
        <v>76.069999999999993</v>
      </c>
      <c r="AP7" s="38">
        <v>91.1</v>
      </c>
      <c r="AQ7" s="38">
        <v>124.89</v>
      </c>
      <c r="AR7" s="38">
        <v>129.72999999999999</v>
      </c>
      <c r="AS7" s="38">
        <v>123.58</v>
      </c>
      <c r="AT7" s="38">
        <v>148.12</v>
      </c>
      <c r="AU7" s="38">
        <v>924.41</v>
      </c>
      <c r="AV7" s="38">
        <v>1004.68</v>
      </c>
      <c r="AW7" s="38">
        <v>681.73</v>
      </c>
      <c r="AX7" s="38">
        <v>880.12</v>
      </c>
      <c r="AY7" s="38">
        <v>632.05999999999995</v>
      </c>
      <c r="AZ7" s="38">
        <v>377.59</v>
      </c>
      <c r="BA7" s="38">
        <v>247.48</v>
      </c>
      <c r="BB7" s="38">
        <v>221.76</v>
      </c>
      <c r="BC7" s="38">
        <v>180.07</v>
      </c>
      <c r="BD7" s="38">
        <v>172.39</v>
      </c>
      <c r="BE7" s="38">
        <v>133.07</v>
      </c>
      <c r="BF7" s="38">
        <v>1560.01</v>
      </c>
      <c r="BG7" s="38">
        <v>1361.51</v>
      </c>
      <c r="BH7" s="38">
        <v>1352.77</v>
      </c>
      <c r="BI7" s="38">
        <v>1047.2</v>
      </c>
      <c r="BJ7" s="38">
        <v>499.41</v>
      </c>
      <c r="BK7" s="38">
        <v>446.63</v>
      </c>
      <c r="BL7" s="38">
        <v>416.91</v>
      </c>
      <c r="BM7" s="38">
        <v>392.19</v>
      </c>
      <c r="BN7" s="38">
        <v>413.5</v>
      </c>
      <c r="BO7" s="38">
        <v>407.42</v>
      </c>
      <c r="BP7" s="38">
        <v>329.28</v>
      </c>
      <c r="BQ7" s="38">
        <v>53.38</v>
      </c>
      <c r="BR7" s="38">
        <v>60.5</v>
      </c>
      <c r="BS7" s="38">
        <v>68.56</v>
      </c>
      <c r="BT7" s="38">
        <v>75.12</v>
      </c>
      <c r="BU7" s="38">
        <v>95.56</v>
      </c>
      <c r="BV7" s="38">
        <v>58.53</v>
      </c>
      <c r="BW7" s="38">
        <v>57.93</v>
      </c>
      <c r="BX7" s="38">
        <v>57.03</v>
      </c>
      <c r="BY7" s="38">
        <v>55.84</v>
      </c>
      <c r="BZ7" s="38">
        <v>57.08</v>
      </c>
      <c r="CA7" s="38">
        <v>60.55</v>
      </c>
      <c r="CB7" s="38">
        <v>241.78</v>
      </c>
      <c r="CC7" s="38">
        <v>230.51</v>
      </c>
      <c r="CD7" s="38">
        <v>204.12</v>
      </c>
      <c r="CE7" s="38">
        <v>187.31</v>
      </c>
      <c r="CF7" s="38">
        <v>147.47</v>
      </c>
      <c r="CG7" s="38">
        <v>266.57</v>
      </c>
      <c r="CH7" s="38">
        <v>276.93</v>
      </c>
      <c r="CI7" s="38">
        <v>283.73</v>
      </c>
      <c r="CJ7" s="38">
        <v>287.57</v>
      </c>
      <c r="CK7" s="38">
        <v>286.86</v>
      </c>
      <c r="CL7" s="38">
        <v>269.12</v>
      </c>
      <c r="CM7" s="38">
        <v>48.86</v>
      </c>
      <c r="CN7" s="38">
        <v>0</v>
      </c>
      <c r="CO7" s="38">
        <v>51.03</v>
      </c>
      <c r="CP7" s="38">
        <v>48.89</v>
      </c>
      <c r="CQ7" s="38">
        <v>48.94</v>
      </c>
      <c r="CR7" s="38">
        <v>58.06</v>
      </c>
      <c r="CS7" s="38">
        <v>59.08</v>
      </c>
      <c r="CT7" s="38">
        <v>58.25</v>
      </c>
      <c r="CU7" s="38">
        <v>61.55</v>
      </c>
      <c r="CV7" s="38">
        <v>57.22</v>
      </c>
      <c r="CW7" s="38">
        <v>59.35</v>
      </c>
      <c r="CX7" s="38">
        <v>100</v>
      </c>
      <c r="CY7" s="38">
        <v>100</v>
      </c>
      <c r="CZ7" s="38">
        <v>100</v>
      </c>
      <c r="DA7" s="38">
        <v>100</v>
      </c>
      <c r="DB7" s="38">
        <v>100</v>
      </c>
      <c r="DC7" s="38">
        <v>75.790000000000006</v>
      </c>
      <c r="DD7" s="38">
        <v>77.12</v>
      </c>
      <c r="DE7" s="38">
        <v>68.150000000000006</v>
      </c>
      <c r="DF7" s="38">
        <v>67.489999999999995</v>
      </c>
      <c r="DG7" s="38">
        <v>67.290000000000006</v>
      </c>
      <c r="DH7" s="38">
        <v>76.98</v>
      </c>
      <c r="DI7" s="38">
        <v>11.45</v>
      </c>
      <c r="DJ7" s="38">
        <v>42.17</v>
      </c>
      <c r="DK7" s="38">
        <v>48.59</v>
      </c>
      <c r="DL7" s="38">
        <v>52.52</v>
      </c>
      <c r="DM7" s="38">
        <v>55.05</v>
      </c>
      <c r="DN7" s="38">
        <v>6.48</v>
      </c>
      <c r="DO7" s="38">
        <v>13.6</v>
      </c>
      <c r="DP7" s="38">
        <v>14.97</v>
      </c>
      <c r="DQ7" s="38">
        <v>16.16</v>
      </c>
      <c r="DR7" s="38">
        <v>16.420000000000002</v>
      </c>
      <c r="DS7" s="38">
        <v>16.89</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dcterms:created xsi:type="dcterms:W3CDTF">2018-12-03T08:57:10Z</dcterms:created>
  <dcterms:modified xsi:type="dcterms:W3CDTF">2019-01-21T07:57:50Z</dcterms:modified>
  <cp:category/>
</cp:coreProperties>
</file>