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生活環境課\03 管理係\06 庶務\01 照会等\H30（下水道分も含む）\56 経営比較分析表の分析等（0204締切）\下水道事業\回答\"/>
    </mc:Choice>
  </mc:AlternateContent>
  <workbookProtection workbookAlgorithmName="SHA-512" workbookHashValue="i+i8or49Jt5DAspuzBYzn91ONnhO2SGTuXEQJ2VFkMItBV9dqCkQgDXCMxuD5B+iU7yKsgj5XztbBsPw4hIQ3Q==" workbookSaltValue="drk5caqti915S/9ps+Tx9g==" workbookSpinCount="100000" lockStructure="1"/>
  <bookViews>
    <workbookView xWindow="0" yWindow="0" windowWidth="16245" windowHeight="718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<sst xmlns="http://schemas.openxmlformats.org/spreadsheetml/2006/main" count="251" uniqueCount="127">
  <si>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</si>
  <si>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</si>
  <si>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</si>
  <si>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</si>
  <si>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</si>
  <si>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</si>
  <si>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</si>
  <si>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</si>
  <si>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</si>
  <si>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</si>
  <si>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</si>
  <si>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</si>
  <si>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</si>
  <si>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</si>
  <si>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</si>
  <si>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</si>
  <si>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</si>
  <si>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</si>
  <si>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</si>
  <si>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</si>
  <si>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</si>
  <si>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</si>
  <si>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</si>
  <si>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</si>
  <si>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</si>
  <si>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</si>
  <si>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</si>
  <si>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</si>
  <si>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</si>
  <si>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</si>
  <si>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</si>
  <si>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</si>
  <si>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</si>
  <si>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</si>
  <si>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</si>
  <si>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</si>
  <si>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</si>
  <si>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</si>
  <si>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</si>
  <si>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</si>
  <si>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</si>
  <si>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</si>
  <si>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</si>
  <si>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</si>
  <si>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</si>
  <si>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</si>
  <si>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</si>
  <si>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</si>
  <si>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</si>
  <si>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</si>
  <si>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</si>
  <si>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</si>
  <si>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</si>
  <si>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</si>
  <si>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</si>
  <si>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</si>
  <si>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</si>
  <si>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</si>
  <si>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</si>
  <si>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</si>
  <si>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</si>
  <si>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</si>
  <si>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</si>
  <si>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</si>
  <si>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</si>
  <si>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</si>
  <si>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</si>
  <si>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</si>
  <si>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</si>
  <si>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</si>
  <si>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</si>
  <si>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</si>
  <si>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</si>
  <si>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</si>
  <si>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</si>
  <si>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</si>
  <si>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</si>
  <si>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</si>
  <si>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</si>
  <si>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</si>
  <si>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</si>
  <si>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</si>
  <si>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</si>
  <si>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</si>
  <si>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</si>
  <si>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</si>
  <si>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</si>
  <si>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</si>
  <si>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</si>
  <si>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</si>
  <si>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</si>
  <si>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</si>
  <si>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</si>
  <si>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</si>
  <si>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</si>
  <si>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</si>
  <si>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</si>
  <si>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</si>
  <si>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</si>
  <si>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</si>
  <si>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</si>
  <si>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</si>
  <si>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</si>
  <si>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</si>
  <si>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</si>
  <si>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</si>
  <si>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</si>
  <si>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</si>
  <si>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</si>
  <si>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</si>
  <si>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</si>
  <si>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</si>
  <si>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</si>
  <si>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</si>
  <si>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</si>
  <si>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</si>
  <si>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</si>
  <si>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</si>
  <si>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</si>
  <si>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</si>
  <si>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</si>
  <si>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</si>
  <si>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</si>
  <si>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</si>
  <si>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定期的な点検により状態を把握し、適切に維持管理することで更新寿命の延伸を図る。</t>
    <phoneticPr fontId="4"/>
  </si>
  <si>
    <t>　一般会計からの繰入金のうち、基準額を超えて財源不足を補う額の抑制を図るため、助成制度の活用や浄化槽の普及・啓発を進めることで、料金収入の確保に努める。基準額については、適正に一般会計に負担を求めていく。
　経営や資産等の状況を的確に把握し、経営基盤の計画的な強化と財政マネジメントの向上等に取り組むため、公営企業会計へ移行する準備を進める。
その上で、料金改定の必要性の有無を検討する。</t>
    <phoneticPr fontId="4"/>
  </si>
  <si>
    <t>　①収益的収支比率が100％を割り込んでおり、維持管理費や支払利息等の費用を賄い切れていないため、赤字経営と言える。
　④企業債残高対事業規模比率については、H29年度は一般会計負担見込額を控除していないため増加している。一般会計負担見込額を控除した場合は57.13であり、前年より減となる。
　⑤浄化槽使用料で経費を賄えない部分を一般会計負担としているため、下水道事業会計負担経費＝浄化槽使用料（経費回収率100％）となっている。
　⑥前年より一般会計負担額が増えたため、汚水処理原価が減少している。
　⑦施設利用率は、人口減少のため減少傾向にある。
　⑧水洗化率は、設置申請業務のため、常時100％である。</t>
    <rPh sb="142" eb="143">
      <t>ゲン</t>
    </rPh>
    <rPh sb="151" eb="154">
      <t>ジョウカソウ</t>
    </rPh>
    <rPh sb="154" eb="157">
      <t>シヨウリョウ</t>
    </rPh>
    <rPh sb="158" eb="160">
      <t>ケイヒ</t>
    </rPh>
    <rPh sb="161" eb="162">
      <t>マカナ</t>
    </rPh>
    <rPh sb="165" eb="167">
      <t>ブブン</t>
    </rPh>
    <rPh sb="168" eb="170">
      <t>イッパン</t>
    </rPh>
    <rPh sb="170" eb="172">
      <t>カイケイ</t>
    </rPh>
    <rPh sb="172" eb="174">
      <t>フタン</t>
    </rPh>
    <rPh sb="182" eb="191">
      <t>ゲスイドウジギョウカイケイフタン</t>
    </rPh>
    <rPh sb="191" eb="193">
      <t>ケイヒ</t>
    </rPh>
    <rPh sb="194" eb="197">
      <t>ジョウカソウ</t>
    </rPh>
    <rPh sb="197" eb="200">
      <t>シヨウリョウ</t>
    </rPh>
    <rPh sb="201" eb="203">
      <t>ケイヒ</t>
    </rPh>
    <rPh sb="203" eb="205">
      <t>カイシュウ</t>
    </rPh>
    <rPh sb="205" eb="20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</si>
</sst>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E4-47E0-B70D-39B780F652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E4-47E0-B70D-39B780F652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36.409999999999997</c:v>
                </c:pt>
                <c:pt idx="1">
                  <c:v>36.299999999999997</c:v>
                </c:pt>
                <c:pt idx="2">
                  <c:v>34.33</c:v>
                </c:pt>
                <c:pt idx="3">
                  <c:v>34.119999999999997</c:v>
                </c:pt>
                <c:pt idx="4">
                  <c:v>33</c:v>
                </c:pt>
              </c:numCache>
            </c:numRef>
          </c:val>
          <c:extLst>
            <c:ext xmlns:c16="http://schemas.microsoft.com/office/drawing/2014/chart" uri="{C3380CC4-5D6E-409C-BE32-E72D297353CC}">
              <c16:uniqueId val="{00000000-396D-4A04-BDDF-B1FDF1FE44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396D-4A04-BDDF-B1FDF1FE44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40-419B-9624-2E9E04A908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1940-419B-9624-2E9E04A908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79.11</c:v>
                </c:pt>
                <c:pt idx="1">
                  <c:v>82.2</c:v>
                </c:pt>
                <c:pt idx="2">
                  <c:v>78.5</c:v>
                </c:pt>
                <c:pt idx="3">
                  <c:v>86.46</c:v>
                </c:pt>
                <c:pt idx="4">
                  <c:v>75.62</c:v>
                </c:pt>
              </c:numCache>
            </c:numRef>
          </c:val>
          <c:extLst>
            <c:ext xmlns:c16="http://schemas.microsoft.com/office/drawing/2014/chart" uri="{C3380CC4-5D6E-409C-BE32-E72D297353CC}">
              <c16:uniqueId val="{00000000-1C62-4094-B08E-75B9E6BA15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62-4094-B08E-75B9E6BA15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C6-41A1-AA1A-769B32E52C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6-41A1-AA1A-769B32E52C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C-4862-AD52-53B7DBFA1B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C-4862-AD52-53B7DBFA1B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62-4417-8F78-681CACBC5A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62-4417-8F78-681CACBC5A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8-4E72-8E98-9D002BCDD26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8-4E72-8E98-9D002BCDD26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362.54</c:v>
                </c:pt>
                <c:pt idx="1">
                  <c:v>351.98</c:v>
                </c:pt>
                <c:pt idx="2">
                  <c:v>323.93</c:v>
                </c:pt>
                <c:pt idx="3">
                  <c:v>75.47</c:v>
                </c:pt>
                <c:pt idx="4">
                  <c:v>1215.54</c:v>
                </c:pt>
              </c:numCache>
            </c:numRef>
          </c:val>
          <c:extLst>
            <c:ext xmlns:c16="http://schemas.microsoft.com/office/drawing/2014/chart" uri="{C3380CC4-5D6E-409C-BE32-E72D297353CC}">
              <c16:uniqueId val="{00000000-9275-4202-B6CD-B1F487CCAE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9275-4202-B6CD-B1F487CCAE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53.24</c:v>
                </c:pt>
                <c:pt idx="1">
                  <c:v>56.08</c:v>
                </c:pt>
                <c:pt idx="2">
                  <c:v>55.31</c:v>
                </c:pt>
                <c:pt idx="3">
                  <c:v>62.11</c:v>
                </c:pt>
                <c:pt idx="4">
                  <c:v>100</c:v>
                </c:pt>
              </c:numCache>
            </c:numRef>
          </c:val>
          <c:extLst>
            <c:ext xmlns:c16="http://schemas.microsoft.com/office/drawing/2014/chart" uri="{C3380CC4-5D6E-409C-BE32-E72D297353CC}">
              <c16:uniqueId val="{00000000-1C60-4AE3-86E0-6D86F6FBC6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1C60-4AE3-86E0-6D86F6FBC6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332.22</c:v>
                </c:pt>
                <c:pt idx="1">
                  <c:v>309.64999999999998</c:v>
                </c:pt>
                <c:pt idx="2">
                  <c:v>329.92</c:v>
                </c:pt>
                <c:pt idx="3">
                  <c:v>300.52</c:v>
                </c:pt>
                <c:pt idx="4">
                  <c:v>184.35</c:v>
                </c:pt>
              </c:numCache>
            </c:numRef>
          </c:val>
          <c:extLst>
            <c:ext xmlns:c16="http://schemas.microsoft.com/office/drawing/2014/chart" uri="{C3380CC4-5D6E-409C-BE32-E72D297353CC}">
              <c16:uniqueId val="{00000000-BFEA-43BC-A014-BBA00C7AC0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BFEA-43BC-A014-BBA00C7AC0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石川県　珠洲市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14752</v>
      </c>
      <c r="AM8" s="49"/>
      <c r="AN8" s="49"/>
      <c r="AO8" s="49"/>
      <c r="AP8" s="49"/>
      <c r="AQ8" s="49"/>
      <c r="AR8" s="49"/>
      <c r="AS8" s="49"/>
      <c r="AT8" s="44">
        <f>データ!T6</f>
        <v>247.2</v>
      </c>
      <c r="AU8" s="44"/>
      <c r="AV8" s="44"/>
      <c r="AW8" s="44"/>
      <c r="AX8" s="44"/>
      <c r="AY8" s="44"/>
      <c r="AZ8" s="44"/>
      <c r="BA8" s="44"/>
      <c r="BB8" s="44">
        <f>データ!U6</f>
        <v>59.68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10.08</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1472</v>
      </c>
      <c r="AM10" s="49"/>
      <c r="AN10" s="49"/>
      <c r="AO10" s="49"/>
      <c r="AP10" s="49"/>
      <c r="AQ10" s="49"/>
      <c r="AR10" s="49"/>
      <c r="AS10" s="49"/>
      <c r="AT10" s="44">
        <f>データ!W6</f>
        <v>0.89</v>
      </c>
      <c r="AU10" s="44"/>
      <c r="AV10" s="44"/>
      <c r="AW10" s="44"/>
      <c r="AX10" s="44"/>
      <c r="AY10" s="44"/>
      <c r="AZ10" s="44"/>
      <c r="BA10" s="44"/>
      <c r="BB10" s="44">
        <f>データ!X6</f>
        <v>1653.93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57</v>
      </c>
      <c r="O86" s="25" t="str">
        <f>データ!EO6</f>
        <v>【-】</v>
      </c>
    </row>
  </sheetData>
  <sheetProtection algorithmName="SHA-512" hashValue="JIAR/76VBvSJi09bMrSQjzurL0epREfwOOz+3FUWoGbNxLlkF83tqjbu16DCUYCoJxvpWWgQGW0JdnbAMIdOcA==" saltValue="5ge3TB0/ZYFTrCf4ZqkbR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172057</v>
      </c>
      <c r="D6" s="32">
        <f t="shared" si="3"/>
        <v>47</v>
      </c>
      <c r="E6" s="32">
        <f t="shared" si="3"/>
        <v>18</v>
      </c>
      <c r="F6" s="32">
        <f t="shared" si="3"/>
        <v>0</v>
      </c>
      <c r="G6" s="32">
        <f t="shared" si="3"/>
        <v>0</v>
      </c>
      <c r="H6" s="32" t="str">
        <f t="shared" si="3"/>
        <v>石川県　珠洲市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10.08</v>
      </c>
      <c r="Q6" s="33">
        <f t="shared" si="3"/>
        <v>100</v>
      </c>
      <c r="R6" s="33">
        <f t="shared" si="3"/>
        <v>3456</v>
      </c>
      <c r="S6" s="33">
        <f t="shared" si="3"/>
        <v>14752</v>
      </c>
      <c r="T6" s="33">
        <f t="shared" si="3"/>
        <v>247.2</v>
      </c>
      <c r="U6" s="33">
        <f t="shared" si="3"/>
        <v>59.68</v>
      </c>
      <c r="V6" s="33">
        <f t="shared" si="3"/>
        <v>1472</v>
      </c>
      <c r="W6" s="33">
        <f t="shared" si="3"/>
        <v>0.89</v>
      </c>
      <c r="X6" s="33">
        <f t="shared" si="3"/>
        <v>1653.93</v>
      </c>
      <c r="Y6" s="34">
        <f>IF(Y7="",NA(),Y7)</f>
        <v>79.11</v>
      </c>
      <c r="Z6" s="34">
        <f t="shared" ref="Z6:AH6" si="4">IF(Z7="",NA(),Z7)</f>
        <v>82.2</v>
      </c>
      <c r="AA6" s="34">
        <f t="shared" si="4"/>
        <v>78.5</v>
      </c>
      <c r="AB6" s="34">
        <f t="shared" si="4"/>
        <v>86.46</v>
      </c>
      <c r="AC6" s="34">
        <f t="shared" si="4"/>
        <v>75.62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362.54</v>
      </c>
      <c r="BG6" s="34">
        <f t="shared" ref="BG6:BO6" si="7">IF(BG7="",NA(),BG7)</f>
        <v>351.98</v>
      </c>
      <c r="BH6" s="34">
        <f t="shared" si="7"/>
        <v>323.93</v>
      </c>
      <c r="BI6" s="34">
        <f t="shared" si="7"/>
        <v>75.47</v>
      </c>
      <c r="BJ6" s="34">
        <f t="shared" si="7"/>
        <v>1215.54</v>
      </c>
      <c r="BK6" s="34">
        <f t="shared" si="7"/>
        <v>446.63</v>
      </c>
      <c r="BL6" s="34">
        <f t="shared" si="7"/>
        <v>416.91</v>
      </c>
      <c r="BM6" s="34">
        <f t="shared" si="7"/>
        <v>392.19</v>
      </c>
      <c r="BN6" s="34">
        <f t="shared" si="7"/>
        <v>413.5</v>
      </c>
      <c r="BO6" s="34">
        <f t="shared" si="7"/>
        <v>407.42</v>
      </c>
      <c r="BP6" s="33" t="str">
        <f>IF(BP7="","",IF(BP7="-","【-】","【"&amp;SUBSTITUTE(TEXT(BP7,"#,##0.00"),"-","△")&amp;"】"))</f>
        <v>【329.28】</v>
      </c>
      <c r="BQ6" s="34">
        <f>IF(BQ7="",NA(),BQ7)</f>
        <v>53.24</v>
      </c>
      <c r="BR6" s="34">
        <f t="shared" ref="BR6:BZ6" si="8">IF(BR7="",NA(),BR7)</f>
        <v>56.08</v>
      </c>
      <c r="BS6" s="34">
        <f t="shared" si="8"/>
        <v>55.31</v>
      </c>
      <c r="BT6" s="34">
        <f t="shared" si="8"/>
        <v>62.11</v>
      </c>
      <c r="BU6" s="34">
        <f t="shared" si="8"/>
        <v>100</v>
      </c>
      <c r="BV6" s="34">
        <f t="shared" si="8"/>
        <v>58.53</v>
      </c>
      <c r="BW6" s="34">
        <f t="shared" si="8"/>
        <v>57.93</v>
      </c>
      <c r="BX6" s="34">
        <f t="shared" si="8"/>
        <v>57.03</v>
      </c>
      <c r="BY6" s="34">
        <f t="shared" si="8"/>
        <v>55.84</v>
      </c>
      <c r="BZ6" s="34">
        <f t="shared" si="8"/>
        <v>57.08</v>
      </c>
      <c r="CA6" s="33" t="str">
        <f>IF(CA7="","",IF(CA7="-","【-】","【"&amp;SUBSTITUTE(TEXT(CA7,"#,##0.00"),"-","△")&amp;"】"))</f>
        <v>【60.55】</v>
      </c>
      <c r="CB6" s="34">
        <f>IF(CB7="",NA(),CB7)</f>
        <v>332.22</v>
      </c>
      <c r="CC6" s="34">
        <f t="shared" ref="CC6:CK6" si="9">IF(CC7="",NA(),CC7)</f>
        <v>309.64999999999998</v>
      </c>
      <c r="CD6" s="34">
        <f t="shared" si="9"/>
        <v>329.92</v>
      </c>
      <c r="CE6" s="34">
        <f t="shared" si="9"/>
        <v>300.52</v>
      </c>
      <c r="CF6" s="34">
        <f t="shared" si="9"/>
        <v>184.35</v>
      </c>
      <c r="CG6" s="34">
        <f t="shared" si="9"/>
        <v>266.57</v>
      </c>
      <c r="CH6" s="34">
        <f t="shared" si="9"/>
        <v>276.93</v>
      </c>
      <c r="CI6" s="34">
        <f t="shared" si="9"/>
        <v>283.73</v>
      </c>
      <c r="CJ6" s="34">
        <f t="shared" si="9"/>
        <v>287.57</v>
      </c>
      <c r="CK6" s="34">
        <f t="shared" si="9"/>
        <v>286.86</v>
      </c>
      <c r="CL6" s="33" t="str">
        <f>IF(CL7="","",IF(CL7="-","【-】","【"&amp;SUBSTITUTE(TEXT(CL7,"#,##0.00"),"-","△")&amp;"】"))</f>
        <v>【269.12】</v>
      </c>
      <c r="CM6" s="34">
        <f>IF(CM7="",NA(),CM7)</f>
        <v>36.409999999999997</v>
      </c>
      <c r="CN6" s="34">
        <f t="shared" ref="CN6:CV6" si="10">IF(CN7="",NA(),CN7)</f>
        <v>36.299999999999997</v>
      </c>
      <c r="CO6" s="34">
        <f t="shared" si="10"/>
        <v>34.33</v>
      </c>
      <c r="CP6" s="34">
        <f t="shared" si="10"/>
        <v>34.119999999999997</v>
      </c>
      <c r="CQ6" s="34">
        <f t="shared" si="10"/>
        <v>33</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172057</v>
      </c>
      <c r="D7" s="36">
        <v>47</v>
      </c>
      <c r="E7" s="36">
        <v>18</v>
      </c>
      <c r="F7" s="36">
        <v>0</v>
      </c>
      <c r="G7" s="36">
        <v>0</v>
      </c>
      <c r="H7" s="36" t="s">
        <v>111</v>
      </c>
      <c r="I7" s="36" t="s">
        <v>112</v>
      </c>
      <c r="J7" s="36" t="s">
        <v>113</v>
      </c>
      <c r="K7" s="36" t="s">
        <v>114</v>
      </c>
      <c r="L7" s="36" t="s">
        <v>115</v>
      </c>
      <c r="M7" s="36" t="s">
        <v>116</v>
      </c>
      <c r="N7" s="37" t="s">
        <v>117</v>
      </c>
      <c r="O7" s="37" t="s">
        <v>118</v>
      </c>
      <c r="P7" s="37">
        <v>10.08</v>
      </c>
      <c r="Q7" s="37">
        <v>100</v>
      </c>
      <c r="R7" s="37">
        <v>3456</v>
      </c>
      <c r="S7" s="37">
        <v>14752</v>
      </c>
      <c r="T7" s="37">
        <v>247.2</v>
      </c>
      <c r="U7" s="37">
        <v>59.68</v>
      </c>
      <c r="V7" s="37">
        <v>1472</v>
      </c>
      <c r="W7" s="37">
        <v>0.89</v>
      </c>
      <c r="X7" s="37">
        <v>1653.93</v>
      </c>
      <c r="Y7" s="37">
        <v>79.11</v>
      </c>
      <c r="Z7" s="37">
        <v>82.2</v>
      </c>
      <c r="AA7" s="37">
        <v>78.5</v>
      </c>
      <c r="AB7" s="37">
        <v>86.46</v>
      </c>
      <c r="AC7" s="37">
        <v>75.62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362.54</v>
      </c>
      <c r="BG7" s="37">
        <v>351.98</v>
      </c>
      <c r="BH7" s="37">
        <v>323.93</v>
      </c>
      <c r="BI7" s="37">
        <v>75.47</v>
      </c>
      <c r="BJ7" s="37">
        <v>1215.54</v>
      </c>
      <c r="BK7" s="37">
        <v>446.63</v>
      </c>
      <c r="BL7" s="37">
        <v>416.91</v>
      </c>
      <c r="BM7" s="37">
        <v>392.19</v>
      </c>
      <c r="BN7" s="37">
        <v>413.5</v>
      </c>
      <c r="BO7" s="37">
        <v>407.42</v>
      </c>
      <c r="BP7" s="37">
        <v>329.28</v>
      </c>
      <c r="BQ7" s="37">
        <v>53.24</v>
      </c>
      <c r="BR7" s="37">
        <v>56.08</v>
      </c>
      <c r="BS7" s="37">
        <v>55.31</v>
      </c>
      <c r="BT7" s="37">
        <v>62.11</v>
      </c>
      <c r="BU7" s="37">
        <v>100</v>
      </c>
      <c r="BV7" s="37">
        <v>58.53</v>
      </c>
      <c r="BW7" s="37">
        <v>57.93</v>
      </c>
      <c r="BX7" s="37">
        <v>57.03</v>
      </c>
      <c r="BY7" s="37">
        <v>55.84</v>
      </c>
      <c r="BZ7" s="37">
        <v>57.08</v>
      </c>
      <c r="CA7" s="37">
        <v>60.55</v>
      </c>
      <c r="CB7" s="37">
        <v>332.22</v>
      </c>
      <c r="CC7" s="37">
        <v>309.64999999999998</v>
      </c>
      <c r="CD7" s="37">
        <v>329.92</v>
      </c>
      <c r="CE7" s="37">
        <v>300.52</v>
      </c>
      <c r="CF7" s="37">
        <v>184.35</v>
      </c>
      <c r="CG7" s="37">
        <v>266.57</v>
      </c>
      <c r="CH7" s="37">
        <v>276.93</v>
      </c>
      <c r="CI7" s="37">
        <v>283.73</v>
      </c>
      <c r="CJ7" s="37">
        <v>287.57</v>
      </c>
      <c r="CK7" s="37">
        <v>286.86</v>
      </c>
      <c r="CL7" s="37">
        <v>269.12</v>
      </c>
      <c r="CM7" s="37">
        <v>36.409999999999997</v>
      </c>
      <c r="CN7" s="37">
        <v>36.299999999999997</v>
      </c>
      <c r="CO7" s="37">
        <v>34.33</v>
      </c>
      <c r="CP7" s="37">
        <v>34.119999999999997</v>
      </c>
      <c r="CQ7" s="37">
        <v>33</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117</v>
      </c>
      <c r="EF7" s="37" t="s">
        <v>117</v>
      </c>
      <c r="EG7" s="37" t="s">
        <v>117</v>
      </c>
      <c r="EH7" s="37" t="s">
        <v>117</v>
      </c>
      <c r="EI7" s="37" t="s">
        <v>117</v>
      </c>
      <c r="EJ7" s="37" t="s">
        <v>117</v>
      </c>
      <c r="EK7" s="37" t="s">
        <v>117</v>
      </c>
      <c r="EL7" s="37" t="s">
        <v>117</v>
      </c>
      <c r="EM7" s="37" t="s">
        <v>117</v>
      </c>
      <c r="EN7" s="37" t="s">
        <v>117</v>
      </c>
      <c r="EO7" s="37" t="s">
        <v>117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2019-02-04T05:09:25Z</cp:lastPrinted>
  <dcterms:created xsi:type="dcterms:W3CDTF">2018-12-03T09:39:38Z</dcterms:created>
  <dcterms:modified xsi:type="dcterms:W3CDTF">2019-02-04T05:58:39Z</dcterms:modified>
  <cp:category/>
</cp:coreProperties>
</file>