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75" windowWidth="14940" windowHeight="7860"/>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AD10" i="4"/>
  <c r="P10" i="4"/>
  <c r="I10" i="4"/>
  <c r="B10" i="4"/>
  <c r="AT8" i="4"/>
  <c r="AL8" i="4"/>
  <c r="P8" i="4"/>
  <c r="I8" i="4"/>
  <c r="B8" i="4"/>
  <c r="C10" i="5" l="1"/>
  <c r="D10" i="5"/>
  <c r="E10" i="5"/>
  <c r="B10" i="5"/>
</calcChain>
</file>

<file path=xl/sharedStrings.xml><?xml version="1.0" encoding="utf-8"?>
<sst xmlns="http://schemas.openxmlformats.org/spreadsheetml/2006/main" count="240" uniqueCount="125">
  <si>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</si>
  <si>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</si>
  <si>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</si>
  <si>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</si>
  <si>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</si>
  <si>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</si>
  <si>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</si>
  <si>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</si>
  <si>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</si>
  <si>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</si>
  <si>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</si>
  <si>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</si>
  <si>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</si>
  <si>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</si>
  <si>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</si>
  <si>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</si>
  <si>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</si>
  <si>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</si>
  <si>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</si>
  <si>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</si>
  <si>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</si>
  <si>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</si>
  <si>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</si>
  <si>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</si>
  <si>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</si>
  <si>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</si>
  <si>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</si>
  <si>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</si>
  <si>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</si>
  <si>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</si>
  <si>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</si>
  <si>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</si>
  <si>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</si>
  <si>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</si>
  <si>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</si>
  <si>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</si>
  <si>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</si>
  <si>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</si>
  <si>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</si>
  <si>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</si>
  <si>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</si>
  <si>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</si>
  <si>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</si>
  <si>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</si>
  <si>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</si>
  <si>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</si>
  <si>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</si>
  <si>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</si>
  <si>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</si>
  <si>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</si>
  <si>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</si>
  <si>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</si>
  <si>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</si>
  <si>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</si>
  <si>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</si>
  <si>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</si>
  <si>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</si>
  <si>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</si>
  <si>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</si>
  <si>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</si>
  <si>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</si>
  <si>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</si>
  <si>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</si>
  <si>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</si>
  <si>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</si>
  <si>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</si>
  <si>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</si>
  <si>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</si>
  <si>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</si>
  <si>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</si>
  <si>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</si>
  <si>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</si>
  <si>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</si>
  <si>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</si>
  <si>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</si>
  <si>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</si>
  <si>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</si>
  <si>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</si>
  <si>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</si>
  <si>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</si>
  <si>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</si>
  <si>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</si>
  <si>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</si>
  <si>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</si>
  <si>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</si>
  <si>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</si>
  <si>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</si>
  <si>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</si>
  <si>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</si>
  <si>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</si>
  <si>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</si>
  <si>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</si>
  <si>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</si>
  <si>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</si>
  <si>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</si>
  <si>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</si>
  <si>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</si>
  <si>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</si>
  <si>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</si>
  <si>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</si>
  <si>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</si>
  <si>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</si>
  <si>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</si>
  <si>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</si>
  <si>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</si>
  <si>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</si>
  <si>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</si>
  <si>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</si>
  <si>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</si>
  <si>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能登町</t>
  </si>
  <si>
    <t>法非適用</t>
  </si>
  <si>
    <t>下水道事業</t>
  </si>
  <si>
    <t>農業集落排水</t>
  </si>
  <si>
    <t>F2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</si>
  <si>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</si>
  <si>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</si>
  <si>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</si>
  <si>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</si>
  <si>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</si>
  <si>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</si>
  <si>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</si>
  <si>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類似団体と比較すると経費回収率など「経営の健全性」に関する経営指標は悪くなっている。これは地理的要因などにより処理場が多く広範囲に点在しているため汚水処理費（維持管理費）が増加している。仮に水洗化率が100％となっても汚水処理費（公費負担分除く）を賄えない状況であるので、経営改善のためには、汚水処理原価の低減を図り経費回収率の向上を目指すとともに、将来世代の地方債償還金の負担の増大を考慮に入れながら、老朽化が著しい処理場について計画的に施設の機能強化事業を含めた統廃合事業を行っていく必要がある。</t>
    <phoneticPr fontId="4"/>
  </si>
  <si>
    <t>非設置</t>
    <rPh sb="0" eb="1">
      <t>ヒ</t>
    </rPh>
    <rPh sb="1" eb="3">
      <t>セッチ</t>
    </rPh>
    <phoneticPr fontId="4"/>
  </si>
  <si>
    <t xml:space="preserve">　①料金収入や一般会計からの繰入金等の総収益で総費用に地方債償還金を加えた費用をどの程度賄えているかを表す収益的収支比率については、経年比較では100％未満となっている。これは使用料収入等の増加に比べ維持管理経費や地方債償還金の増加の方が大きいことが要因となっている。
　④料金収入に対する企業債残高の割合を示す企業債残高対事業規模比率については、経年比較では低下傾向にある。類似団体との比較でもほぼ同じ水準である。
　⑤使用料で回収すべき経費をどの程度使用料で賄っているかを表す。経費回収率については、今年度繰出基準の見直しにより汚水処理原価に資本費（起債利子）を含めなくなったことで大幅な上昇となった。類似団体との比較でも良い状況となっている。今後回収率100%に向けたさらなる適正な維持管理に努める必要がある。
　⑥有収水量１㎥あたりの汚水処理費に要した費用であり、今年度より汚水資本費を除いた汚水維持管理費のみでの指標となった為、大幅な減少となった。
　⑦施設・設備が１日に対応可能な処理能力に対する１日平均処理水量の割合を表す施設利用率については、経年比較では利用率がほぼ横ばいで推移している。類似団体との比較では低い状況となっている。これは節水器具の普及や人口減少等によると考えられる。 
　⑧現在処理区域内人口のうち、実際に水洗便所等を設置して汚水処理している人口の割合を表す水洗化率については、経年比較では僅かではあるが上昇傾向にある。類似団体との比較では良い状況となっている。
</t>
    <rPh sb="252" eb="255">
      <t>コンネンド</t>
    </rPh>
    <rPh sb="257" eb="259">
      <t>キジュン</t>
    </rPh>
    <rPh sb="260" eb="262">
      <t>ミナオ</t>
    </rPh>
    <rPh sb="266" eb="268">
      <t>オスイ</t>
    </rPh>
    <rPh sb="268" eb="270">
      <t>ショリ</t>
    </rPh>
    <rPh sb="270" eb="272">
      <t>ゲンカ</t>
    </rPh>
    <rPh sb="273" eb="275">
      <t>シホン</t>
    </rPh>
    <rPh sb="275" eb="276">
      <t>ヒ</t>
    </rPh>
    <rPh sb="277" eb="279">
      <t>キサイ</t>
    </rPh>
    <rPh sb="279" eb="281">
      <t>リシ</t>
    </rPh>
    <rPh sb="283" eb="284">
      <t>フク</t>
    </rPh>
    <rPh sb="293" eb="295">
      <t>オオハバ</t>
    </rPh>
    <rPh sb="313" eb="314">
      <t>ヨ</t>
    </rPh>
    <rPh sb="315" eb="317">
      <t>ジョウキョウ</t>
    </rPh>
    <rPh sb="326" eb="328">
      <t>カイシュウ</t>
    </rPh>
    <rPh sb="328" eb="329">
      <t>リツ</t>
    </rPh>
    <rPh sb="334" eb="335">
      <t>ム</t>
    </rPh>
    <rPh sb="386" eb="389">
      <t>コンネンド</t>
    </rPh>
    <rPh sb="397" eb="398">
      <t>ノゾ</t>
    </rPh>
    <rPh sb="411" eb="413">
      <t>シヒョウ</t>
    </rPh>
    <rPh sb="417" eb="418">
      <t>タメ</t>
    </rPh>
    <rPh sb="419" eb="421">
      <t>オオハバ</t>
    </rPh>
    <rPh sb="422" eb="424">
      <t>ゲンショウ</t>
    </rPh>
    <phoneticPr fontId="4"/>
  </si>
  <si>
    <t>　③当該年度に更新した管渠延長の割合を表す管渠改善率については、農業集落排水事業の整備開始年度が昭和61年5月であり下水道管渠の標準耐用年数50年を経過した管渠がないこと、管渠修繕の必要もなかったことが要因で老朽化に伴う実績はない。今後は改築等の財源の確保や経営に与える影響等を踏まえた分析を行った上で、計画的かつ適正な維持管理を図る必要がある。</t>
    <rPh sb="104" eb="107">
      <t>ロウキュウカ</t>
    </rPh>
    <rPh sb="108" eb="109">
      <t>トモナ</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</si>
</sst>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90">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22" fillId="0" borderId="6" xfId="1" applyFont="1" applyBorder="1" applyAlignment="1" applyProtection="1">
      <alignment horizontal="left" vertical="top" wrapText="1"/>
      <protection locked="0"/>
    </xf>
    <xf numFmtId="0" fontId="22" fillId="0" borderId="0" xfId="1" applyFont="1" applyBorder="1" applyAlignment="1" applyProtection="1">
      <alignment horizontal="left" vertical="top" wrapText="1"/>
      <protection locked="0"/>
    </xf>
    <xf numFmtId="0" fontId="22" fillId="0" borderId="7" xfId="1" applyFont="1" applyBorder="1" applyAlignment="1" applyProtection="1">
      <alignment horizontal="left" vertical="top" wrapText="1"/>
      <protection locked="0"/>
    </xf>
    <xf numFmtId="0" fontId="22" fillId="0" borderId="8" xfId="1" applyFont="1" applyBorder="1" applyAlignment="1" applyProtection="1">
      <alignment horizontal="left" vertical="top" wrapText="1"/>
      <protection locked="0"/>
    </xf>
    <xf numFmtId="0" fontId="22" fillId="0" borderId="1" xfId="1" applyFont="1" applyBorder="1" applyAlignment="1" applyProtection="1">
      <alignment horizontal="left" vertical="top" wrapText="1"/>
      <protection locked="0"/>
    </xf>
    <xf numFmtId="0" fontId="22" fillId="0" borderId="9"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6"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7" xfId="1" applyFont="1" applyBorder="1" applyAlignment="1" applyProtection="1">
      <alignment horizontal="left" vertical="top" wrapText="1"/>
      <protection locked="0"/>
    </xf>
    <xf numFmtId="0" fontId="5" fillId="0" borderId="8"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9" xfId="1" applyFont="1" applyBorder="1" applyAlignment="1" applyProtection="1">
      <alignment horizontal="left" vertical="top" wrapText="1"/>
      <protection locked="0"/>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formatCode="#,##0.00;&quot;△&quot;#,##0.00;&quot;-&quot;">
                  <c:v>0.85</c:v>
                </c:pt>
              </c:numCache>
            </c:numRef>
          </c:val>
        </c:ser>
        <c:dLbls>
          <c:showLegendKey val="0"/>
          <c:showVal val="0"/>
          <c:showCatName val="0"/>
          <c:showSerName val="0"/>
          <c:showPercent val="0"/>
          <c:showBubbleSize val="0"/>
        </c:dLbls>
        <c:gapWidth val="150"/>
        <c:axId val="102145408"/>
        <c:axId val="106075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0.04</c:v>
                </c:pt>
                <c:pt idx="1">
                  <c:v>0.03</c:v>
                </c:pt>
                <c:pt idx="2">
                  <c:v>0.02</c:v>
                </c:pt>
                <c:pt idx="3">
                  <c:v>0.01</c:v>
                </c:pt>
                <c:pt idx="4">
                  <c:v>2.0499999999999998</c:v>
                </c:pt>
              </c:numCache>
            </c:numRef>
          </c:val>
          <c:smooth val="0"/>
        </c:ser>
        <c:dLbls>
          <c:showLegendKey val="0"/>
          <c:showVal val="0"/>
          <c:showCatName val="0"/>
          <c:showSerName val="0"/>
          <c:showPercent val="0"/>
          <c:showBubbleSize val="0"/>
        </c:dLbls>
        <c:marker val="1"/>
        <c:smooth val="0"/>
        <c:axId val="102145408"/>
        <c:axId val="106075648"/>
      </c:lineChart>
      <c:dateAx>
        <c:axId val="102145408"/>
        <c:scaling>
          <c:orientation val="minMax"/>
        </c:scaling>
        <c:delete val="1"/>
        <c:axPos val="b"/>
        <c:numFmt formatCode="ge" sourceLinked="1"/>
        <c:majorTickMark val="none"/>
        <c:minorTickMark val="none"/>
        <c:tickLblPos val="none"/>
        <c:crossAx val="106075648"/>
        <c:crosses val="autoZero"/>
        <c:auto val="1"/>
        <c:lblOffset val="100"/>
        <c:baseTimeUnit val="years"/>
      </c:dateAx>
      <c:valAx>
        <c:axId val="106075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2145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47.55</c:v>
                </c:pt>
                <c:pt idx="1">
                  <c:v>50.71</c:v>
                </c:pt>
                <c:pt idx="2">
                  <c:v>42.91</c:v>
                </c:pt>
                <c:pt idx="3">
                  <c:v>49.73</c:v>
                </c:pt>
                <c:pt idx="4">
                  <c:v>50.27</c:v>
                </c:pt>
              </c:numCache>
            </c:numRef>
          </c:val>
        </c:ser>
        <c:dLbls>
          <c:showLegendKey val="0"/>
          <c:showVal val="0"/>
          <c:showCatName val="0"/>
          <c:showSerName val="0"/>
          <c:showPercent val="0"/>
          <c:showBubbleSize val="0"/>
        </c:dLbls>
        <c:gapWidth val="150"/>
        <c:axId val="101540608"/>
        <c:axId val="101542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54.74</c:v>
                </c:pt>
                <c:pt idx="1">
                  <c:v>53.78</c:v>
                </c:pt>
                <c:pt idx="2">
                  <c:v>53.24</c:v>
                </c:pt>
                <c:pt idx="3">
                  <c:v>52.31</c:v>
                </c:pt>
                <c:pt idx="4">
                  <c:v>60.65</c:v>
                </c:pt>
              </c:numCache>
            </c:numRef>
          </c:val>
          <c:smooth val="0"/>
        </c:ser>
        <c:dLbls>
          <c:showLegendKey val="0"/>
          <c:showVal val="0"/>
          <c:showCatName val="0"/>
          <c:showSerName val="0"/>
          <c:showPercent val="0"/>
          <c:showBubbleSize val="0"/>
        </c:dLbls>
        <c:marker val="1"/>
        <c:smooth val="0"/>
        <c:axId val="101540608"/>
        <c:axId val="101542528"/>
      </c:lineChart>
      <c:dateAx>
        <c:axId val="101540608"/>
        <c:scaling>
          <c:orientation val="minMax"/>
        </c:scaling>
        <c:delete val="1"/>
        <c:axPos val="b"/>
        <c:numFmt formatCode="ge" sourceLinked="1"/>
        <c:majorTickMark val="none"/>
        <c:minorTickMark val="none"/>
        <c:tickLblPos val="none"/>
        <c:crossAx val="101542528"/>
        <c:crosses val="autoZero"/>
        <c:auto val="1"/>
        <c:lblOffset val="100"/>
        <c:baseTimeUnit val="years"/>
      </c:dateAx>
      <c:valAx>
        <c:axId val="1015425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406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85.56</c:v>
                </c:pt>
                <c:pt idx="1">
                  <c:v>87.2</c:v>
                </c:pt>
                <c:pt idx="2">
                  <c:v>87.81</c:v>
                </c:pt>
                <c:pt idx="3">
                  <c:v>90.18</c:v>
                </c:pt>
                <c:pt idx="4">
                  <c:v>90.29</c:v>
                </c:pt>
              </c:numCache>
            </c:numRef>
          </c:val>
        </c:ser>
        <c:dLbls>
          <c:showLegendKey val="0"/>
          <c:showVal val="0"/>
          <c:showCatName val="0"/>
          <c:showSerName val="0"/>
          <c:showPercent val="0"/>
          <c:showBubbleSize val="0"/>
        </c:dLbls>
        <c:gapWidth val="150"/>
        <c:axId val="101564800"/>
        <c:axId val="10156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83.88</c:v>
                </c:pt>
                <c:pt idx="1">
                  <c:v>84.06</c:v>
                </c:pt>
                <c:pt idx="2">
                  <c:v>84.07</c:v>
                </c:pt>
                <c:pt idx="3">
                  <c:v>84.32</c:v>
                </c:pt>
                <c:pt idx="4">
                  <c:v>84.58</c:v>
                </c:pt>
              </c:numCache>
            </c:numRef>
          </c:val>
          <c:smooth val="0"/>
        </c:ser>
        <c:dLbls>
          <c:showLegendKey val="0"/>
          <c:showVal val="0"/>
          <c:showCatName val="0"/>
          <c:showSerName val="0"/>
          <c:showPercent val="0"/>
          <c:showBubbleSize val="0"/>
        </c:dLbls>
        <c:marker val="1"/>
        <c:smooth val="0"/>
        <c:axId val="101564800"/>
        <c:axId val="101566720"/>
      </c:lineChart>
      <c:dateAx>
        <c:axId val="101564800"/>
        <c:scaling>
          <c:orientation val="minMax"/>
        </c:scaling>
        <c:delete val="1"/>
        <c:axPos val="b"/>
        <c:numFmt formatCode="ge" sourceLinked="1"/>
        <c:majorTickMark val="none"/>
        <c:minorTickMark val="none"/>
        <c:tickLblPos val="none"/>
        <c:crossAx val="101566720"/>
        <c:crosses val="autoZero"/>
        <c:auto val="1"/>
        <c:lblOffset val="100"/>
        <c:baseTimeUnit val="years"/>
      </c:dateAx>
      <c:valAx>
        <c:axId val="101566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564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51.02</c:v>
                </c:pt>
                <c:pt idx="1">
                  <c:v>52.72</c:v>
                </c:pt>
                <c:pt idx="2">
                  <c:v>52.28</c:v>
                </c:pt>
                <c:pt idx="3">
                  <c:v>51.41</c:v>
                </c:pt>
                <c:pt idx="4">
                  <c:v>68.819999999999993</c:v>
                </c:pt>
              </c:numCache>
            </c:numRef>
          </c:val>
        </c:ser>
        <c:dLbls>
          <c:showLegendKey val="0"/>
          <c:showVal val="0"/>
          <c:showCatName val="0"/>
          <c:showSerName val="0"/>
          <c:showPercent val="0"/>
          <c:showBubbleSize val="0"/>
        </c:dLbls>
        <c:gapWidth val="150"/>
        <c:axId val="113077248"/>
        <c:axId val="115640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3077248"/>
        <c:axId val="115640192"/>
      </c:lineChart>
      <c:dateAx>
        <c:axId val="113077248"/>
        <c:scaling>
          <c:orientation val="minMax"/>
        </c:scaling>
        <c:delete val="1"/>
        <c:axPos val="b"/>
        <c:numFmt formatCode="ge" sourceLinked="1"/>
        <c:majorTickMark val="none"/>
        <c:minorTickMark val="none"/>
        <c:tickLblPos val="none"/>
        <c:crossAx val="115640192"/>
        <c:crosses val="autoZero"/>
        <c:auto val="1"/>
        <c:lblOffset val="100"/>
        <c:baseTimeUnit val="years"/>
      </c:dateAx>
      <c:valAx>
        <c:axId val="115640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077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17357952"/>
        <c:axId val="118409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7357952"/>
        <c:axId val="118409088"/>
      </c:lineChart>
      <c:dateAx>
        <c:axId val="117357952"/>
        <c:scaling>
          <c:orientation val="minMax"/>
        </c:scaling>
        <c:delete val="1"/>
        <c:axPos val="b"/>
        <c:numFmt formatCode="ge" sourceLinked="1"/>
        <c:majorTickMark val="none"/>
        <c:minorTickMark val="none"/>
        <c:tickLblPos val="none"/>
        <c:crossAx val="118409088"/>
        <c:crosses val="autoZero"/>
        <c:auto val="1"/>
        <c:lblOffset val="100"/>
        <c:baseTimeUnit val="years"/>
      </c:dateAx>
      <c:valAx>
        <c:axId val="118409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7357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338816"/>
        <c:axId val="77719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338816"/>
        <c:axId val="77719040"/>
      </c:lineChart>
      <c:dateAx>
        <c:axId val="72338816"/>
        <c:scaling>
          <c:orientation val="minMax"/>
        </c:scaling>
        <c:delete val="1"/>
        <c:axPos val="b"/>
        <c:numFmt formatCode="ge" sourceLinked="1"/>
        <c:majorTickMark val="none"/>
        <c:minorTickMark val="none"/>
        <c:tickLblPos val="none"/>
        <c:crossAx val="77719040"/>
        <c:crosses val="autoZero"/>
        <c:auto val="1"/>
        <c:lblOffset val="100"/>
        <c:baseTimeUnit val="years"/>
      </c:dateAx>
      <c:valAx>
        <c:axId val="77719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338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64480"/>
        <c:axId val="79766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64480"/>
        <c:axId val="79766656"/>
      </c:lineChart>
      <c:dateAx>
        <c:axId val="79764480"/>
        <c:scaling>
          <c:orientation val="minMax"/>
        </c:scaling>
        <c:delete val="1"/>
        <c:axPos val="b"/>
        <c:numFmt formatCode="ge" sourceLinked="1"/>
        <c:majorTickMark val="none"/>
        <c:minorTickMark val="none"/>
        <c:tickLblPos val="none"/>
        <c:crossAx val="79766656"/>
        <c:crosses val="autoZero"/>
        <c:auto val="1"/>
        <c:lblOffset val="100"/>
        <c:baseTimeUnit val="years"/>
      </c:dateAx>
      <c:valAx>
        <c:axId val="797666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64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9788672"/>
        <c:axId val="10093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9788672"/>
        <c:axId val="100930304"/>
      </c:lineChart>
      <c:dateAx>
        <c:axId val="79788672"/>
        <c:scaling>
          <c:orientation val="minMax"/>
        </c:scaling>
        <c:delete val="1"/>
        <c:axPos val="b"/>
        <c:numFmt formatCode="ge" sourceLinked="1"/>
        <c:majorTickMark val="none"/>
        <c:minorTickMark val="none"/>
        <c:tickLblPos val="none"/>
        <c:crossAx val="100930304"/>
        <c:crosses val="autoZero"/>
        <c:auto val="1"/>
        <c:lblOffset val="100"/>
        <c:baseTimeUnit val="years"/>
      </c:dateAx>
      <c:valAx>
        <c:axId val="10093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978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1130.69</c:v>
                </c:pt>
                <c:pt idx="1">
                  <c:v>1070.74</c:v>
                </c:pt>
                <c:pt idx="2">
                  <c:v>910.69</c:v>
                </c:pt>
                <c:pt idx="3">
                  <c:v>788.68</c:v>
                </c:pt>
                <c:pt idx="4">
                  <c:v>477.94</c:v>
                </c:pt>
              </c:numCache>
            </c:numRef>
          </c:val>
        </c:ser>
        <c:dLbls>
          <c:showLegendKey val="0"/>
          <c:showVal val="0"/>
          <c:showCatName val="0"/>
          <c:showSerName val="0"/>
          <c:showPercent val="0"/>
          <c:showBubbleSize val="0"/>
        </c:dLbls>
        <c:gapWidth val="150"/>
        <c:axId val="100948224"/>
        <c:axId val="1009626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1197.82</c:v>
                </c:pt>
                <c:pt idx="1">
                  <c:v>1126.77</c:v>
                </c:pt>
                <c:pt idx="2">
                  <c:v>1044.8</c:v>
                </c:pt>
                <c:pt idx="3">
                  <c:v>1081.8</c:v>
                </c:pt>
                <c:pt idx="4">
                  <c:v>974.93</c:v>
                </c:pt>
              </c:numCache>
            </c:numRef>
          </c:val>
          <c:smooth val="0"/>
        </c:ser>
        <c:dLbls>
          <c:showLegendKey val="0"/>
          <c:showVal val="0"/>
          <c:showCatName val="0"/>
          <c:showSerName val="0"/>
          <c:showPercent val="0"/>
          <c:showBubbleSize val="0"/>
        </c:dLbls>
        <c:marker val="1"/>
        <c:smooth val="0"/>
        <c:axId val="100948224"/>
        <c:axId val="100962688"/>
      </c:lineChart>
      <c:dateAx>
        <c:axId val="100948224"/>
        <c:scaling>
          <c:orientation val="minMax"/>
        </c:scaling>
        <c:delete val="1"/>
        <c:axPos val="b"/>
        <c:numFmt formatCode="ge" sourceLinked="1"/>
        <c:majorTickMark val="none"/>
        <c:minorTickMark val="none"/>
        <c:tickLblPos val="none"/>
        <c:crossAx val="100962688"/>
        <c:crosses val="autoZero"/>
        <c:auto val="1"/>
        <c:lblOffset val="100"/>
        <c:baseTimeUnit val="years"/>
      </c:dateAx>
      <c:valAx>
        <c:axId val="1009626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4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47.76</c:v>
                </c:pt>
                <c:pt idx="1">
                  <c:v>50.33</c:v>
                </c:pt>
                <c:pt idx="2">
                  <c:v>49.14</c:v>
                </c:pt>
                <c:pt idx="3">
                  <c:v>48.34</c:v>
                </c:pt>
                <c:pt idx="4">
                  <c:v>93.14</c:v>
                </c:pt>
              </c:numCache>
            </c:numRef>
          </c:val>
        </c:ser>
        <c:dLbls>
          <c:showLegendKey val="0"/>
          <c:showVal val="0"/>
          <c:showCatName val="0"/>
          <c:showSerName val="0"/>
          <c:showPercent val="0"/>
          <c:showBubbleSize val="0"/>
        </c:dLbls>
        <c:gapWidth val="150"/>
        <c:axId val="100984704"/>
        <c:axId val="100986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51.03</c:v>
                </c:pt>
                <c:pt idx="1">
                  <c:v>50.9</c:v>
                </c:pt>
                <c:pt idx="2">
                  <c:v>50.82</c:v>
                </c:pt>
                <c:pt idx="3">
                  <c:v>52.19</c:v>
                </c:pt>
                <c:pt idx="4">
                  <c:v>55.32</c:v>
                </c:pt>
              </c:numCache>
            </c:numRef>
          </c:val>
          <c:smooth val="0"/>
        </c:ser>
        <c:dLbls>
          <c:showLegendKey val="0"/>
          <c:showVal val="0"/>
          <c:showCatName val="0"/>
          <c:showSerName val="0"/>
          <c:showPercent val="0"/>
          <c:showBubbleSize val="0"/>
        </c:dLbls>
        <c:marker val="1"/>
        <c:smooth val="0"/>
        <c:axId val="100984704"/>
        <c:axId val="100986880"/>
      </c:lineChart>
      <c:dateAx>
        <c:axId val="100984704"/>
        <c:scaling>
          <c:orientation val="minMax"/>
        </c:scaling>
        <c:delete val="1"/>
        <c:axPos val="b"/>
        <c:numFmt formatCode="ge" sourceLinked="1"/>
        <c:majorTickMark val="none"/>
        <c:minorTickMark val="none"/>
        <c:tickLblPos val="none"/>
        <c:crossAx val="100986880"/>
        <c:crosses val="autoZero"/>
        <c:auto val="1"/>
        <c:lblOffset val="100"/>
        <c:baseTimeUnit val="years"/>
      </c:dateAx>
      <c:valAx>
        <c:axId val="100986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984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351.77</c:v>
                </c:pt>
                <c:pt idx="1">
                  <c:v>337.17</c:v>
                </c:pt>
                <c:pt idx="2">
                  <c:v>354.1</c:v>
                </c:pt>
                <c:pt idx="3">
                  <c:v>360.28</c:v>
                </c:pt>
                <c:pt idx="4">
                  <c:v>188.23</c:v>
                </c:pt>
              </c:numCache>
            </c:numRef>
          </c:val>
        </c:ser>
        <c:dLbls>
          <c:showLegendKey val="0"/>
          <c:showVal val="0"/>
          <c:showCatName val="0"/>
          <c:showSerName val="0"/>
          <c:showPercent val="0"/>
          <c:showBubbleSize val="0"/>
        </c:dLbls>
        <c:gapWidth val="150"/>
        <c:axId val="101237888"/>
        <c:axId val="1012398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289.60000000000002</c:v>
                </c:pt>
                <c:pt idx="1">
                  <c:v>293.27</c:v>
                </c:pt>
                <c:pt idx="2">
                  <c:v>300.52</c:v>
                </c:pt>
                <c:pt idx="3">
                  <c:v>296.14</c:v>
                </c:pt>
                <c:pt idx="4">
                  <c:v>283.17</c:v>
                </c:pt>
              </c:numCache>
            </c:numRef>
          </c:val>
          <c:smooth val="0"/>
        </c:ser>
        <c:dLbls>
          <c:showLegendKey val="0"/>
          <c:showVal val="0"/>
          <c:showCatName val="0"/>
          <c:showSerName val="0"/>
          <c:showPercent val="0"/>
          <c:showBubbleSize val="0"/>
        </c:dLbls>
        <c:marker val="1"/>
        <c:smooth val="0"/>
        <c:axId val="101237888"/>
        <c:axId val="101239808"/>
      </c:lineChart>
      <c:dateAx>
        <c:axId val="101237888"/>
        <c:scaling>
          <c:orientation val="minMax"/>
        </c:scaling>
        <c:delete val="1"/>
        <c:axPos val="b"/>
        <c:numFmt formatCode="ge" sourceLinked="1"/>
        <c:majorTickMark val="none"/>
        <c:minorTickMark val="none"/>
        <c:tickLblPos val="none"/>
        <c:crossAx val="101239808"/>
        <c:crosses val="autoZero"/>
        <c:auto val="1"/>
        <c:lblOffset val="100"/>
        <c:baseTimeUnit val="years"/>
      </c:dateAx>
      <c:valAx>
        <c:axId val="1012398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12378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【914.53】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【276.78】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【55.73】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D1" zoomScale="85" zoomScaleNormal="85"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石川県　能登町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
        <v>122</v>
      </c>
      <c r="AE8" s="49"/>
      <c r="AF8" s="49"/>
      <c r="AG8" s="49"/>
      <c r="AH8" s="49"/>
      <c r="AI8" s="49"/>
      <c r="AJ8" s="49"/>
      <c r="AK8" s="4"/>
      <c r="AL8" s="50">
        <f>データ!S6</f>
        <v>18287</v>
      </c>
      <c r="AM8" s="50"/>
      <c r="AN8" s="50"/>
      <c r="AO8" s="50"/>
      <c r="AP8" s="50"/>
      <c r="AQ8" s="50"/>
      <c r="AR8" s="50"/>
      <c r="AS8" s="50"/>
      <c r="AT8" s="45">
        <f>データ!T6</f>
        <v>273.27</v>
      </c>
      <c r="AU8" s="45"/>
      <c r="AV8" s="45"/>
      <c r="AW8" s="45"/>
      <c r="AX8" s="45"/>
      <c r="AY8" s="45"/>
      <c r="AZ8" s="45"/>
      <c r="BA8" s="45"/>
      <c r="BB8" s="45">
        <f>データ!U6</f>
        <v>66.92</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18.87</v>
      </c>
      <c r="Q10" s="45"/>
      <c r="R10" s="45"/>
      <c r="S10" s="45"/>
      <c r="T10" s="45"/>
      <c r="U10" s="45"/>
      <c r="V10" s="45"/>
      <c r="W10" s="45">
        <f>データ!Q6</f>
        <v>77.78</v>
      </c>
      <c r="X10" s="45"/>
      <c r="Y10" s="45"/>
      <c r="Z10" s="45"/>
      <c r="AA10" s="45"/>
      <c r="AB10" s="45"/>
      <c r="AC10" s="45"/>
      <c r="AD10" s="50">
        <f>データ!R6</f>
        <v>3240</v>
      </c>
      <c r="AE10" s="50"/>
      <c r="AF10" s="50"/>
      <c r="AG10" s="50"/>
      <c r="AH10" s="50"/>
      <c r="AI10" s="50"/>
      <c r="AJ10" s="50"/>
      <c r="AK10" s="2"/>
      <c r="AL10" s="50">
        <f>データ!V6</f>
        <v>3408</v>
      </c>
      <c r="AM10" s="50"/>
      <c r="AN10" s="50"/>
      <c r="AO10" s="50"/>
      <c r="AP10" s="50"/>
      <c r="AQ10" s="50"/>
      <c r="AR10" s="50"/>
      <c r="AS10" s="50"/>
      <c r="AT10" s="45">
        <f>データ!W6</f>
        <v>3.93</v>
      </c>
      <c r="AU10" s="45"/>
      <c r="AV10" s="45"/>
      <c r="AW10" s="45"/>
      <c r="AX10" s="45"/>
      <c r="AY10" s="45"/>
      <c r="AZ10" s="45"/>
      <c r="BA10" s="45"/>
      <c r="BB10" s="45">
        <f>データ!X6</f>
        <v>867.18</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123</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124</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6" t="s">
        <v>121</v>
      </c>
      <c r="BM66" s="77"/>
      <c r="BN66" s="77"/>
      <c r="BO66" s="77"/>
      <c r="BP66" s="77"/>
      <c r="BQ66" s="77"/>
      <c r="BR66" s="77"/>
      <c r="BS66" s="77"/>
      <c r="BT66" s="77"/>
      <c r="BU66" s="77"/>
      <c r="BV66" s="77"/>
      <c r="BW66" s="77"/>
      <c r="BX66" s="77"/>
      <c r="BY66" s="77"/>
      <c r="BZ66" s="78"/>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6"/>
      <c r="BM67" s="77"/>
      <c r="BN67" s="77"/>
      <c r="BO67" s="77"/>
      <c r="BP67" s="77"/>
      <c r="BQ67" s="77"/>
      <c r="BR67" s="77"/>
      <c r="BS67" s="77"/>
      <c r="BT67" s="77"/>
      <c r="BU67" s="77"/>
      <c r="BV67" s="77"/>
      <c r="BW67" s="77"/>
      <c r="BX67" s="77"/>
      <c r="BY67" s="77"/>
      <c r="BZ67" s="78"/>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6"/>
      <c r="BM68" s="77"/>
      <c r="BN68" s="77"/>
      <c r="BO68" s="77"/>
      <c r="BP68" s="77"/>
      <c r="BQ68" s="77"/>
      <c r="BR68" s="77"/>
      <c r="BS68" s="77"/>
      <c r="BT68" s="77"/>
      <c r="BU68" s="77"/>
      <c r="BV68" s="77"/>
      <c r="BW68" s="77"/>
      <c r="BX68" s="77"/>
      <c r="BY68" s="77"/>
      <c r="BZ68" s="78"/>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6"/>
      <c r="BM69" s="77"/>
      <c r="BN69" s="77"/>
      <c r="BO69" s="77"/>
      <c r="BP69" s="77"/>
      <c r="BQ69" s="77"/>
      <c r="BR69" s="77"/>
      <c r="BS69" s="77"/>
      <c r="BT69" s="77"/>
      <c r="BU69" s="77"/>
      <c r="BV69" s="77"/>
      <c r="BW69" s="77"/>
      <c r="BX69" s="77"/>
      <c r="BY69" s="77"/>
      <c r="BZ69" s="78"/>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6"/>
      <c r="BM70" s="77"/>
      <c r="BN70" s="77"/>
      <c r="BO70" s="77"/>
      <c r="BP70" s="77"/>
      <c r="BQ70" s="77"/>
      <c r="BR70" s="77"/>
      <c r="BS70" s="77"/>
      <c r="BT70" s="77"/>
      <c r="BU70" s="77"/>
      <c r="BV70" s="77"/>
      <c r="BW70" s="77"/>
      <c r="BX70" s="77"/>
      <c r="BY70" s="77"/>
      <c r="BZ70" s="78"/>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6"/>
      <c r="BM71" s="77"/>
      <c r="BN71" s="77"/>
      <c r="BO71" s="77"/>
      <c r="BP71" s="77"/>
      <c r="BQ71" s="77"/>
      <c r="BR71" s="77"/>
      <c r="BS71" s="77"/>
      <c r="BT71" s="77"/>
      <c r="BU71" s="77"/>
      <c r="BV71" s="77"/>
      <c r="BW71" s="77"/>
      <c r="BX71" s="77"/>
      <c r="BY71" s="77"/>
      <c r="BZ71" s="78"/>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6"/>
      <c r="BM72" s="77"/>
      <c r="BN72" s="77"/>
      <c r="BO72" s="77"/>
      <c r="BP72" s="77"/>
      <c r="BQ72" s="77"/>
      <c r="BR72" s="77"/>
      <c r="BS72" s="77"/>
      <c r="BT72" s="77"/>
      <c r="BU72" s="77"/>
      <c r="BV72" s="77"/>
      <c r="BW72" s="77"/>
      <c r="BX72" s="77"/>
      <c r="BY72" s="77"/>
      <c r="BZ72" s="78"/>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6"/>
      <c r="BM73" s="77"/>
      <c r="BN73" s="77"/>
      <c r="BO73" s="77"/>
      <c r="BP73" s="77"/>
      <c r="BQ73" s="77"/>
      <c r="BR73" s="77"/>
      <c r="BS73" s="77"/>
      <c r="BT73" s="77"/>
      <c r="BU73" s="77"/>
      <c r="BV73" s="77"/>
      <c r="BW73" s="77"/>
      <c r="BX73" s="77"/>
      <c r="BY73" s="77"/>
      <c r="BZ73" s="78"/>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6"/>
      <c r="BM74" s="77"/>
      <c r="BN74" s="77"/>
      <c r="BO74" s="77"/>
      <c r="BP74" s="77"/>
      <c r="BQ74" s="77"/>
      <c r="BR74" s="77"/>
      <c r="BS74" s="77"/>
      <c r="BT74" s="77"/>
      <c r="BU74" s="77"/>
      <c r="BV74" s="77"/>
      <c r="BW74" s="77"/>
      <c r="BX74" s="77"/>
      <c r="BY74" s="77"/>
      <c r="BZ74" s="78"/>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6"/>
      <c r="BM75" s="77"/>
      <c r="BN75" s="77"/>
      <c r="BO75" s="77"/>
      <c r="BP75" s="77"/>
      <c r="BQ75" s="77"/>
      <c r="BR75" s="77"/>
      <c r="BS75" s="77"/>
      <c r="BT75" s="77"/>
      <c r="BU75" s="77"/>
      <c r="BV75" s="77"/>
      <c r="BW75" s="77"/>
      <c r="BX75" s="77"/>
      <c r="BY75" s="77"/>
      <c r="BZ75" s="78"/>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6"/>
      <c r="BM76" s="77"/>
      <c r="BN76" s="77"/>
      <c r="BO76" s="77"/>
      <c r="BP76" s="77"/>
      <c r="BQ76" s="77"/>
      <c r="BR76" s="77"/>
      <c r="BS76" s="77"/>
      <c r="BT76" s="77"/>
      <c r="BU76" s="77"/>
      <c r="BV76" s="77"/>
      <c r="BW76" s="77"/>
      <c r="BX76" s="77"/>
      <c r="BY76" s="77"/>
      <c r="BZ76" s="78"/>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6"/>
      <c r="BM77" s="77"/>
      <c r="BN77" s="77"/>
      <c r="BO77" s="77"/>
      <c r="BP77" s="77"/>
      <c r="BQ77" s="77"/>
      <c r="BR77" s="77"/>
      <c r="BS77" s="77"/>
      <c r="BT77" s="77"/>
      <c r="BU77" s="77"/>
      <c r="BV77" s="77"/>
      <c r="BW77" s="77"/>
      <c r="BX77" s="77"/>
      <c r="BY77" s="77"/>
      <c r="BZ77" s="78"/>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6"/>
      <c r="BM78" s="77"/>
      <c r="BN78" s="77"/>
      <c r="BO78" s="77"/>
      <c r="BP78" s="77"/>
      <c r="BQ78" s="77"/>
      <c r="BR78" s="77"/>
      <c r="BS78" s="77"/>
      <c r="BT78" s="77"/>
      <c r="BU78" s="77"/>
      <c r="BV78" s="77"/>
      <c r="BW78" s="77"/>
      <c r="BX78" s="77"/>
      <c r="BY78" s="77"/>
      <c r="BZ78" s="78"/>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76"/>
      <c r="BM79" s="77"/>
      <c r="BN79" s="77"/>
      <c r="BO79" s="77"/>
      <c r="BP79" s="77"/>
      <c r="BQ79" s="77"/>
      <c r="BR79" s="77"/>
      <c r="BS79" s="77"/>
      <c r="BT79" s="77"/>
      <c r="BU79" s="77"/>
      <c r="BV79" s="77"/>
      <c r="BW79" s="77"/>
      <c r="BX79" s="77"/>
      <c r="BY79" s="77"/>
      <c r="BZ79" s="78"/>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76"/>
      <c r="BM80" s="77"/>
      <c r="BN80" s="77"/>
      <c r="BO80" s="77"/>
      <c r="BP80" s="77"/>
      <c r="BQ80" s="77"/>
      <c r="BR80" s="77"/>
      <c r="BS80" s="77"/>
      <c r="BT80" s="77"/>
      <c r="BU80" s="77"/>
      <c r="BV80" s="77"/>
      <c r="BW80" s="77"/>
      <c r="BX80" s="77"/>
      <c r="BY80" s="77"/>
      <c r="BZ80" s="78"/>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6"/>
      <c r="BM81" s="77"/>
      <c r="BN81" s="77"/>
      <c r="BO81" s="77"/>
      <c r="BP81" s="77"/>
      <c r="BQ81" s="77"/>
      <c r="BR81" s="77"/>
      <c r="BS81" s="77"/>
      <c r="BT81" s="77"/>
      <c r="BU81" s="77"/>
      <c r="BV81" s="77"/>
      <c r="BW81" s="77"/>
      <c r="BX81" s="77"/>
      <c r="BY81" s="77"/>
      <c r="BZ81" s="78"/>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9"/>
      <c r="BM82" s="80"/>
      <c r="BN82" s="80"/>
      <c r="BO82" s="80"/>
      <c r="BP82" s="80"/>
      <c r="BQ82" s="80"/>
      <c r="BR82" s="80"/>
      <c r="BS82" s="80"/>
      <c r="BT82" s="80"/>
      <c r="BU82" s="80"/>
      <c r="BV82" s="80"/>
      <c r="BW82" s="80"/>
      <c r="BX82" s="80"/>
      <c r="BY82" s="80"/>
      <c r="BZ82" s="81"/>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【914.53】</v>
      </c>
      <c r="I86" s="26" t="str">
        <f>データ!CA6</f>
        <v>【55.73】</v>
      </c>
      <c r="J86" s="26" t="str">
        <f>データ!CL6</f>
        <v>【276.78】</v>
      </c>
      <c r="K86" s="26" t="str">
        <f>データ!CW6</f>
        <v>【59.15】</v>
      </c>
      <c r="L86" s="26" t="str">
        <f>データ!DH6</f>
        <v>【85.01】</v>
      </c>
      <c r="M86" s="26" t="s">
        <v>55</v>
      </c>
      <c r="N86" s="26" t="s">
        <v>55</v>
      </c>
      <c r="O86" s="26" t="str">
        <f>データ!EO6</f>
        <v>【1.58】</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83" t="s">
        <v>65</v>
      </c>
      <c r="I3" s="84"/>
      <c r="J3" s="84"/>
      <c r="K3" s="84"/>
      <c r="L3" s="84"/>
      <c r="M3" s="84"/>
      <c r="N3" s="84"/>
      <c r="O3" s="84"/>
      <c r="P3" s="84"/>
      <c r="Q3" s="84"/>
      <c r="R3" s="84"/>
      <c r="S3" s="84"/>
      <c r="T3" s="84"/>
      <c r="U3" s="84"/>
      <c r="V3" s="84"/>
      <c r="W3" s="84"/>
      <c r="X3" s="85"/>
      <c r="Y3" s="89" t="s">
        <v>66</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67</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5">
      <c r="A4" s="28" t="s">
        <v>68</v>
      </c>
      <c r="B4" s="30"/>
      <c r="C4" s="30"/>
      <c r="D4" s="30"/>
      <c r="E4" s="30"/>
      <c r="F4" s="30"/>
      <c r="G4" s="30"/>
      <c r="H4" s="86"/>
      <c r="I4" s="87"/>
      <c r="J4" s="87"/>
      <c r="K4" s="87"/>
      <c r="L4" s="87"/>
      <c r="M4" s="87"/>
      <c r="N4" s="87"/>
      <c r="O4" s="87"/>
      <c r="P4" s="87"/>
      <c r="Q4" s="87"/>
      <c r="R4" s="87"/>
      <c r="S4" s="87"/>
      <c r="T4" s="87"/>
      <c r="U4" s="87"/>
      <c r="V4" s="87"/>
      <c r="W4" s="87"/>
      <c r="X4" s="88"/>
      <c r="Y4" s="82" t="s">
        <v>69</v>
      </c>
      <c r="Z4" s="82"/>
      <c r="AA4" s="82"/>
      <c r="AB4" s="82"/>
      <c r="AC4" s="82"/>
      <c r="AD4" s="82"/>
      <c r="AE4" s="82"/>
      <c r="AF4" s="82"/>
      <c r="AG4" s="82"/>
      <c r="AH4" s="82"/>
      <c r="AI4" s="82"/>
      <c r="AJ4" s="82" t="s">
        <v>70</v>
      </c>
      <c r="AK4" s="82"/>
      <c r="AL4" s="82"/>
      <c r="AM4" s="82"/>
      <c r="AN4" s="82"/>
      <c r="AO4" s="82"/>
      <c r="AP4" s="82"/>
      <c r="AQ4" s="82"/>
      <c r="AR4" s="82"/>
      <c r="AS4" s="82"/>
      <c r="AT4" s="82"/>
      <c r="AU4" s="82" t="s">
        <v>71</v>
      </c>
      <c r="AV4" s="82"/>
      <c r="AW4" s="82"/>
      <c r="AX4" s="82"/>
      <c r="AY4" s="82"/>
      <c r="AZ4" s="82"/>
      <c r="BA4" s="82"/>
      <c r="BB4" s="82"/>
      <c r="BC4" s="82"/>
      <c r="BD4" s="82"/>
      <c r="BE4" s="82"/>
      <c r="BF4" s="82" t="s">
        <v>72</v>
      </c>
      <c r="BG4" s="82"/>
      <c r="BH4" s="82"/>
      <c r="BI4" s="82"/>
      <c r="BJ4" s="82"/>
      <c r="BK4" s="82"/>
      <c r="BL4" s="82"/>
      <c r="BM4" s="82"/>
      <c r="BN4" s="82"/>
      <c r="BO4" s="82"/>
      <c r="BP4" s="82"/>
      <c r="BQ4" s="82" t="s">
        <v>73</v>
      </c>
      <c r="BR4" s="82"/>
      <c r="BS4" s="82"/>
      <c r="BT4" s="82"/>
      <c r="BU4" s="82"/>
      <c r="BV4" s="82"/>
      <c r="BW4" s="82"/>
      <c r="BX4" s="82"/>
      <c r="BY4" s="82"/>
      <c r="BZ4" s="82"/>
      <c r="CA4" s="82"/>
      <c r="CB4" s="82" t="s">
        <v>74</v>
      </c>
      <c r="CC4" s="82"/>
      <c r="CD4" s="82"/>
      <c r="CE4" s="82"/>
      <c r="CF4" s="82"/>
      <c r="CG4" s="82"/>
      <c r="CH4" s="82"/>
      <c r="CI4" s="82"/>
      <c r="CJ4" s="82"/>
      <c r="CK4" s="82"/>
      <c r="CL4" s="82"/>
      <c r="CM4" s="82" t="s">
        <v>75</v>
      </c>
      <c r="CN4" s="82"/>
      <c r="CO4" s="82"/>
      <c r="CP4" s="82"/>
      <c r="CQ4" s="82"/>
      <c r="CR4" s="82"/>
      <c r="CS4" s="82"/>
      <c r="CT4" s="82"/>
      <c r="CU4" s="82"/>
      <c r="CV4" s="82"/>
      <c r="CW4" s="82"/>
      <c r="CX4" s="82" t="s">
        <v>76</v>
      </c>
      <c r="CY4" s="82"/>
      <c r="CZ4" s="82"/>
      <c r="DA4" s="82"/>
      <c r="DB4" s="82"/>
      <c r="DC4" s="82"/>
      <c r="DD4" s="82"/>
      <c r="DE4" s="82"/>
      <c r="DF4" s="82"/>
      <c r="DG4" s="82"/>
      <c r="DH4" s="82"/>
      <c r="DI4" s="82" t="s">
        <v>77</v>
      </c>
      <c r="DJ4" s="82"/>
      <c r="DK4" s="82"/>
      <c r="DL4" s="82"/>
      <c r="DM4" s="82"/>
      <c r="DN4" s="82"/>
      <c r="DO4" s="82"/>
      <c r="DP4" s="82"/>
      <c r="DQ4" s="82"/>
      <c r="DR4" s="82"/>
      <c r="DS4" s="82"/>
      <c r="DT4" s="82" t="s">
        <v>78</v>
      </c>
      <c r="DU4" s="82"/>
      <c r="DV4" s="82"/>
      <c r="DW4" s="82"/>
      <c r="DX4" s="82"/>
      <c r="DY4" s="82"/>
      <c r="DZ4" s="82"/>
      <c r="EA4" s="82"/>
      <c r="EB4" s="82"/>
      <c r="EC4" s="82"/>
      <c r="ED4" s="82"/>
      <c r="EE4" s="82" t="s">
        <v>79</v>
      </c>
      <c r="EF4" s="82"/>
      <c r="EG4" s="82"/>
      <c r="EH4" s="82"/>
      <c r="EI4" s="82"/>
      <c r="EJ4" s="82"/>
      <c r="EK4" s="82"/>
      <c r="EL4" s="82"/>
      <c r="EM4" s="82"/>
      <c r="EN4" s="82"/>
      <c r="EO4" s="82"/>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174637</v>
      </c>
      <c r="D6" s="33">
        <f t="shared" si="3"/>
        <v>47</v>
      </c>
      <c r="E6" s="33">
        <f t="shared" si="3"/>
        <v>17</v>
      </c>
      <c r="F6" s="33">
        <f t="shared" si="3"/>
        <v>5</v>
      </c>
      <c r="G6" s="33">
        <f t="shared" si="3"/>
        <v>0</v>
      </c>
      <c r="H6" s="33" t="str">
        <f t="shared" si="3"/>
        <v>石川県　能登町</v>
      </c>
      <c r="I6" s="33" t="str">
        <f t="shared" si="3"/>
        <v>法非適用</v>
      </c>
      <c r="J6" s="33" t="str">
        <f t="shared" si="3"/>
        <v>下水道事業</v>
      </c>
      <c r="K6" s="33" t="str">
        <f t="shared" si="3"/>
        <v>農業集落排水</v>
      </c>
      <c r="L6" s="33" t="str">
        <f t="shared" si="3"/>
        <v>F2</v>
      </c>
      <c r="M6" s="33">
        <f t="shared" si="3"/>
        <v>0</v>
      </c>
      <c r="N6" s="34" t="str">
        <f t="shared" si="3"/>
        <v>-</v>
      </c>
      <c r="O6" s="34" t="str">
        <f t="shared" si="3"/>
        <v>該当数値なし</v>
      </c>
      <c r="P6" s="34">
        <f t="shared" si="3"/>
        <v>18.87</v>
      </c>
      <c r="Q6" s="34">
        <f t="shared" si="3"/>
        <v>77.78</v>
      </c>
      <c r="R6" s="34">
        <f t="shared" si="3"/>
        <v>3240</v>
      </c>
      <c r="S6" s="34">
        <f t="shared" si="3"/>
        <v>18287</v>
      </c>
      <c r="T6" s="34">
        <f t="shared" si="3"/>
        <v>273.27</v>
      </c>
      <c r="U6" s="34">
        <f t="shared" si="3"/>
        <v>66.92</v>
      </c>
      <c r="V6" s="34">
        <f t="shared" si="3"/>
        <v>3408</v>
      </c>
      <c r="W6" s="34">
        <f t="shared" si="3"/>
        <v>3.93</v>
      </c>
      <c r="X6" s="34">
        <f t="shared" si="3"/>
        <v>867.18</v>
      </c>
      <c r="Y6" s="35">
        <f>IF(Y7="",NA(),Y7)</f>
        <v>51.02</v>
      </c>
      <c r="Z6" s="35">
        <f t="shared" ref="Z6:AH6" si="4">IF(Z7="",NA(),Z7)</f>
        <v>52.72</v>
      </c>
      <c r="AA6" s="35">
        <f t="shared" si="4"/>
        <v>52.28</v>
      </c>
      <c r="AB6" s="35">
        <f t="shared" si="4"/>
        <v>51.41</v>
      </c>
      <c r="AC6" s="35">
        <f t="shared" si="4"/>
        <v>68.819999999999993</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1130.69</v>
      </c>
      <c r="BG6" s="35">
        <f t="shared" ref="BG6:BO6" si="7">IF(BG7="",NA(),BG7)</f>
        <v>1070.74</v>
      </c>
      <c r="BH6" s="35">
        <f t="shared" si="7"/>
        <v>910.69</v>
      </c>
      <c r="BI6" s="35">
        <f t="shared" si="7"/>
        <v>788.68</v>
      </c>
      <c r="BJ6" s="35">
        <f t="shared" si="7"/>
        <v>477.94</v>
      </c>
      <c r="BK6" s="35">
        <f t="shared" si="7"/>
        <v>1197.82</v>
      </c>
      <c r="BL6" s="35">
        <f t="shared" si="7"/>
        <v>1126.77</v>
      </c>
      <c r="BM6" s="35">
        <f t="shared" si="7"/>
        <v>1044.8</v>
      </c>
      <c r="BN6" s="35">
        <f t="shared" si="7"/>
        <v>1081.8</v>
      </c>
      <c r="BO6" s="35">
        <f t="shared" si="7"/>
        <v>974.93</v>
      </c>
      <c r="BP6" s="34" t="str">
        <f>IF(BP7="","",IF(BP7="-","【-】","【"&amp;SUBSTITUTE(TEXT(BP7,"#,##0.00"),"-","△")&amp;"】"))</f>
        <v>【914.53】</v>
      </c>
      <c r="BQ6" s="35">
        <f>IF(BQ7="",NA(),BQ7)</f>
        <v>47.76</v>
      </c>
      <c r="BR6" s="35">
        <f t="shared" ref="BR6:BZ6" si="8">IF(BR7="",NA(),BR7)</f>
        <v>50.33</v>
      </c>
      <c r="BS6" s="35">
        <f t="shared" si="8"/>
        <v>49.14</v>
      </c>
      <c r="BT6" s="35">
        <f t="shared" si="8"/>
        <v>48.34</v>
      </c>
      <c r="BU6" s="35">
        <f t="shared" si="8"/>
        <v>93.14</v>
      </c>
      <c r="BV6" s="35">
        <f t="shared" si="8"/>
        <v>51.03</v>
      </c>
      <c r="BW6" s="35">
        <f t="shared" si="8"/>
        <v>50.9</v>
      </c>
      <c r="BX6" s="35">
        <f t="shared" si="8"/>
        <v>50.82</v>
      </c>
      <c r="BY6" s="35">
        <f t="shared" si="8"/>
        <v>52.19</v>
      </c>
      <c r="BZ6" s="35">
        <f t="shared" si="8"/>
        <v>55.32</v>
      </c>
      <c r="CA6" s="34" t="str">
        <f>IF(CA7="","",IF(CA7="-","【-】","【"&amp;SUBSTITUTE(TEXT(CA7,"#,##0.00"),"-","△")&amp;"】"))</f>
        <v>【55.73】</v>
      </c>
      <c r="CB6" s="35">
        <f>IF(CB7="",NA(),CB7)</f>
        <v>351.77</v>
      </c>
      <c r="CC6" s="35">
        <f t="shared" ref="CC6:CK6" si="9">IF(CC7="",NA(),CC7)</f>
        <v>337.17</v>
      </c>
      <c r="CD6" s="35">
        <f t="shared" si="9"/>
        <v>354.1</v>
      </c>
      <c r="CE6" s="35">
        <f t="shared" si="9"/>
        <v>360.28</v>
      </c>
      <c r="CF6" s="35">
        <f t="shared" si="9"/>
        <v>188.23</v>
      </c>
      <c r="CG6" s="35">
        <f t="shared" si="9"/>
        <v>289.60000000000002</v>
      </c>
      <c r="CH6" s="35">
        <f t="shared" si="9"/>
        <v>293.27</v>
      </c>
      <c r="CI6" s="35">
        <f t="shared" si="9"/>
        <v>300.52</v>
      </c>
      <c r="CJ6" s="35">
        <f t="shared" si="9"/>
        <v>296.14</v>
      </c>
      <c r="CK6" s="35">
        <f t="shared" si="9"/>
        <v>283.17</v>
      </c>
      <c r="CL6" s="34" t="str">
        <f>IF(CL7="","",IF(CL7="-","【-】","【"&amp;SUBSTITUTE(TEXT(CL7,"#,##0.00"),"-","△")&amp;"】"))</f>
        <v>【276.78】</v>
      </c>
      <c r="CM6" s="35">
        <f>IF(CM7="",NA(),CM7)</f>
        <v>47.55</v>
      </c>
      <c r="CN6" s="35">
        <f t="shared" ref="CN6:CV6" si="10">IF(CN7="",NA(),CN7)</f>
        <v>50.71</v>
      </c>
      <c r="CO6" s="35">
        <f t="shared" si="10"/>
        <v>42.91</v>
      </c>
      <c r="CP6" s="35">
        <f t="shared" si="10"/>
        <v>49.73</v>
      </c>
      <c r="CQ6" s="35">
        <f t="shared" si="10"/>
        <v>50.27</v>
      </c>
      <c r="CR6" s="35">
        <f t="shared" si="10"/>
        <v>54.74</v>
      </c>
      <c r="CS6" s="35">
        <f t="shared" si="10"/>
        <v>53.78</v>
      </c>
      <c r="CT6" s="35">
        <f t="shared" si="10"/>
        <v>53.24</v>
      </c>
      <c r="CU6" s="35">
        <f t="shared" si="10"/>
        <v>52.31</v>
      </c>
      <c r="CV6" s="35">
        <f t="shared" si="10"/>
        <v>60.65</v>
      </c>
      <c r="CW6" s="34" t="str">
        <f>IF(CW7="","",IF(CW7="-","【-】","【"&amp;SUBSTITUTE(TEXT(CW7,"#,##0.00"),"-","△")&amp;"】"))</f>
        <v>【59.15】</v>
      </c>
      <c r="CX6" s="35">
        <f>IF(CX7="",NA(),CX7)</f>
        <v>85.56</v>
      </c>
      <c r="CY6" s="35">
        <f t="shared" ref="CY6:DG6" si="11">IF(CY7="",NA(),CY7)</f>
        <v>87.2</v>
      </c>
      <c r="CZ6" s="35">
        <f t="shared" si="11"/>
        <v>87.81</v>
      </c>
      <c r="DA6" s="35">
        <f t="shared" si="11"/>
        <v>90.18</v>
      </c>
      <c r="DB6" s="35">
        <f t="shared" si="11"/>
        <v>90.29</v>
      </c>
      <c r="DC6" s="35">
        <f t="shared" si="11"/>
        <v>83.88</v>
      </c>
      <c r="DD6" s="35">
        <f t="shared" si="11"/>
        <v>84.06</v>
      </c>
      <c r="DE6" s="35">
        <f t="shared" si="11"/>
        <v>84.07</v>
      </c>
      <c r="DF6" s="35">
        <f t="shared" si="11"/>
        <v>84.32</v>
      </c>
      <c r="DG6" s="35">
        <f t="shared" si="11"/>
        <v>84.58</v>
      </c>
      <c r="DH6" s="34" t="str">
        <f>IF(DH7="","",IF(DH7="-","【-】","【"&amp;SUBSTITUTE(TEXT(DH7,"#,##0.00"),"-","△")&amp;"】"))</f>
        <v>【85.01】</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5">
        <f t="shared" si="14"/>
        <v>0.85</v>
      </c>
      <c r="EJ6" s="35">
        <f t="shared" si="14"/>
        <v>0.04</v>
      </c>
      <c r="EK6" s="35">
        <f t="shared" si="14"/>
        <v>0.03</v>
      </c>
      <c r="EL6" s="35">
        <f t="shared" si="14"/>
        <v>0.02</v>
      </c>
      <c r="EM6" s="35">
        <f t="shared" si="14"/>
        <v>0.01</v>
      </c>
      <c r="EN6" s="35">
        <f t="shared" si="14"/>
        <v>2.0499999999999998</v>
      </c>
      <c r="EO6" s="34" t="str">
        <f>IF(EO7="","",IF(EO7="-","【-】","【"&amp;SUBSTITUTE(TEXT(EO7,"#,##0.00"),"-","△")&amp;"】"))</f>
        <v>【1.58】</v>
      </c>
    </row>
    <row r="7" spans="1:145" s="36" customFormat="1">
      <c r="A7" s="28"/>
      <c r="B7" s="37">
        <v>2016</v>
      </c>
      <c r="C7" s="37">
        <v>174637</v>
      </c>
      <c r="D7" s="37">
        <v>47</v>
      </c>
      <c r="E7" s="37">
        <v>17</v>
      </c>
      <c r="F7" s="37">
        <v>5</v>
      </c>
      <c r="G7" s="37">
        <v>0</v>
      </c>
      <c r="H7" s="37" t="s">
        <v>109</v>
      </c>
      <c r="I7" s="37" t="s">
        <v>110</v>
      </c>
      <c r="J7" s="37" t="s">
        <v>111</v>
      </c>
      <c r="K7" s="37" t="s">
        <v>112</v>
      </c>
      <c r="L7" s="37" t="s">
        <v>113</v>
      </c>
      <c r="M7" s="37"/>
      <c r="N7" s="38" t="s">
        <v>114</v>
      </c>
      <c r="O7" s="38" t="s">
        <v>115</v>
      </c>
      <c r="P7" s="38">
        <v>18.87</v>
      </c>
      <c r="Q7" s="38">
        <v>77.78</v>
      </c>
      <c r="R7" s="38">
        <v>3240</v>
      </c>
      <c r="S7" s="38">
        <v>18287</v>
      </c>
      <c r="T7" s="38">
        <v>273.27</v>
      </c>
      <c r="U7" s="38">
        <v>66.92</v>
      </c>
      <c r="V7" s="38">
        <v>3408</v>
      </c>
      <c r="W7" s="38">
        <v>3.93</v>
      </c>
      <c r="X7" s="38">
        <v>867.18</v>
      </c>
      <c r="Y7" s="38">
        <v>51.02</v>
      </c>
      <c r="Z7" s="38">
        <v>52.72</v>
      </c>
      <c r="AA7" s="38">
        <v>52.28</v>
      </c>
      <c r="AB7" s="38">
        <v>51.41</v>
      </c>
      <c r="AC7" s="38">
        <v>68.819999999999993</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1130.69</v>
      </c>
      <c r="BG7" s="38">
        <v>1070.74</v>
      </c>
      <c r="BH7" s="38">
        <v>910.69</v>
      </c>
      <c r="BI7" s="38">
        <v>788.68</v>
      </c>
      <c r="BJ7" s="38">
        <v>477.94</v>
      </c>
      <c r="BK7" s="38">
        <v>1197.82</v>
      </c>
      <c r="BL7" s="38">
        <v>1126.77</v>
      </c>
      <c r="BM7" s="38">
        <v>1044.8</v>
      </c>
      <c r="BN7" s="38">
        <v>1081.8</v>
      </c>
      <c r="BO7" s="38">
        <v>974.93</v>
      </c>
      <c r="BP7" s="38">
        <v>914.53</v>
      </c>
      <c r="BQ7" s="38">
        <v>47.76</v>
      </c>
      <c r="BR7" s="38">
        <v>50.33</v>
      </c>
      <c r="BS7" s="38">
        <v>49.14</v>
      </c>
      <c r="BT7" s="38">
        <v>48.34</v>
      </c>
      <c r="BU7" s="38">
        <v>93.14</v>
      </c>
      <c r="BV7" s="38">
        <v>51.03</v>
      </c>
      <c r="BW7" s="38">
        <v>50.9</v>
      </c>
      <c r="BX7" s="38">
        <v>50.82</v>
      </c>
      <c r="BY7" s="38">
        <v>52.19</v>
      </c>
      <c r="BZ7" s="38">
        <v>55.32</v>
      </c>
      <c r="CA7" s="38">
        <v>55.73</v>
      </c>
      <c r="CB7" s="38">
        <v>351.77</v>
      </c>
      <c r="CC7" s="38">
        <v>337.17</v>
      </c>
      <c r="CD7" s="38">
        <v>354.1</v>
      </c>
      <c r="CE7" s="38">
        <v>360.28</v>
      </c>
      <c r="CF7" s="38">
        <v>188.23</v>
      </c>
      <c r="CG7" s="38">
        <v>289.60000000000002</v>
      </c>
      <c r="CH7" s="38">
        <v>293.27</v>
      </c>
      <c r="CI7" s="38">
        <v>300.52</v>
      </c>
      <c r="CJ7" s="38">
        <v>296.14</v>
      </c>
      <c r="CK7" s="38">
        <v>283.17</v>
      </c>
      <c r="CL7" s="38">
        <v>276.77999999999997</v>
      </c>
      <c r="CM7" s="38">
        <v>47.55</v>
      </c>
      <c r="CN7" s="38">
        <v>50.71</v>
      </c>
      <c r="CO7" s="38">
        <v>42.91</v>
      </c>
      <c r="CP7" s="38">
        <v>49.73</v>
      </c>
      <c r="CQ7" s="38">
        <v>50.27</v>
      </c>
      <c r="CR7" s="38">
        <v>54.74</v>
      </c>
      <c r="CS7" s="38">
        <v>53.78</v>
      </c>
      <c r="CT7" s="38">
        <v>53.24</v>
      </c>
      <c r="CU7" s="38">
        <v>52.31</v>
      </c>
      <c r="CV7" s="38">
        <v>60.65</v>
      </c>
      <c r="CW7" s="38">
        <v>59.15</v>
      </c>
      <c r="CX7" s="38">
        <v>85.56</v>
      </c>
      <c r="CY7" s="38">
        <v>87.2</v>
      </c>
      <c r="CZ7" s="38">
        <v>87.81</v>
      </c>
      <c r="DA7" s="38">
        <v>90.18</v>
      </c>
      <c r="DB7" s="38">
        <v>90.29</v>
      </c>
      <c r="DC7" s="38">
        <v>83.88</v>
      </c>
      <c r="DD7" s="38">
        <v>84.06</v>
      </c>
      <c r="DE7" s="38">
        <v>84.07</v>
      </c>
      <c r="DF7" s="38">
        <v>84.32</v>
      </c>
      <c r="DG7" s="38">
        <v>84.58</v>
      </c>
      <c r="DH7" s="38">
        <v>85.01</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0.85</v>
      </c>
      <c r="EJ7" s="38">
        <v>0.04</v>
      </c>
      <c r="EK7" s="38">
        <v>0.03</v>
      </c>
      <c r="EL7" s="38">
        <v>0.02</v>
      </c>
      <c r="EM7" s="38">
        <v>0.01</v>
      </c>
      <c r="EN7" s="38">
        <v>2.0499999999999998</v>
      </c>
      <c r="EO7" s="38">
        <v>1.58</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平本　雅志</cp:lastModifiedBy>
  <cp:lastPrinted>2018-02-26T12:32:53Z</cp:lastPrinted>
  <dcterms:created xsi:type="dcterms:W3CDTF">2017-12-25T02:28:20Z</dcterms:created>
  <dcterms:modified xsi:type="dcterms:W3CDTF">2018-02-26T12:32:54Z</dcterms:modified>
  <cp:category/>
</cp:coreProperties>
</file>