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H29財政共有\09 地方公営企業\09 照会・回答\13 経営比較分析表の分析等について（水道、電気、下水道）\03 市町→県\01 水道\01 上水\"/>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I10" i="4" s="1"/>
  <c r="N6" i="5"/>
  <c r="M6" i="5"/>
  <c r="L6" i="5"/>
  <c r="K6" i="5"/>
  <c r="P8" i="4" s="1"/>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P10" i="4"/>
  <c r="B10" i="4"/>
  <c r="BB8" i="4"/>
  <c r="AT8" i="4"/>
  <c r="AL8" i="4"/>
  <c r="W8" i="4"/>
  <c r="I8" i="4"/>
  <c r="B6" i="4"/>
  <c r="C10" i="5" l="1"/>
  <c r="D10" i="5"/>
  <c r="E10" i="5"/>
  <c r="B10" i="5"/>
</calcChain>
</file>

<file path=xl/sharedStrings.xml><?xml version="1.0" encoding="utf-8"?>
<sst xmlns="http://schemas.openxmlformats.org/spreadsheetml/2006/main" count="232" uniqueCount="119">
  <si>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</si>
  <si>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</si>
  <si>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</si>
  <si>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</si>
  <si>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</si>
  <si>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</si>
  <si>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</si>
  <si>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</si>
  <si>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</si>
  <si>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</si>
  <si>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</si>
  <si>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</si>
  <si>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</si>
  <si>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</si>
  <si>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</si>
  <si>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</si>
  <si>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</si>
  <si>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</si>
  <si>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</si>
  <si>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</si>
  <si>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</si>
  <si>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</si>
  <si>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</si>
  <si>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</si>
  <si>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</si>
  <si>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</si>
  <si>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</si>
  <si>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</si>
  <si>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</si>
  <si>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</si>
  <si>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</si>
  <si>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</si>
  <si>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</si>
  <si>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</si>
  <si>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</si>
  <si>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</si>
  <si>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</si>
  <si>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</si>
  <si>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</si>
  <si>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</si>
  <si>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</si>
  <si>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</si>
  <si>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</si>
  <si>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</si>
  <si>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</si>
  <si>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</si>
  <si>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</si>
  <si>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</si>
  <si>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</si>
  <si>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</si>
  <si>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</si>
  <si>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</si>
  <si>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</si>
  <si>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</si>
  <si>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</si>
  <si>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</si>
  <si>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</si>
  <si>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</si>
  <si>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</si>
  <si>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</si>
  <si>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</si>
  <si>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</si>
  <si>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</si>
  <si>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</si>
  <si>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</si>
  <si>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</si>
  <si>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</si>
  <si>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</si>
  <si>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</si>
  <si>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</si>
  <si>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</si>
  <si>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</si>
  <si>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</si>
  <si>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</si>
  <si>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</si>
  <si>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</si>
  <si>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</si>
  <si>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</si>
  <si>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</si>
  <si>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</si>
  <si>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</si>
  <si>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</si>
  <si>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</si>
  <si>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</si>
  <si>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</si>
  <si>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</si>
  <si>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</si>
  <si>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</si>
  <si>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</si>
  <si>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</si>
  <si>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</si>
  <si>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</si>
  <si>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</si>
  <si>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</si>
  <si>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</si>
  <si>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</si>
  <si>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</si>
  <si>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</si>
  <si>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</si>
  <si>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</si>
  <si>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</si>
  <si>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</si>
  <si>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</si>
  <si>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</si>
  <si>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石川県　穴水町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</si>
  <si>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</si>
  <si>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</si>
  <si>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</si>
  <si>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</si>
  <si>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</si>
  <si>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</si>
  <si>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</si>
  <si>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</si>
  <si>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</si>
  <si>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</si>
  <si>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xml:space="preserve">①経常収支比率は、100%を上回っており、概ね経営状況は良好である。
②累積欠損金は発生していない。
③流動比率は、100％を上回っており、債務に対して支払能力がある。
④企業債の残高割合は、類似団体平均値をやや上回っており、将来における返済負担に留意して企業債規模を設定する必要がある。
⑤料金回収率は、類似団体平均値をやや上回っているが、100%を下回っており、経費削減等に努める必要がある。
⑥給水原価は、類似団体平均値を上回っているため、維持管理費の削減に努める必要がある。
⑦施設利用率は、類似団体平均値を下回っている。今後も水需要の減少が見込まれるため、施設の統廃合やダウンサイジングでの更新を行う必要である。
⑧有収率は、類似団体平均値を上回っており、配管状況は良好である。今後も計画的な修繕および更新により維持して行く必要がある。
</t>
    <rPh sb="1" eb="3">
      <t>ケイジョウ</t>
    </rPh>
    <rPh sb="365" eb="366">
      <t>イ</t>
    </rPh>
    <phoneticPr fontId="7"/>
  </si>
  <si>
    <t>①有形固定資産減価償却率は、類似団体平均値を上回っており、施設全体の老朽化が課題である。
②管路経年化率は、類似団体平均値を下回っており、老朽管路の割合が少ない状況である。
③管路更新率は、H25年度に簡易水道統合整備事業での整備により高くなっているが、それ以外は、低いため計画的に更新を行う必要がある。</t>
    <rPh sb="69" eb="71">
      <t>ロウキュウ</t>
    </rPh>
    <rPh sb="71" eb="73">
      <t>カンロ</t>
    </rPh>
    <rPh sb="74" eb="76">
      <t>ワリアイ</t>
    </rPh>
    <rPh sb="77" eb="78">
      <t>スク</t>
    </rPh>
    <rPh sb="80" eb="82">
      <t>ジョウキョウ</t>
    </rPh>
    <rPh sb="98" eb="100">
      <t>ネンド</t>
    </rPh>
    <phoneticPr fontId="7"/>
  </si>
  <si>
    <t>　経営状況は、経常収支比率が100％を上回っており良好であるが、給水収益の減少が見込まれることや、施設の更新費用の増加が予想されることから、「新水道ビジョン」と「経営戦略」を併せて進捗管理を適切に実施し、二つの計画の事後検証及び更新を行っていきます。</t>
    <rPh sb="19" eb="21">
      <t>ウワマワ</t>
    </rPh>
    <rPh sb="71" eb="72">
      <t>シン</t>
    </rPh>
    <rPh sb="72" eb="74">
      <t>スイドウ</t>
    </rPh>
    <rPh sb="81" eb="83">
      <t>ケイエイ</t>
    </rPh>
    <rPh sb="83" eb="85">
      <t>センリャク</t>
    </rPh>
    <rPh sb="87" eb="88">
      <t>アワ</t>
    </rPh>
    <rPh sb="102" eb="103">
      <t>フタ</t>
    </rPh>
    <rPh sb="105" eb="107">
      <t>ケイカク</t>
    </rPh>
    <phoneticPr fontId="7"/>
  </si>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</sst>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7.0000000000000007E-2</c:v>
                </c:pt>
                <c:pt idx="1">
                  <c:v>7.54</c:v>
                </c:pt>
                <c:pt idx="2">
                  <c:v>0.01</c:v>
                </c:pt>
                <c:pt idx="3" formatCode="#,##0.00;&quot;△&quot;#,##0.00">
                  <c:v>0</c:v>
                </c:pt>
                <c:pt idx="4" formatCode="#,##0.00;&quot;△&quot;#,##0.00">
                  <c:v>0</c:v>
                </c:pt>
              </c:numCache>
            </c:numRef>
          </c:val>
        </c:ser>
        <c:dLbls>
          <c:showLegendKey val="0"/>
          <c:showVal val="0"/>
          <c:showCatName val="0"/>
          <c:showSerName val="0"/>
          <c:showPercent val="0"/>
          <c:showBubbleSize val="0"/>
        </c:dLbls>
        <c:gapWidth val="150"/>
        <c:axId val="420498088"/>
        <c:axId val="45208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420498088"/>
        <c:axId val="452084552"/>
      </c:lineChart>
      <c:dateAx>
        <c:axId val="420498088"/>
        <c:scaling>
          <c:orientation val="minMax"/>
        </c:scaling>
        <c:delete val="1"/>
        <c:axPos val="b"/>
        <c:numFmt formatCode="ge" sourceLinked="1"/>
        <c:majorTickMark val="none"/>
        <c:minorTickMark val="none"/>
        <c:tickLblPos val="none"/>
        <c:crossAx val="452084552"/>
        <c:crosses val="autoZero"/>
        <c:auto val="1"/>
        <c:lblOffset val="100"/>
        <c:baseTimeUnit val="years"/>
      </c:dateAx>
      <c:valAx>
        <c:axId val="45208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049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106.18</c:v>
                </c:pt>
                <c:pt idx="1">
                  <c:v>108.01</c:v>
                </c:pt>
                <c:pt idx="2">
                  <c:v>117.13</c:v>
                </c:pt>
                <c:pt idx="3">
                  <c:v>116.34</c:v>
                </c:pt>
                <c:pt idx="4">
                  <c:v>115.26</c:v>
                </c:pt>
              </c:numCache>
            </c:numRef>
          </c:val>
        </c:ser>
        <c:dLbls>
          <c:showLegendKey val="0"/>
          <c:showVal val="0"/>
          <c:showCatName val="0"/>
          <c:showSerName val="0"/>
          <c:showPercent val="0"/>
          <c:showBubbleSize val="0"/>
        </c:dLbls>
        <c:gapWidth val="150"/>
        <c:axId val="223696864"/>
        <c:axId val="456100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223696864"/>
        <c:axId val="456100328"/>
      </c:lineChart>
      <c:dateAx>
        <c:axId val="223696864"/>
        <c:scaling>
          <c:orientation val="minMax"/>
        </c:scaling>
        <c:delete val="1"/>
        <c:axPos val="b"/>
        <c:numFmt formatCode="ge" sourceLinked="1"/>
        <c:majorTickMark val="none"/>
        <c:minorTickMark val="none"/>
        <c:tickLblPos val="none"/>
        <c:crossAx val="456100328"/>
        <c:crosses val="autoZero"/>
        <c:auto val="1"/>
        <c:lblOffset val="100"/>
        <c:baseTimeUnit val="years"/>
      </c:dateAx>
      <c:valAx>
        <c:axId val="4561003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2369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52.35</c:v>
                </c:pt>
                <c:pt idx="1">
                  <c:v>53.23</c:v>
                </c:pt>
                <c:pt idx="2">
                  <c:v>54.61</c:v>
                </c:pt>
                <c:pt idx="3">
                  <c:v>56.33</c:v>
                </c:pt>
                <c:pt idx="4">
                  <c:v>58.04</c:v>
                </c:pt>
              </c:numCache>
            </c:numRef>
          </c:val>
        </c:ser>
        <c:dLbls>
          <c:showLegendKey val="0"/>
          <c:showVal val="0"/>
          <c:showCatName val="0"/>
          <c:showSerName val="0"/>
          <c:showPercent val="0"/>
          <c:showBubbleSize val="0"/>
        </c:dLbls>
        <c:gapWidth val="150"/>
        <c:axId val="456102680"/>
        <c:axId val="45610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456102680"/>
        <c:axId val="456103072"/>
      </c:lineChart>
      <c:dateAx>
        <c:axId val="456102680"/>
        <c:scaling>
          <c:orientation val="minMax"/>
        </c:scaling>
        <c:delete val="1"/>
        <c:axPos val="b"/>
        <c:numFmt formatCode="ge" sourceLinked="1"/>
        <c:majorTickMark val="none"/>
        <c:minorTickMark val="none"/>
        <c:tickLblPos val="none"/>
        <c:crossAx val="456103072"/>
        <c:crosses val="autoZero"/>
        <c:auto val="1"/>
        <c:lblOffset val="100"/>
        <c:baseTimeUnit val="years"/>
      </c:dateAx>
      <c:valAx>
        <c:axId val="45610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0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5</c:v>
                </c:pt>
                <c:pt idx="1">
                  <c:v>5</c:v>
                </c:pt>
                <c:pt idx="2">
                  <c:v>5</c:v>
                </c:pt>
                <c:pt idx="3">
                  <c:v>6.07</c:v>
                </c:pt>
                <c:pt idx="4">
                  <c:v>6.18</c:v>
                </c:pt>
              </c:numCache>
            </c:numRef>
          </c:val>
        </c:ser>
        <c:dLbls>
          <c:showLegendKey val="0"/>
          <c:showVal val="0"/>
          <c:showCatName val="0"/>
          <c:showSerName val="0"/>
          <c:showPercent val="0"/>
          <c:showBubbleSize val="0"/>
        </c:dLbls>
        <c:gapWidth val="150"/>
        <c:axId val="456101112"/>
        <c:axId val="4561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456101112"/>
        <c:axId val="456101504"/>
      </c:lineChart>
      <c:dateAx>
        <c:axId val="456101112"/>
        <c:scaling>
          <c:orientation val="minMax"/>
        </c:scaling>
        <c:delete val="1"/>
        <c:axPos val="b"/>
        <c:numFmt formatCode="ge" sourceLinked="1"/>
        <c:majorTickMark val="none"/>
        <c:minorTickMark val="none"/>
        <c:tickLblPos val="none"/>
        <c:crossAx val="456101504"/>
        <c:crosses val="autoZero"/>
        <c:auto val="1"/>
        <c:lblOffset val="100"/>
        <c:baseTimeUnit val="years"/>
      </c:dateAx>
      <c:valAx>
        <c:axId val="456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101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56092880"/>
        <c:axId val="456088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456092880"/>
        <c:axId val="456088568"/>
      </c:lineChart>
      <c:dateAx>
        <c:axId val="456092880"/>
        <c:scaling>
          <c:orientation val="minMax"/>
        </c:scaling>
        <c:delete val="1"/>
        <c:axPos val="b"/>
        <c:numFmt formatCode="ge" sourceLinked="1"/>
        <c:majorTickMark val="none"/>
        <c:minorTickMark val="none"/>
        <c:tickLblPos val="none"/>
        <c:crossAx val="456088568"/>
        <c:crosses val="autoZero"/>
        <c:auto val="1"/>
        <c:lblOffset val="100"/>
        <c:baseTimeUnit val="years"/>
      </c:dateAx>
      <c:valAx>
        <c:axId val="456088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09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1426.01</c:v>
                </c:pt>
                <c:pt idx="1">
                  <c:v>673.33</c:v>
                </c:pt>
                <c:pt idx="2">
                  <c:v>181.4</c:v>
                </c:pt>
                <c:pt idx="3">
                  <c:v>214.85</c:v>
                </c:pt>
                <c:pt idx="4">
                  <c:v>254.77</c:v>
                </c:pt>
              </c:numCache>
            </c:numRef>
          </c:val>
        </c:ser>
        <c:dLbls>
          <c:showLegendKey val="0"/>
          <c:showVal val="0"/>
          <c:showCatName val="0"/>
          <c:showSerName val="0"/>
          <c:showPercent val="0"/>
          <c:showBubbleSize val="0"/>
        </c:dLbls>
        <c:gapWidth val="150"/>
        <c:axId val="456098760"/>
        <c:axId val="456090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456098760"/>
        <c:axId val="456090920"/>
      </c:lineChart>
      <c:dateAx>
        <c:axId val="456098760"/>
        <c:scaling>
          <c:orientation val="minMax"/>
        </c:scaling>
        <c:delete val="1"/>
        <c:axPos val="b"/>
        <c:numFmt formatCode="ge" sourceLinked="1"/>
        <c:majorTickMark val="none"/>
        <c:minorTickMark val="none"/>
        <c:tickLblPos val="none"/>
        <c:crossAx val="456090920"/>
        <c:crosses val="autoZero"/>
        <c:auto val="1"/>
        <c:lblOffset val="100"/>
        <c:baseTimeUnit val="years"/>
      </c:dateAx>
      <c:valAx>
        <c:axId val="4560909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098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725.79</c:v>
                </c:pt>
                <c:pt idx="1">
                  <c:v>700.68</c:v>
                </c:pt>
                <c:pt idx="2">
                  <c:v>675.04</c:v>
                </c:pt>
                <c:pt idx="3">
                  <c:v>610.41999999999996</c:v>
                </c:pt>
                <c:pt idx="4">
                  <c:v>562.21</c:v>
                </c:pt>
              </c:numCache>
            </c:numRef>
          </c:val>
        </c:ser>
        <c:dLbls>
          <c:showLegendKey val="0"/>
          <c:showVal val="0"/>
          <c:showCatName val="0"/>
          <c:showSerName val="0"/>
          <c:showPercent val="0"/>
          <c:showBubbleSize val="0"/>
        </c:dLbls>
        <c:gapWidth val="150"/>
        <c:axId val="456088176"/>
        <c:axId val="456091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456088176"/>
        <c:axId val="456091704"/>
      </c:lineChart>
      <c:dateAx>
        <c:axId val="456088176"/>
        <c:scaling>
          <c:orientation val="minMax"/>
        </c:scaling>
        <c:delete val="1"/>
        <c:axPos val="b"/>
        <c:numFmt formatCode="ge" sourceLinked="1"/>
        <c:majorTickMark val="none"/>
        <c:minorTickMark val="none"/>
        <c:tickLblPos val="none"/>
        <c:crossAx val="456091704"/>
        <c:crosses val="autoZero"/>
        <c:auto val="1"/>
        <c:lblOffset val="100"/>
        <c:baseTimeUnit val="years"/>
      </c:dateAx>
      <c:valAx>
        <c:axId val="4560917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56088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85.26</c:v>
                </c:pt>
                <c:pt idx="1">
                  <c:v>87.04</c:v>
                </c:pt>
                <c:pt idx="2">
                  <c:v>94.95</c:v>
                </c:pt>
                <c:pt idx="3">
                  <c:v>93.15</c:v>
                </c:pt>
                <c:pt idx="4">
                  <c:v>97.78</c:v>
                </c:pt>
              </c:numCache>
            </c:numRef>
          </c:val>
        </c:ser>
        <c:dLbls>
          <c:showLegendKey val="0"/>
          <c:showVal val="0"/>
          <c:showCatName val="0"/>
          <c:showSerName val="0"/>
          <c:showPercent val="0"/>
          <c:showBubbleSize val="0"/>
        </c:dLbls>
        <c:gapWidth val="150"/>
        <c:axId val="456088960"/>
        <c:axId val="456093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456088960"/>
        <c:axId val="456093664"/>
      </c:lineChart>
      <c:dateAx>
        <c:axId val="456088960"/>
        <c:scaling>
          <c:orientation val="minMax"/>
        </c:scaling>
        <c:delete val="1"/>
        <c:axPos val="b"/>
        <c:numFmt formatCode="ge" sourceLinked="1"/>
        <c:majorTickMark val="none"/>
        <c:minorTickMark val="none"/>
        <c:tickLblPos val="none"/>
        <c:crossAx val="456093664"/>
        <c:crosses val="autoZero"/>
        <c:auto val="1"/>
        <c:lblOffset val="100"/>
        <c:baseTimeUnit val="years"/>
      </c:dateAx>
      <c:valAx>
        <c:axId val="4560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88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307.60000000000002</c:v>
                </c:pt>
                <c:pt idx="1">
                  <c:v>303.02999999999997</c:v>
                </c:pt>
                <c:pt idx="2">
                  <c:v>278.77999999999997</c:v>
                </c:pt>
                <c:pt idx="3">
                  <c:v>283.63</c:v>
                </c:pt>
                <c:pt idx="4">
                  <c:v>269.56</c:v>
                </c:pt>
              </c:numCache>
            </c:numRef>
          </c:val>
        </c:ser>
        <c:dLbls>
          <c:showLegendKey val="0"/>
          <c:showVal val="0"/>
          <c:showCatName val="0"/>
          <c:showSerName val="0"/>
          <c:showPercent val="0"/>
          <c:showBubbleSize val="0"/>
        </c:dLbls>
        <c:gapWidth val="150"/>
        <c:axId val="456094056"/>
        <c:axId val="456089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456094056"/>
        <c:axId val="456089352"/>
      </c:lineChart>
      <c:dateAx>
        <c:axId val="456094056"/>
        <c:scaling>
          <c:orientation val="minMax"/>
        </c:scaling>
        <c:delete val="1"/>
        <c:axPos val="b"/>
        <c:numFmt formatCode="ge" sourceLinked="1"/>
        <c:majorTickMark val="none"/>
        <c:minorTickMark val="none"/>
        <c:tickLblPos val="none"/>
        <c:crossAx val="456089352"/>
        <c:crosses val="autoZero"/>
        <c:auto val="1"/>
        <c:lblOffset val="100"/>
        <c:baseTimeUnit val="years"/>
      </c:dateAx>
      <c:valAx>
        <c:axId val="456089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94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42.4</c:v>
                </c:pt>
                <c:pt idx="1">
                  <c:v>37.54</c:v>
                </c:pt>
                <c:pt idx="2">
                  <c:v>36.18</c:v>
                </c:pt>
                <c:pt idx="3">
                  <c:v>39</c:v>
                </c:pt>
                <c:pt idx="4">
                  <c:v>39.74</c:v>
                </c:pt>
              </c:numCache>
            </c:numRef>
          </c:val>
        </c:ser>
        <c:dLbls>
          <c:showLegendKey val="0"/>
          <c:showVal val="0"/>
          <c:showCatName val="0"/>
          <c:showSerName val="0"/>
          <c:showPercent val="0"/>
          <c:showBubbleSize val="0"/>
        </c:dLbls>
        <c:gapWidth val="150"/>
        <c:axId val="456096408"/>
        <c:axId val="456097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456096408"/>
        <c:axId val="456097192"/>
      </c:lineChart>
      <c:dateAx>
        <c:axId val="456096408"/>
        <c:scaling>
          <c:orientation val="minMax"/>
        </c:scaling>
        <c:delete val="1"/>
        <c:axPos val="b"/>
        <c:numFmt formatCode="ge" sourceLinked="1"/>
        <c:majorTickMark val="none"/>
        <c:minorTickMark val="none"/>
        <c:tickLblPos val="none"/>
        <c:crossAx val="456097192"/>
        <c:crosses val="autoZero"/>
        <c:auto val="1"/>
        <c:lblOffset val="100"/>
        <c:baseTimeUnit val="years"/>
      </c:dateAx>
      <c:valAx>
        <c:axId val="456097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96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83.74</c:v>
                </c:pt>
                <c:pt idx="1">
                  <c:v>93.27</c:v>
                </c:pt>
                <c:pt idx="2">
                  <c:v>94.14</c:v>
                </c:pt>
                <c:pt idx="3">
                  <c:v>95.14</c:v>
                </c:pt>
                <c:pt idx="4">
                  <c:v>93.03</c:v>
                </c:pt>
              </c:numCache>
            </c:numRef>
          </c:val>
        </c:ser>
        <c:dLbls>
          <c:showLegendKey val="0"/>
          <c:showVal val="0"/>
          <c:showCatName val="0"/>
          <c:showSerName val="0"/>
          <c:showPercent val="0"/>
          <c:showBubbleSize val="0"/>
        </c:dLbls>
        <c:gapWidth val="150"/>
        <c:axId val="456095232"/>
        <c:axId val="456095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456095232"/>
        <c:axId val="456095624"/>
      </c:lineChart>
      <c:dateAx>
        <c:axId val="456095232"/>
        <c:scaling>
          <c:orientation val="minMax"/>
        </c:scaling>
        <c:delete val="1"/>
        <c:axPos val="b"/>
        <c:numFmt formatCode="ge" sourceLinked="1"/>
        <c:majorTickMark val="none"/>
        <c:minorTickMark val="none"/>
        <c:tickLblPos val="none"/>
        <c:crossAx val="456095624"/>
        <c:crosses val="autoZero"/>
        <c:auto val="1"/>
        <c:lblOffset val="100"/>
        <c:baseTimeUnit val="years"/>
      </c:dateAx>
      <c:valAx>
        <c:axId val="456095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6095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C1" zoomScaleNormal="100" workbookViewId="0">
      <selection activeCell="AE10" sqref="AE10"/>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石川県　穴水町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118</v>
      </c>
      <c r="AE8" s="60"/>
      <c r="AF8" s="60"/>
      <c r="AG8" s="60"/>
      <c r="AH8" s="60"/>
      <c r="AI8" s="60"/>
      <c r="AJ8" s="60"/>
      <c r="AK8" s="5"/>
      <c r="AL8" s="61">
        <f>データ!$R$6</f>
        <v>8723</v>
      </c>
      <c r="AM8" s="61"/>
      <c r="AN8" s="61"/>
      <c r="AO8" s="61"/>
      <c r="AP8" s="61"/>
      <c r="AQ8" s="61"/>
      <c r="AR8" s="61"/>
      <c r="AS8" s="61"/>
      <c r="AT8" s="51">
        <f>データ!$S$6</f>
        <v>183.21</v>
      </c>
      <c r="AU8" s="52"/>
      <c r="AV8" s="52"/>
      <c r="AW8" s="52"/>
      <c r="AX8" s="52"/>
      <c r="AY8" s="52"/>
      <c r="AZ8" s="52"/>
      <c r="BA8" s="52"/>
      <c r="BB8" s="53">
        <f>データ!$T$6</f>
        <v>47.61</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67.95</v>
      </c>
      <c r="J10" s="52"/>
      <c r="K10" s="52"/>
      <c r="L10" s="52"/>
      <c r="M10" s="52"/>
      <c r="N10" s="52"/>
      <c r="O10" s="64"/>
      <c r="P10" s="53">
        <f>データ!$P$6</f>
        <v>78.06</v>
      </c>
      <c r="Q10" s="53"/>
      <c r="R10" s="53"/>
      <c r="S10" s="53"/>
      <c r="T10" s="53"/>
      <c r="U10" s="53"/>
      <c r="V10" s="53"/>
      <c r="W10" s="61">
        <f>データ!$Q$6</f>
        <v>5028</v>
      </c>
      <c r="X10" s="61"/>
      <c r="Y10" s="61"/>
      <c r="Z10" s="61"/>
      <c r="AA10" s="61"/>
      <c r="AB10" s="61"/>
      <c r="AC10" s="61"/>
      <c r="AD10" s="2"/>
      <c r="AE10" s="2"/>
      <c r="AF10" s="2"/>
      <c r="AG10" s="2"/>
      <c r="AH10" s="5"/>
      <c r="AI10" s="5"/>
      <c r="AJ10" s="5"/>
      <c r="AK10" s="5"/>
      <c r="AL10" s="61">
        <f>データ!$U$6</f>
        <v>6734</v>
      </c>
      <c r="AM10" s="61"/>
      <c r="AN10" s="61"/>
      <c r="AO10" s="61"/>
      <c r="AP10" s="61"/>
      <c r="AQ10" s="61"/>
      <c r="AR10" s="61"/>
      <c r="AS10" s="61"/>
      <c r="AT10" s="51">
        <f>データ!$V$6</f>
        <v>44.8</v>
      </c>
      <c r="AU10" s="52"/>
      <c r="AV10" s="52"/>
      <c r="AW10" s="52"/>
      <c r="AX10" s="52"/>
      <c r="AY10" s="52"/>
      <c r="AZ10" s="52"/>
      <c r="BA10" s="52"/>
      <c r="BB10" s="53">
        <f>データ!$W$6</f>
        <v>150.31</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115</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116</v>
      </c>
      <c r="BM47" s="82"/>
      <c r="BN47" s="82"/>
      <c r="BO47" s="82"/>
      <c r="BP47" s="82"/>
      <c r="BQ47" s="82"/>
      <c r="BR47" s="82"/>
      <c r="BS47" s="82"/>
      <c r="BT47" s="82"/>
      <c r="BU47" s="82"/>
      <c r="BV47" s="82"/>
      <c r="BW47" s="82"/>
      <c r="BX47" s="82"/>
      <c r="BY47" s="82"/>
      <c r="BZ47" s="83"/>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117</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35</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64</v>
      </c>
      <c r="B4" s="31"/>
      <c r="C4" s="31"/>
      <c r="D4" s="31"/>
      <c r="E4" s="31"/>
      <c r="F4" s="31"/>
      <c r="G4" s="31"/>
      <c r="H4" s="92"/>
      <c r="I4" s="93"/>
      <c r="J4" s="93"/>
      <c r="K4" s="93"/>
      <c r="L4" s="93"/>
      <c r="M4" s="93"/>
      <c r="N4" s="93"/>
      <c r="O4" s="93"/>
      <c r="P4" s="93"/>
      <c r="Q4" s="93"/>
      <c r="R4" s="93"/>
      <c r="S4" s="93"/>
      <c r="T4" s="93"/>
      <c r="U4" s="93"/>
      <c r="V4" s="93"/>
      <c r="W4" s="94"/>
      <c r="X4" s="88" t="s">
        <v>65</v>
      </c>
      <c r="Y4" s="88"/>
      <c r="Z4" s="88"/>
      <c r="AA4" s="88"/>
      <c r="AB4" s="88"/>
      <c r="AC4" s="88"/>
      <c r="AD4" s="88"/>
      <c r="AE4" s="88"/>
      <c r="AF4" s="88"/>
      <c r="AG4" s="88"/>
      <c r="AH4" s="88"/>
      <c r="AI4" s="88" t="s">
        <v>66</v>
      </c>
      <c r="AJ4" s="88"/>
      <c r="AK4" s="88"/>
      <c r="AL4" s="88"/>
      <c r="AM4" s="88"/>
      <c r="AN4" s="88"/>
      <c r="AO4" s="88"/>
      <c r="AP4" s="88"/>
      <c r="AQ4" s="88"/>
      <c r="AR4" s="88"/>
      <c r="AS4" s="88"/>
      <c r="AT4" s="88" t="s">
        <v>67</v>
      </c>
      <c r="AU4" s="88"/>
      <c r="AV4" s="88"/>
      <c r="AW4" s="88"/>
      <c r="AX4" s="88"/>
      <c r="AY4" s="88"/>
      <c r="AZ4" s="88"/>
      <c r="BA4" s="88"/>
      <c r="BB4" s="88"/>
      <c r="BC4" s="88"/>
      <c r="BD4" s="88"/>
      <c r="BE4" s="88" t="s">
        <v>68</v>
      </c>
      <c r="BF4" s="88"/>
      <c r="BG4" s="88"/>
      <c r="BH4" s="88"/>
      <c r="BI4" s="88"/>
      <c r="BJ4" s="88"/>
      <c r="BK4" s="88"/>
      <c r="BL4" s="88"/>
      <c r="BM4" s="88"/>
      <c r="BN4" s="88"/>
      <c r="BO4" s="88"/>
      <c r="BP4" s="88" t="s">
        <v>69</v>
      </c>
      <c r="BQ4" s="88"/>
      <c r="BR4" s="88"/>
      <c r="BS4" s="88"/>
      <c r="BT4" s="88"/>
      <c r="BU4" s="88"/>
      <c r="BV4" s="88"/>
      <c r="BW4" s="88"/>
      <c r="BX4" s="88"/>
      <c r="BY4" s="88"/>
      <c r="BZ4" s="88"/>
      <c r="CA4" s="88" t="s">
        <v>70</v>
      </c>
      <c r="CB4" s="88"/>
      <c r="CC4" s="88"/>
      <c r="CD4" s="88"/>
      <c r="CE4" s="88"/>
      <c r="CF4" s="88"/>
      <c r="CG4" s="88"/>
      <c r="CH4" s="88"/>
      <c r="CI4" s="88"/>
      <c r="CJ4" s="88"/>
      <c r="CK4" s="88"/>
      <c r="CL4" s="88" t="s">
        <v>71</v>
      </c>
      <c r="CM4" s="88"/>
      <c r="CN4" s="88"/>
      <c r="CO4" s="88"/>
      <c r="CP4" s="88"/>
      <c r="CQ4" s="88"/>
      <c r="CR4" s="88"/>
      <c r="CS4" s="88"/>
      <c r="CT4" s="88"/>
      <c r="CU4" s="88"/>
      <c r="CV4" s="88"/>
      <c r="CW4" s="88" t="s">
        <v>72</v>
      </c>
      <c r="CX4" s="88"/>
      <c r="CY4" s="88"/>
      <c r="CZ4" s="88"/>
      <c r="DA4" s="88"/>
      <c r="DB4" s="88"/>
      <c r="DC4" s="88"/>
      <c r="DD4" s="88"/>
      <c r="DE4" s="88"/>
      <c r="DF4" s="88"/>
      <c r="DG4" s="88"/>
      <c r="DH4" s="88" t="s">
        <v>73</v>
      </c>
      <c r="DI4" s="88"/>
      <c r="DJ4" s="88"/>
      <c r="DK4" s="88"/>
      <c r="DL4" s="88"/>
      <c r="DM4" s="88"/>
      <c r="DN4" s="88"/>
      <c r="DO4" s="88"/>
      <c r="DP4" s="88"/>
      <c r="DQ4" s="88"/>
      <c r="DR4" s="88"/>
      <c r="DS4" s="88" t="s">
        <v>74</v>
      </c>
      <c r="DT4" s="88"/>
      <c r="DU4" s="88"/>
      <c r="DV4" s="88"/>
      <c r="DW4" s="88"/>
      <c r="DX4" s="88"/>
      <c r="DY4" s="88"/>
      <c r="DZ4" s="88"/>
      <c r="EA4" s="88"/>
      <c r="EB4" s="88"/>
      <c r="EC4" s="88"/>
      <c r="ED4" s="88" t="s">
        <v>75</v>
      </c>
      <c r="EE4" s="88"/>
      <c r="EF4" s="88"/>
      <c r="EG4" s="88"/>
      <c r="EH4" s="88"/>
      <c r="EI4" s="88"/>
      <c r="EJ4" s="88"/>
      <c r="EK4" s="88"/>
      <c r="EL4" s="88"/>
      <c r="EM4" s="88"/>
      <c r="EN4" s="88"/>
    </row>
    <row r="5" spans="1:144">
      <c r="A5" s="29" t="s">
        <v>76</v>
      </c>
      <c r="B5" s="32"/>
      <c r="C5" s="32"/>
      <c r="D5" s="32"/>
      <c r="E5" s="32"/>
      <c r="F5" s="32"/>
      <c r="G5" s="32"/>
      <c r="H5" s="33" t="s">
        <v>77</v>
      </c>
      <c r="I5" s="33" t="s">
        <v>78</v>
      </c>
      <c r="J5" s="33" t="s">
        <v>79</v>
      </c>
      <c r="K5" s="33" t="s">
        <v>80</v>
      </c>
      <c r="L5" s="33" t="s">
        <v>81</v>
      </c>
      <c r="M5" s="33" t="s">
        <v>5</v>
      </c>
      <c r="N5" s="33" t="s">
        <v>82</v>
      </c>
      <c r="O5" s="33" t="s">
        <v>83</v>
      </c>
      <c r="P5" s="33" t="s">
        <v>84</v>
      </c>
      <c r="Q5" s="33" t="s">
        <v>85</v>
      </c>
      <c r="R5" s="33" t="s">
        <v>86</v>
      </c>
      <c r="S5" s="33" t="s">
        <v>87</v>
      </c>
      <c r="T5" s="33" t="s">
        <v>88</v>
      </c>
      <c r="U5" s="33" t="s">
        <v>89</v>
      </c>
      <c r="V5" s="33" t="s">
        <v>90</v>
      </c>
      <c r="W5" s="33" t="s">
        <v>91</v>
      </c>
      <c r="X5" s="33" t="s">
        <v>92</v>
      </c>
      <c r="Y5" s="33" t="s">
        <v>93</v>
      </c>
      <c r="Z5" s="33" t="s">
        <v>94</v>
      </c>
      <c r="AA5" s="33" t="s">
        <v>95</v>
      </c>
      <c r="AB5" s="33" t="s">
        <v>96</v>
      </c>
      <c r="AC5" s="33" t="s">
        <v>97</v>
      </c>
      <c r="AD5" s="33" t="s">
        <v>98</v>
      </c>
      <c r="AE5" s="33" t="s">
        <v>99</v>
      </c>
      <c r="AF5" s="33" t="s">
        <v>100</v>
      </c>
      <c r="AG5" s="33" t="s">
        <v>101</v>
      </c>
      <c r="AH5" s="33" t="s">
        <v>41</v>
      </c>
      <c r="AI5" s="33" t="s">
        <v>92</v>
      </c>
      <c r="AJ5" s="33" t="s">
        <v>93</v>
      </c>
      <c r="AK5" s="33" t="s">
        <v>94</v>
      </c>
      <c r="AL5" s="33" t="s">
        <v>95</v>
      </c>
      <c r="AM5" s="33" t="s">
        <v>96</v>
      </c>
      <c r="AN5" s="33" t="s">
        <v>97</v>
      </c>
      <c r="AO5" s="33" t="s">
        <v>98</v>
      </c>
      <c r="AP5" s="33" t="s">
        <v>99</v>
      </c>
      <c r="AQ5" s="33" t="s">
        <v>100</v>
      </c>
      <c r="AR5" s="33" t="s">
        <v>101</v>
      </c>
      <c r="AS5" s="33" t="s">
        <v>102</v>
      </c>
      <c r="AT5" s="33" t="s">
        <v>92</v>
      </c>
      <c r="AU5" s="33" t="s">
        <v>93</v>
      </c>
      <c r="AV5" s="33" t="s">
        <v>94</v>
      </c>
      <c r="AW5" s="33" t="s">
        <v>95</v>
      </c>
      <c r="AX5" s="33" t="s">
        <v>96</v>
      </c>
      <c r="AY5" s="33" t="s">
        <v>97</v>
      </c>
      <c r="AZ5" s="33" t="s">
        <v>98</v>
      </c>
      <c r="BA5" s="33" t="s">
        <v>99</v>
      </c>
      <c r="BB5" s="33" t="s">
        <v>100</v>
      </c>
      <c r="BC5" s="33" t="s">
        <v>101</v>
      </c>
      <c r="BD5" s="33" t="s">
        <v>102</v>
      </c>
      <c r="BE5" s="33" t="s">
        <v>92</v>
      </c>
      <c r="BF5" s="33" t="s">
        <v>93</v>
      </c>
      <c r="BG5" s="33" t="s">
        <v>94</v>
      </c>
      <c r="BH5" s="33" t="s">
        <v>95</v>
      </c>
      <c r="BI5" s="33" t="s">
        <v>96</v>
      </c>
      <c r="BJ5" s="33" t="s">
        <v>97</v>
      </c>
      <c r="BK5" s="33" t="s">
        <v>98</v>
      </c>
      <c r="BL5" s="33" t="s">
        <v>99</v>
      </c>
      <c r="BM5" s="33" t="s">
        <v>100</v>
      </c>
      <c r="BN5" s="33" t="s">
        <v>101</v>
      </c>
      <c r="BO5" s="33" t="s">
        <v>102</v>
      </c>
      <c r="BP5" s="33" t="s">
        <v>92</v>
      </c>
      <c r="BQ5" s="33" t="s">
        <v>93</v>
      </c>
      <c r="BR5" s="33" t="s">
        <v>94</v>
      </c>
      <c r="BS5" s="33" t="s">
        <v>95</v>
      </c>
      <c r="BT5" s="33" t="s">
        <v>96</v>
      </c>
      <c r="BU5" s="33" t="s">
        <v>97</v>
      </c>
      <c r="BV5" s="33" t="s">
        <v>98</v>
      </c>
      <c r="BW5" s="33" t="s">
        <v>99</v>
      </c>
      <c r="BX5" s="33" t="s">
        <v>100</v>
      </c>
      <c r="BY5" s="33" t="s">
        <v>101</v>
      </c>
      <c r="BZ5" s="33" t="s">
        <v>102</v>
      </c>
      <c r="CA5" s="33" t="s">
        <v>92</v>
      </c>
      <c r="CB5" s="33" t="s">
        <v>93</v>
      </c>
      <c r="CC5" s="33" t="s">
        <v>94</v>
      </c>
      <c r="CD5" s="33" t="s">
        <v>95</v>
      </c>
      <c r="CE5" s="33" t="s">
        <v>96</v>
      </c>
      <c r="CF5" s="33" t="s">
        <v>97</v>
      </c>
      <c r="CG5" s="33" t="s">
        <v>98</v>
      </c>
      <c r="CH5" s="33" t="s">
        <v>99</v>
      </c>
      <c r="CI5" s="33" t="s">
        <v>100</v>
      </c>
      <c r="CJ5" s="33" t="s">
        <v>101</v>
      </c>
      <c r="CK5" s="33" t="s">
        <v>102</v>
      </c>
      <c r="CL5" s="33" t="s">
        <v>92</v>
      </c>
      <c r="CM5" s="33" t="s">
        <v>93</v>
      </c>
      <c r="CN5" s="33" t="s">
        <v>94</v>
      </c>
      <c r="CO5" s="33" t="s">
        <v>95</v>
      </c>
      <c r="CP5" s="33" t="s">
        <v>96</v>
      </c>
      <c r="CQ5" s="33" t="s">
        <v>97</v>
      </c>
      <c r="CR5" s="33" t="s">
        <v>98</v>
      </c>
      <c r="CS5" s="33" t="s">
        <v>99</v>
      </c>
      <c r="CT5" s="33" t="s">
        <v>100</v>
      </c>
      <c r="CU5" s="33" t="s">
        <v>101</v>
      </c>
      <c r="CV5" s="33" t="s">
        <v>102</v>
      </c>
      <c r="CW5" s="33" t="s">
        <v>92</v>
      </c>
      <c r="CX5" s="33" t="s">
        <v>93</v>
      </c>
      <c r="CY5" s="33" t="s">
        <v>94</v>
      </c>
      <c r="CZ5" s="33" t="s">
        <v>95</v>
      </c>
      <c r="DA5" s="33" t="s">
        <v>96</v>
      </c>
      <c r="DB5" s="33" t="s">
        <v>97</v>
      </c>
      <c r="DC5" s="33" t="s">
        <v>98</v>
      </c>
      <c r="DD5" s="33" t="s">
        <v>99</v>
      </c>
      <c r="DE5" s="33" t="s">
        <v>100</v>
      </c>
      <c r="DF5" s="33" t="s">
        <v>101</v>
      </c>
      <c r="DG5" s="33" t="s">
        <v>102</v>
      </c>
      <c r="DH5" s="33" t="s">
        <v>92</v>
      </c>
      <c r="DI5" s="33" t="s">
        <v>93</v>
      </c>
      <c r="DJ5" s="33" t="s">
        <v>94</v>
      </c>
      <c r="DK5" s="33" t="s">
        <v>95</v>
      </c>
      <c r="DL5" s="33" t="s">
        <v>96</v>
      </c>
      <c r="DM5" s="33" t="s">
        <v>97</v>
      </c>
      <c r="DN5" s="33" t="s">
        <v>98</v>
      </c>
      <c r="DO5" s="33" t="s">
        <v>99</v>
      </c>
      <c r="DP5" s="33" t="s">
        <v>100</v>
      </c>
      <c r="DQ5" s="33" t="s">
        <v>101</v>
      </c>
      <c r="DR5" s="33" t="s">
        <v>102</v>
      </c>
      <c r="DS5" s="33" t="s">
        <v>92</v>
      </c>
      <c r="DT5" s="33" t="s">
        <v>93</v>
      </c>
      <c r="DU5" s="33" t="s">
        <v>94</v>
      </c>
      <c r="DV5" s="33" t="s">
        <v>95</v>
      </c>
      <c r="DW5" s="33" t="s">
        <v>96</v>
      </c>
      <c r="DX5" s="33" t="s">
        <v>97</v>
      </c>
      <c r="DY5" s="33" t="s">
        <v>98</v>
      </c>
      <c r="DZ5" s="33" t="s">
        <v>99</v>
      </c>
      <c r="EA5" s="33" t="s">
        <v>100</v>
      </c>
      <c r="EB5" s="33" t="s">
        <v>101</v>
      </c>
      <c r="EC5" s="33" t="s">
        <v>102</v>
      </c>
      <c r="ED5" s="33" t="s">
        <v>92</v>
      </c>
      <c r="EE5" s="33" t="s">
        <v>93</v>
      </c>
      <c r="EF5" s="33" t="s">
        <v>94</v>
      </c>
      <c r="EG5" s="33" t="s">
        <v>95</v>
      </c>
      <c r="EH5" s="33" t="s">
        <v>96</v>
      </c>
      <c r="EI5" s="33" t="s">
        <v>97</v>
      </c>
      <c r="EJ5" s="33" t="s">
        <v>98</v>
      </c>
      <c r="EK5" s="33" t="s">
        <v>99</v>
      </c>
      <c r="EL5" s="33" t="s">
        <v>100</v>
      </c>
      <c r="EM5" s="33" t="s">
        <v>101</v>
      </c>
      <c r="EN5" s="33" t="s">
        <v>102</v>
      </c>
    </row>
    <row r="6" spans="1:144" s="37" customFormat="1">
      <c r="A6" s="29" t="s">
        <v>103</v>
      </c>
      <c r="B6" s="34">
        <f>B7</f>
        <v>2016</v>
      </c>
      <c r="C6" s="34">
        <f t="shared" ref="C6:W6" si="3">C7</f>
        <v>174611</v>
      </c>
      <c r="D6" s="34">
        <f t="shared" si="3"/>
        <v>46</v>
      </c>
      <c r="E6" s="34">
        <f t="shared" si="3"/>
        <v>1</v>
      </c>
      <c r="F6" s="34">
        <f t="shared" si="3"/>
        <v>0</v>
      </c>
      <c r="G6" s="34">
        <f t="shared" si="3"/>
        <v>1</v>
      </c>
      <c r="H6" s="34" t="str">
        <f t="shared" si="3"/>
        <v>石川県　穴水町</v>
      </c>
      <c r="I6" s="34" t="str">
        <f t="shared" si="3"/>
        <v>法適用</v>
      </c>
      <c r="J6" s="34" t="str">
        <f t="shared" si="3"/>
        <v>水道事業</v>
      </c>
      <c r="K6" s="34" t="str">
        <f t="shared" si="3"/>
        <v>末端給水事業</v>
      </c>
      <c r="L6" s="34" t="str">
        <f t="shared" si="3"/>
        <v>A8</v>
      </c>
      <c r="M6" s="34">
        <f t="shared" si="3"/>
        <v>0</v>
      </c>
      <c r="N6" s="35" t="str">
        <f t="shared" si="3"/>
        <v>-</v>
      </c>
      <c r="O6" s="35">
        <f t="shared" si="3"/>
        <v>67.95</v>
      </c>
      <c r="P6" s="35">
        <f t="shared" si="3"/>
        <v>78.06</v>
      </c>
      <c r="Q6" s="35">
        <f t="shared" si="3"/>
        <v>5028</v>
      </c>
      <c r="R6" s="35">
        <f t="shared" si="3"/>
        <v>8723</v>
      </c>
      <c r="S6" s="35">
        <f t="shared" si="3"/>
        <v>183.21</v>
      </c>
      <c r="T6" s="35">
        <f t="shared" si="3"/>
        <v>47.61</v>
      </c>
      <c r="U6" s="35">
        <f t="shared" si="3"/>
        <v>6734</v>
      </c>
      <c r="V6" s="35">
        <f t="shared" si="3"/>
        <v>44.8</v>
      </c>
      <c r="W6" s="35">
        <f t="shared" si="3"/>
        <v>150.31</v>
      </c>
      <c r="X6" s="36">
        <f>IF(X7="",NA(),X7)</f>
        <v>106.18</v>
      </c>
      <c r="Y6" s="36">
        <f t="shared" ref="Y6:AG6" si="4">IF(Y7="",NA(),Y7)</f>
        <v>108.01</v>
      </c>
      <c r="Z6" s="36">
        <f t="shared" si="4"/>
        <v>117.13</v>
      </c>
      <c r="AA6" s="36">
        <f t="shared" si="4"/>
        <v>116.34</v>
      </c>
      <c r="AB6" s="36">
        <f t="shared" si="4"/>
        <v>115.26</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1426.01</v>
      </c>
      <c r="AU6" s="36">
        <f t="shared" ref="AU6:BC6" si="6">IF(AU7="",NA(),AU7)</f>
        <v>673.33</v>
      </c>
      <c r="AV6" s="36">
        <f t="shared" si="6"/>
        <v>181.4</v>
      </c>
      <c r="AW6" s="36">
        <f t="shared" si="6"/>
        <v>214.85</v>
      </c>
      <c r="AX6" s="36">
        <f t="shared" si="6"/>
        <v>254.77</v>
      </c>
      <c r="AY6" s="36">
        <f t="shared" si="6"/>
        <v>1002.64</v>
      </c>
      <c r="AZ6" s="36">
        <f t="shared" si="6"/>
        <v>1164.51</v>
      </c>
      <c r="BA6" s="36">
        <f t="shared" si="6"/>
        <v>434.72</v>
      </c>
      <c r="BB6" s="36">
        <f t="shared" si="6"/>
        <v>416.14</v>
      </c>
      <c r="BC6" s="36">
        <f t="shared" si="6"/>
        <v>371.89</v>
      </c>
      <c r="BD6" s="35" t="str">
        <f>IF(BD7="","",IF(BD7="-","【-】","【"&amp;SUBSTITUTE(TEXT(BD7,"#,##0.00"),"-","△")&amp;"】"))</f>
        <v>【262.87】</v>
      </c>
      <c r="BE6" s="36">
        <f>IF(BE7="",NA(),BE7)</f>
        <v>725.79</v>
      </c>
      <c r="BF6" s="36">
        <f t="shared" ref="BF6:BN6" si="7">IF(BF7="",NA(),BF7)</f>
        <v>700.68</v>
      </c>
      <c r="BG6" s="36">
        <f t="shared" si="7"/>
        <v>675.04</v>
      </c>
      <c r="BH6" s="36">
        <f t="shared" si="7"/>
        <v>610.41999999999996</v>
      </c>
      <c r="BI6" s="36">
        <f t="shared" si="7"/>
        <v>562.21</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85.26</v>
      </c>
      <c r="BQ6" s="36">
        <f t="shared" ref="BQ6:BY6" si="8">IF(BQ7="",NA(),BQ7)</f>
        <v>87.04</v>
      </c>
      <c r="BR6" s="36">
        <f t="shared" si="8"/>
        <v>94.95</v>
      </c>
      <c r="BS6" s="36">
        <f t="shared" si="8"/>
        <v>93.15</v>
      </c>
      <c r="BT6" s="36">
        <f t="shared" si="8"/>
        <v>97.78</v>
      </c>
      <c r="BU6" s="36">
        <f t="shared" si="8"/>
        <v>90.69</v>
      </c>
      <c r="BV6" s="36">
        <f t="shared" si="8"/>
        <v>90.64</v>
      </c>
      <c r="BW6" s="36">
        <f t="shared" si="8"/>
        <v>93.66</v>
      </c>
      <c r="BX6" s="36">
        <f t="shared" si="8"/>
        <v>92.76</v>
      </c>
      <c r="BY6" s="36">
        <f t="shared" si="8"/>
        <v>93.28</v>
      </c>
      <c r="BZ6" s="35" t="str">
        <f>IF(BZ7="","",IF(BZ7="-","【-】","【"&amp;SUBSTITUTE(TEXT(BZ7,"#,##0.00"),"-","△")&amp;"】"))</f>
        <v>【105.59】</v>
      </c>
      <c r="CA6" s="36">
        <f>IF(CA7="",NA(),CA7)</f>
        <v>307.60000000000002</v>
      </c>
      <c r="CB6" s="36">
        <f t="shared" ref="CB6:CJ6" si="9">IF(CB7="",NA(),CB7)</f>
        <v>303.02999999999997</v>
      </c>
      <c r="CC6" s="36">
        <f t="shared" si="9"/>
        <v>278.77999999999997</v>
      </c>
      <c r="CD6" s="36">
        <f t="shared" si="9"/>
        <v>283.63</v>
      </c>
      <c r="CE6" s="36">
        <f t="shared" si="9"/>
        <v>269.56</v>
      </c>
      <c r="CF6" s="36">
        <f t="shared" si="9"/>
        <v>211.08</v>
      </c>
      <c r="CG6" s="36">
        <f t="shared" si="9"/>
        <v>213.52</v>
      </c>
      <c r="CH6" s="36">
        <f t="shared" si="9"/>
        <v>208.21</v>
      </c>
      <c r="CI6" s="36">
        <f t="shared" si="9"/>
        <v>208.67</v>
      </c>
      <c r="CJ6" s="36">
        <f t="shared" si="9"/>
        <v>208.29</v>
      </c>
      <c r="CK6" s="35" t="str">
        <f>IF(CK7="","",IF(CK7="-","【-】","【"&amp;SUBSTITUTE(TEXT(CK7,"#,##0.00"),"-","△")&amp;"】"))</f>
        <v>【163.27】</v>
      </c>
      <c r="CL6" s="36">
        <f>IF(CL7="",NA(),CL7)</f>
        <v>42.4</v>
      </c>
      <c r="CM6" s="36">
        <f t="shared" ref="CM6:CU6" si="10">IF(CM7="",NA(),CM7)</f>
        <v>37.54</v>
      </c>
      <c r="CN6" s="36">
        <f t="shared" si="10"/>
        <v>36.18</v>
      </c>
      <c r="CO6" s="36">
        <f t="shared" si="10"/>
        <v>39</v>
      </c>
      <c r="CP6" s="36">
        <f t="shared" si="10"/>
        <v>39.74</v>
      </c>
      <c r="CQ6" s="36">
        <f t="shared" si="10"/>
        <v>49.69</v>
      </c>
      <c r="CR6" s="36">
        <f t="shared" si="10"/>
        <v>49.77</v>
      </c>
      <c r="CS6" s="36">
        <f t="shared" si="10"/>
        <v>49.22</v>
      </c>
      <c r="CT6" s="36">
        <f t="shared" si="10"/>
        <v>49.08</v>
      </c>
      <c r="CU6" s="36">
        <f t="shared" si="10"/>
        <v>49.32</v>
      </c>
      <c r="CV6" s="35" t="str">
        <f>IF(CV7="","",IF(CV7="-","【-】","【"&amp;SUBSTITUTE(TEXT(CV7,"#,##0.00"),"-","△")&amp;"】"))</f>
        <v>【59.94】</v>
      </c>
      <c r="CW6" s="36">
        <f>IF(CW7="",NA(),CW7)</f>
        <v>83.74</v>
      </c>
      <c r="CX6" s="36">
        <f t="shared" ref="CX6:DF6" si="11">IF(CX7="",NA(),CX7)</f>
        <v>93.27</v>
      </c>
      <c r="CY6" s="36">
        <f t="shared" si="11"/>
        <v>94.14</v>
      </c>
      <c r="CZ6" s="36">
        <f t="shared" si="11"/>
        <v>95.14</v>
      </c>
      <c r="DA6" s="36">
        <f t="shared" si="11"/>
        <v>93.03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52.35</v>
      </c>
      <c r="DI6" s="36">
        <f t="shared" ref="DI6:DQ6" si="12">IF(DI7="",NA(),DI7)</f>
        <v>53.23</v>
      </c>
      <c r="DJ6" s="36">
        <f t="shared" si="12"/>
        <v>54.61</v>
      </c>
      <c r="DK6" s="36">
        <f t="shared" si="12"/>
        <v>56.33</v>
      </c>
      <c r="DL6" s="36">
        <f t="shared" si="12"/>
        <v>58.04</v>
      </c>
      <c r="DM6" s="36">
        <f t="shared" si="12"/>
        <v>35.18</v>
      </c>
      <c r="DN6" s="36">
        <f t="shared" si="12"/>
        <v>36.43</v>
      </c>
      <c r="DO6" s="36">
        <f t="shared" si="12"/>
        <v>46.12</v>
      </c>
      <c r="DP6" s="36">
        <f t="shared" si="12"/>
        <v>47.44</v>
      </c>
      <c r="DQ6" s="36">
        <f t="shared" si="12"/>
        <v>48.3</v>
      </c>
      <c r="DR6" s="35" t="str">
        <f>IF(DR7="","",IF(DR7="-","【-】","【"&amp;SUBSTITUTE(TEXT(DR7,"#,##0.00"),"-","△")&amp;"】"))</f>
        <v>【47.91】</v>
      </c>
      <c r="DS6" s="36">
        <f>IF(DS7="",NA(),DS7)</f>
        <v>5</v>
      </c>
      <c r="DT6" s="36">
        <f t="shared" ref="DT6:EB6" si="13">IF(DT7="",NA(),DT7)</f>
        <v>5</v>
      </c>
      <c r="DU6" s="36">
        <f t="shared" si="13"/>
        <v>5</v>
      </c>
      <c r="DV6" s="36">
        <f t="shared" si="13"/>
        <v>6.07</v>
      </c>
      <c r="DW6" s="36">
        <f t="shared" si="13"/>
        <v>6.18</v>
      </c>
      <c r="DX6" s="36">
        <f t="shared" si="13"/>
        <v>8.41</v>
      </c>
      <c r="DY6" s="36">
        <f t="shared" si="13"/>
        <v>8.7200000000000006</v>
      </c>
      <c r="DZ6" s="36">
        <f t="shared" si="13"/>
        <v>9.86</v>
      </c>
      <c r="EA6" s="36">
        <f t="shared" si="13"/>
        <v>11.16</v>
      </c>
      <c r="EB6" s="36">
        <f t="shared" si="13"/>
        <v>12.43</v>
      </c>
      <c r="EC6" s="35" t="str">
        <f>IF(EC7="","",IF(EC7="-","【-】","【"&amp;SUBSTITUTE(TEXT(EC7,"#,##0.00"),"-","△")&amp;"】"))</f>
        <v>【15.00】</v>
      </c>
      <c r="ED6" s="36">
        <f>IF(ED7="",NA(),ED7)</f>
        <v>7.0000000000000007E-2</v>
      </c>
      <c r="EE6" s="36">
        <f t="shared" ref="EE6:EM6" si="14">IF(EE7="",NA(),EE7)</f>
        <v>7.54</v>
      </c>
      <c r="EF6" s="36">
        <f t="shared" si="14"/>
        <v>0.01</v>
      </c>
      <c r="EG6" s="35">
        <f t="shared" si="14"/>
        <v>0</v>
      </c>
      <c r="EH6" s="35">
        <f t="shared" si="14"/>
        <v>0</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174611</v>
      </c>
      <c r="D7" s="38">
        <v>46</v>
      </c>
      <c r="E7" s="38">
        <v>1</v>
      </c>
      <c r="F7" s="38">
        <v>0</v>
      </c>
      <c r="G7" s="38">
        <v>1</v>
      </c>
      <c r="H7" s="38" t="s">
        <v>104</v>
      </c>
      <c r="I7" s="38" t="s">
        <v>105</v>
      </c>
      <c r="J7" s="38" t="s">
        <v>106</v>
      </c>
      <c r="K7" s="38" t="s">
        <v>107</v>
      </c>
      <c r="L7" s="38" t="s">
        <v>108</v>
      </c>
      <c r="M7" s="38"/>
      <c r="N7" s="39" t="s">
        <v>109</v>
      </c>
      <c r="O7" s="39">
        <v>67.95</v>
      </c>
      <c r="P7" s="39">
        <v>78.06</v>
      </c>
      <c r="Q7" s="39">
        <v>5028</v>
      </c>
      <c r="R7" s="39">
        <v>8723</v>
      </c>
      <c r="S7" s="39">
        <v>183.21</v>
      </c>
      <c r="T7" s="39">
        <v>47.61</v>
      </c>
      <c r="U7" s="39">
        <v>6734</v>
      </c>
      <c r="V7" s="39">
        <v>44.8</v>
      </c>
      <c r="W7" s="39">
        <v>150.31</v>
      </c>
      <c r="X7" s="39">
        <v>106.18</v>
      </c>
      <c r="Y7" s="39">
        <v>108.01</v>
      </c>
      <c r="Z7" s="39">
        <v>117.13</v>
      </c>
      <c r="AA7" s="39">
        <v>116.34</v>
      </c>
      <c r="AB7" s="39">
        <v>115.26</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1426.01</v>
      </c>
      <c r="AU7" s="39">
        <v>673.33</v>
      </c>
      <c r="AV7" s="39">
        <v>181.4</v>
      </c>
      <c r="AW7" s="39">
        <v>214.85</v>
      </c>
      <c r="AX7" s="39">
        <v>254.77</v>
      </c>
      <c r="AY7" s="39">
        <v>1002.64</v>
      </c>
      <c r="AZ7" s="39">
        <v>1164.51</v>
      </c>
      <c r="BA7" s="39">
        <v>434.72</v>
      </c>
      <c r="BB7" s="39">
        <v>416.14</v>
      </c>
      <c r="BC7" s="39">
        <v>371.89</v>
      </c>
      <c r="BD7" s="39">
        <v>262.87</v>
      </c>
      <c r="BE7" s="39">
        <v>725.79</v>
      </c>
      <c r="BF7" s="39">
        <v>700.68</v>
      </c>
      <c r="BG7" s="39">
        <v>675.04</v>
      </c>
      <c r="BH7" s="39">
        <v>610.41999999999996</v>
      </c>
      <c r="BI7" s="39">
        <v>562.21</v>
      </c>
      <c r="BJ7" s="39">
        <v>520.29999999999995</v>
      </c>
      <c r="BK7" s="39">
        <v>498.27</v>
      </c>
      <c r="BL7" s="39">
        <v>495.76</v>
      </c>
      <c r="BM7" s="39">
        <v>487.22</v>
      </c>
      <c r="BN7" s="39">
        <v>483.11</v>
      </c>
      <c r="BO7" s="39">
        <v>270.87</v>
      </c>
      <c r="BP7" s="39">
        <v>85.26</v>
      </c>
      <c r="BQ7" s="39">
        <v>87.04</v>
      </c>
      <c r="BR7" s="39">
        <v>94.95</v>
      </c>
      <c r="BS7" s="39">
        <v>93.15</v>
      </c>
      <c r="BT7" s="39">
        <v>97.78</v>
      </c>
      <c r="BU7" s="39">
        <v>90.69</v>
      </c>
      <c r="BV7" s="39">
        <v>90.64</v>
      </c>
      <c r="BW7" s="39">
        <v>93.66</v>
      </c>
      <c r="BX7" s="39">
        <v>92.76</v>
      </c>
      <c r="BY7" s="39">
        <v>93.28</v>
      </c>
      <c r="BZ7" s="39">
        <v>105.59</v>
      </c>
      <c r="CA7" s="39">
        <v>307.60000000000002</v>
      </c>
      <c r="CB7" s="39">
        <v>303.02999999999997</v>
      </c>
      <c r="CC7" s="39">
        <v>278.77999999999997</v>
      </c>
      <c r="CD7" s="39">
        <v>283.63</v>
      </c>
      <c r="CE7" s="39">
        <v>269.56</v>
      </c>
      <c r="CF7" s="39">
        <v>211.08</v>
      </c>
      <c r="CG7" s="39">
        <v>213.52</v>
      </c>
      <c r="CH7" s="39">
        <v>208.21</v>
      </c>
      <c r="CI7" s="39">
        <v>208.67</v>
      </c>
      <c r="CJ7" s="39">
        <v>208.29</v>
      </c>
      <c r="CK7" s="39">
        <v>163.27000000000001</v>
      </c>
      <c r="CL7" s="39">
        <v>42.4</v>
      </c>
      <c r="CM7" s="39">
        <v>37.54</v>
      </c>
      <c r="CN7" s="39">
        <v>36.18</v>
      </c>
      <c r="CO7" s="39">
        <v>39</v>
      </c>
      <c r="CP7" s="39">
        <v>39.74</v>
      </c>
      <c r="CQ7" s="39">
        <v>49.69</v>
      </c>
      <c r="CR7" s="39">
        <v>49.77</v>
      </c>
      <c r="CS7" s="39">
        <v>49.22</v>
      </c>
      <c r="CT7" s="39">
        <v>49.08</v>
      </c>
      <c r="CU7" s="39">
        <v>49.32</v>
      </c>
      <c r="CV7" s="39">
        <v>59.94</v>
      </c>
      <c r="CW7" s="39">
        <v>83.74</v>
      </c>
      <c r="CX7" s="39">
        <v>93.27</v>
      </c>
      <c r="CY7" s="39">
        <v>94.14</v>
      </c>
      <c r="CZ7" s="39">
        <v>95.14</v>
      </c>
      <c r="DA7" s="39">
        <v>93.03</v>
      </c>
      <c r="DB7" s="39">
        <v>80.010000000000005</v>
      </c>
      <c r="DC7" s="39">
        <v>79.98</v>
      </c>
      <c r="DD7" s="39">
        <v>79.48</v>
      </c>
      <c r="DE7" s="39">
        <v>79.3</v>
      </c>
      <c r="DF7" s="39">
        <v>79.34</v>
      </c>
      <c r="DG7" s="39">
        <v>90.22</v>
      </c>
      <c r="DH7" s="39">
        <v>52.35</v>
      </c>
      <c r="DI7" s="39">
        <v>53.23</v>
      </c>
      <c r="DJ7" s="39">
        <v>54.61</v>
      </c>
      <c r="DK7" s="39">
        <v>56.33</v>
      </c>
      <c r="DL7" s="39">
        <v>58.04</v>
      </c>
      <c r="DM7" s="39">
        <v>35.18</v>
      </c>
      <c r="DN7" s="39">
        <v>36.43</v>
      </c>
      <c r="DO7" s="39">
        <v>46.12</v>
      </c>
      <c r="DP7" s="39">
        <v>47.44</v>
      </c>
      <c r="DQ7" s="39">
        <v>48.3</v>
      </c>
      <c r="DR7" s="39">
        <v>47.91</v>
      </c>
      <c r="DS7" s="39">
        <v>5</v>
      </c>
      <c r="DT7" s="39">
        <v>5</v>
      </c>
      <c r="DU7" s="39">
        <v>5</v>
      </c>
      <c r="DV7" s="39">
        <v>6.07</v>
      </c>
      <c r="DW7" s="39">
        <v>6.18</v>
      </c>
      <c r="DX7" s="39">
        <v>8.41</v>
      </c>
      <c r="DY7" s="39">
        <v>8.7200000000000006</v>
      </c>
      <c r="DZ7" s="39">
        <v>9.86</v>
      </c>
      <c r="EA7" s="39">
        <v>11.16</v>
      </c>
      <c r="EB7" s="39">
        <v>12.43</v>
      </c>
      <c r="EC7" s="39">
        <v>15</v>
      </c>
      <c r="ED7" s="39">
        <v>7.0000000000000007E-2</v>
      </c>
      <c r="EE7" s="39">
        <v>7.54</v>
      </c>
      <c r="EF7" s="39">
        <v>0.01</v>
      </c>
      <c r="EG7" s="39">
        <v>0</v>
      </c>
      <c r="EH7" s="39">
        <v>0</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110</v>
      </c>
      <c r="C9" s="42" t="s">
        <v>111</v>
      </c>
      <c r="D9" s="42" t="s">
        <v>112</v>
      </c>
      <c r="E9" s="42" t="s">
        <v>113</v>
      </c>
      <c r="F9" s="42" t="s">
        <v>114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西花　真吾</cp:lastModifiedBy>
  <cp:lastPrinted>2018-02-09T07:00:21Z</cp:lastPrinted>
  <dcterms:created xsi:type="dcterms:W3CDTF">2017-12-25T01:27:32Z</dcterms:created>
  <dcterms:modified xsi:type="dcterms:W3CDTF">2018-02-22T05:35:53Z</dcterms:modified>
</cp:coreProperties>
</file>