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I85" i="4" s="1"/>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E85" i="4" s="1"/>
  <c r="AG6" i="5"/>
  <c r="AF6" i="5"/>
  <c r="AE6" i="5"/>
  <c r="AD6" i="5"/>
  <c r="AC6" i="5"/>
  <c r="AB6" i="5"/>
  <c r="AA6" i="5"/>
  <c r="Z6" i="5"/>
  <c r="Y6" i="5"/>
  <c r="X6" i="5"/>
  <c r="W6" i="5"/>
  <c r="V6" i="5"/>
  <c r="U6" i="5"/>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L85" i="4"/>
  <c r="K85" i="4"/>
  <c r="J85" i="4"/>
  <c r="H85" i="4"/>
  <c r="G85" i="4"/>
  <c r="F85" i="4"/>
  <c r="BB10" i="4"/>
  <c r="AT10" i="4"/>
  <c r="AL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<sst xmlns="http://schemas.openxmlformats.org/spreadsheetml/2006/main" count="232" uniqueCount="120">
  <si>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</si>
  <si>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</si>
  <si>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</si>
  <si>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</si>
  <si>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</si>
  <si>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</si>
  <si>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</si>
  <si>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</si>
  <si>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</si>
  <si>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</si>
  <si>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</si>
  <si>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</si>
  <si>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</si>
  <si>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</si>
  <si>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</si>
  <si>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</si>
  <si>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</si>
  <si>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</si>
  <si>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</si>
  <si>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</si>
  <si>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</si>
  <si>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</si>
  <si>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</si>
  <si>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</si>
  <si>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</si>
  <si>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</si>
  <si>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</si>
  <si>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</si>
  <si>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</si>
  <si>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</si>
  <si>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</si>
  <si>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</si>
  <si>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</si>
  <si>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</si>
  <si>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</si>
  <si>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</si>
  <si>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</si>
  <si>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</si>
  <si>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</si>
  <si>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</si>
  <si>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</si>
  <si>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</si>
  <si>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</si>
  <si>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</si>
  <si>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</si>
  <si>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</si>
  <si>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</si>
  <si>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</si>
  <si>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</si>
  <si>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</si>
  <si>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</si>
  <si>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</si>
  <si>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</si>
  <si>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</si>
  <si>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</si>
  <si>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</si>
  <si>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</si>
  <si>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</si>
  <si>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</si>
  <si>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</si>
  <si>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</si>
  <si>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</si>
  <si>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</si>
  <si>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</si>
  <si>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</si>
  <si>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</si>
  <si>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</si>
  <si>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</si>
  <si>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</si>
  <si>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</si>
  <si>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</si>
  <si>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</si>
  <si>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</si>
  <si>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</si>
  <si>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</si>
  <si>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</si>
  <si>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</si>
  <si>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</si>
  <si>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</si>
  <si>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</si>
  <si>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</si>
  <si>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</si>
  <si>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</si>
  <si>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</si>
  <si>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</si>
  <si>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</si>
  <si>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</si>
  <si>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</si>
  <si>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</si>
  <si>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</si>
  <si>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</si>
  <si>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</si>
  <si>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</si>
  <si>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</si>
  <si>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</si>
  <si>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</si>
  <si>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</si>
  <si>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</si>
  <si>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</si>
  <si>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</si>
  <si>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</si>
  <si>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</si>
  <si>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</si>
  <si>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</si>
  <si>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</si>
  <si>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宝達志水町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</si>
  <si>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</si>
  <si>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</si>
  <si>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</si>
  <si>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</si>
  <si>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</si>
  <si>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</si>
  <si>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</si>
  <si>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</si>
  <si>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</si>
  <si>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</si>
  <si>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</si>
  <si>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①有形固定資産減価償却率については、類似団体よりも高い状況が続いており、法定耐用年数に近い資産が多い状況である。投資計画を策定し、施設の更新を図っていく必要がある。
②管理経年化率は、類似団体と比較して低いものの、事業の平準化を図り、計画的に管路の布設替を推進していく必要があると考えている。
③管路更新率については、類似団体と比較すると低い状況が続いている。現在のペースで更新を行うとすべての管路の更新が完了するのは、370年後となる。厳しい経営状況ではあるが、計画的に管路の更新を行っていく。
</t>
    <rPh sb="1" eb="3">
      <t>ユウケイ</t>
    </rPh>
    <rPh sb="3" eb="5">
      <t>コテイ</t>
    </rPh>
    <rPh sb="5" eb="7">
      <t>シサン</t>
    </rPh>
    <rPh sb="7" eb="9">
      <t>ゲンカ</t>
    </rPh>
    <rPh sb="9" eb="11">
      <t>ショウキャク</t>
    </rPh>
    <rPh sb="11" eb="12">
      <t>リツ</t>
    </rPh>
    <rPh sb="18" eb="20">
      <t>ルイジ</t>
    </rPh>
    <rPh sb="20" eb="22">
      <t>ダンタイ</t>
    </rPh>
    <rPh sb="25" eb="26">
      <t>タカ</t>
    </rPh>
    <rPh sb="27" eb="29">
      <t>ジョウキョウ</t>
    </rPh>
    <rPh sb="30" eb="31">
      <t>ツヅ</t>
    </rPh>
    <rPh sb="36" eb="38">
      <t>ホウテイ</t>
    </rPh>
    <rPh sb="38" eb="40">
      <t>タイヨウ</t>
    </rPh>
    <rPh sb="40" eb="42">
      <t>ネンスウ</t>
    </rPh>
    <rPh sb="43" eb="44">
      <t>チカ</t>
    </rPh>
    <rPh sb="45" eb="47">
      <t>シサン</t>
    </rPh>
    <rPh sb="48" eb="49">
      <t>オオ</t>
    </rPh>
    <rPh sb="50" eb="52">
      <t>ジョウキョウ</t>
    </rPh>
    <rPh sb="56" eb="58">
      <t>トウシ</t>
    </rPh>
    <rPh sb="58" eb="60">
      <t>ケイカク</t>
    </rPh>
    <rPh sb="61" eb="63">
      <t>サクテイ</t>
    </rPh>
    <rPh sb="65" eb="67">
      <t>シセツ</t>
    </rPh>
    <rPh sb="68" eb="70">
      <t>コウシン</t>
    </rPh>
    <rPh sb="71" eb="72">
      <t>ハカ</t>
    </rPh>
    <rPh sb="76" eb="78">
      <t>ヒツヨウ</t>
    </rPh>
    <rPh sb="84" eb="86">
      <t>カンリ</t>
    </rPh>
    <rPh sb="86" eb="89">
      <t>ケイネンカ</t>
    </rPh>
    <rPh sb="89" eb="90">
      <t>リツ</t>
    </rPh>
    <rPh sb="92" eb="94">
      <t>ルイジ</t>
    </rPh>
    <rPh sb="94" eb="96">
      <t>ダンタイ</t>
    </rPh>
    <rPh sb="97" eb="99">
      <t>ヒカク</t>
    </rPh>
    <rPh sb="101" eb="102">
      <t>ヒク</t>
    </rPh>
    <rPh sb="107" eb="109">
      <t>ジギョウ</t>
    </rPh>
    <rPh sb="110" eb="113">
      <t>ヘイジュンカ</t>
    </rPh>
    <rPh sb="114" eb="115">
      <t>ハカ</t>
    </rPh>
    <rPh sb="117" eb="120">
      <t>ケイカクテキ</t>
    </rPh>
    <rPh sb="121" eb="123">
      <t>カンロ</t>
    </rPh>
    <rPh sb="124" eb="126">
      <t>フセツ</t>
    </rPh>
    <rPh sb="126" eb="127">
      <t>カ</t>
    </rPh>
    <rPh sb="128" eb="130">
      <t>スイシン</t>
    </rPh>
    <rPh sb="134" eb="136">
      <t>ヒツヨウ</t>
    </rPh>
    <rPh sb="140" eb="141">
      <t>カンガ</t>
    </rPh>
    <rPh sb="148" eb="150">
      <t>カンロ</t>
    </rPh>
    <rPh sb="150" eb="152">
      <t>コウシン</t>
    </rPh>
    <rPh sb="152" eb="153">
      <t>リツ</t>
    </rPh>
    <rPh sb="159" eb="161">
      <t>ルイジ</t>
    </rPh>
    <rPh sb="161" eb="163">
      <t>ダンタイ</t>
    </rPh>
    <rPh sb="164" eb="166">
      <t>ヒカク</t>
    </rPh>
    <rPh sb="169" eb="170">
      <t>ヒク</t>
    </rPh>
    <rPh sb="171" eb="173">
      <t>ジョウキョウ</t>
    </rPh>
    <rPh sb="174" eb="175">
      <t>ツヅ</t>
    </rPh>
    <rPh sb="180" eb="182">
      <t>ゲンザイ</t>
    </rPh>
    <rPh sb="187" eb="189">
      <t>コウシン</t>
    </rPh>
    <rPh sb="190" eb="191">
      <t>オコナ</t>
    </rPh>
    <rPh sb="197" eb="199">
      <t>カンロ</t>
    </rPh>
    <rPh sb="200" eb="202">
      <t>コウシン</t>
    </rPh>
    <rPh sb="203" eb="205">
      <t>カンリョウ</t>
    </rPh>
    <rPh sb="213" eb="215">
      <t>ネンゴ</t>
    </rPh>
    <rPh sb="219" eb="220">
      <t>キビ</t>
    </rPh>
    <rPh sb="222" eb="224">
      <t>ケイエイ</t>
    </rPh>
    <rPh sb="224" eb="226">
      <t>ジョウキョウ</t>
    </rPh>
    <rPh sb="232" eb="235">
      <t>ケイカクテキ</t>
    </rPh>
    <rPh sb="236" eb="238">
      <t>カンロ</t>
    </rPh>
    <rPh sb="239" eb="241">
      <t>コウシン</t>
    </rPh>
    <rPh sb="242" eb="243">
      <t>オコナ</t>
    </rPh>
    <phoneticPr fontId="4"/>
  </si>
  <si>
    <t>　施設の更新が遅れている状況であり、老朽化対策が必要である。
　今後の給水人口減少により給水収益の減少も免れないことから、施設の更新を計画的に行い、効率的な経営を行っていく必要がある。</t>
    <rPh sb="1" eb="3">
      <t>シセツ</t>
    </rPh>
    <rPh sb="4" eb="6">
      <t>コウシン</t>
    </rPh>
    <rPh sb="7" eb="8">
      <t>オク</t>
    </rPh>
    <rPh sb="12" eb="14">
      <t>ジョウキョウ</t>
    </rPh>
    <rPh sb="18" eb="21">
      <t>ロウキュウカ</t>
    </rPh>
    <rPh sb="21" eb="23">
      <t>タイサク</t>
    </rPh>
    <rPh sb="24" eb="26">
      <t>ヒツヨウ</t>
    </rPh>
    <rPh sb="32" eb="34">
      <t>コンゴ</t>
    </rPh>
    <rPh sb="35" eb="37">
      <t>キュウスイ</t>
    </rPh>
    <rPh sb="37" eb="39">
      <t>ジンコウ</t>
    </rPh>
    <rPh sb="39" eb="41">
      <t>ゲンショウ</t>
    </rPh>
    <rPh sb="44" eb="46">
      <t>キュウスイ</t>
    </rPh>
    <rPh sb="46" eb="48">
      <t>シュウエキ</t>
    </rPh>
    <rPh sb="49" eb="51">
      <t>ゲンショウ</t>
    </rPh>
    <rPh sb="52" eb="53">
      <t>マヌガ</t>
    </rPh>
    <rPh sb="61" eb="63">
      <t>シセツ</t>
    </rPh>
    <rPh sb="64" eb="66">
      <t>コウシン</t>
    </rPh>
    <rPh sb="67" eb="70">
      <t>ケイカクテキ</t>
    </rPh>
    <rPh sb="71" eb="72">
      <t>オコナ</t>
    </rPh>
    <rPh sb="74" eb="77">
      <t>コウリツテキ</t>
    </rPh>
    <rPh sb="78" eb="80">
      <t>ケイエイ</t>
    </rPh>
    <rPh sb="81" eb="82">
      <t>オコナ</t>
    </rPh>
    <rPh sb="86" eb="88">
      <t>ヒツヨウ</t>
    </rPh>
    <phoneticPr fontId="4"/>
  </si>
  <si>
    <t xml:space="preserve">①経常収支比率については、現在のところ100%を超えているが、今後、給水人口の減少が確実であるため、厳しい経営が予測される。
②平成28年度末においては、累積欠損比率は0%である。今後の経営計画においても欠損金が発生する見込みは無いと考えている。
③流動比率については、給水収益等の現金収入の減少により、減少傾向が免れない状況である。
④企業債残高対給水収益比率については、類似団体の値を上回っているが、近年は企業債の発行を行わず建設改良を行っており、比率については減少の方向である。
⑤料金回収率については、100%を下回っている状況が続いている。給水収益で給水に係る費用が賄えない状況である。より一層の経費削減、水道料金の見直しを検討しなければならない。
⑥給水原価については、地形的要件から資本費が高く、類似団体と比較すると高くなっている。維持管理費の削減を図り、経営改善の検討を行う必要がある。
⑦施設利用率については、類似団体と比較すると高い状況が続いており、施設能力に余裕がある状況であり、今後の投資を行う際には、ダウンサイジングの検討が必要である。
⑧有収率については、類似団体よりも高い状況が続いており、今後もこの状況を続けていかなければならない。今後とも、漏水解消対策を行い、有収率の向上に努める必要がある。
</t>
    <rPh sb="1" eb="3">
      <t>ケイジョウ</t>
    </rPh>
    <rPh sb="3" eb="5">
      <t>シュウシ</t>
    </rPh>
    <rPh sb="5" eb="7">
      <t>ヒリツ</t>
    </rPh>
    <rPh sb="13" eb="15">
      <t>ゲンザイ</t>
    </rPh>
    <rPh sb="24" eb="25">
      <t>コ</t>
    </rPh>
    <rPh sb="31" eb="33">
      <t>コンゴ</t>
    </rPh>
    <rPh sb="34" eb="36">
      <t>キュウスイ</t>
    </rPh>
    <rPh sb="36" eb="38">
      <t>ジンコウ</t>
    </rPh>
    <rPh sb="39" eb="41">
      <t>ゲンショウ</t>
    </rPh>
    <rPh sb="42" eb="44">
      <t>カクジツ</t>
    </rPh>
    <rPh sb="50" eb="51">
      <t>キビ</t>
    </rPh>
    <rPh sb="53" eb="55">
      <t>ケイエイ</t>
    </rPh>
    <rPh sb="56" eb="58">
      <t>ヨソク</t>
    </rPh>
    <rPh sb="64" eb="66">
      <t>ヘイセイ</t>
    </rPh>
    <rPh sb="68" eb="69">
      <t>ネン</t>
    </rPh>
    <rPh sb="69" eb="70">
      <t>ド</t>
    </rPh>
    <rPh sb="70" eb="71">
      <t>マツ</t>
    </rPh>
    <rPh sb="77" eb="79">
      <t>ルイセキ</t>
    </rPh>
    <rPh sb="79" eb="81">
      <t>ケッソン</t>
    </rPh>
    <rPh sb="81" eb="83">
      <t>ヒリツ</t>
    </rPh>
    <rPh sb="90" eb="92">
      <t>コンゴ</t>
    </rPh>
    <rPh sb="93" eb="95">
      <t>ケイエイ</t>
    </rPh>
    <rPh sb="95" eb="97">
      <t>ケイカク</t>
    </rPh>
    <rPh sb="102" eb="105">
      <t>ケッソンキン</t>
    </rPh>
    <rPh sb="106" eb="108">
      <t>ハッセイ</t>
    </rPh>
    <rPh sb="110" eb="112">
      <t>ミコ</t>
    </rPh>
    <rPh sb="114" eb="115">
      <t>ナ</t>
    </rPh>
    <rPh sb="117" eb="118">
      <t>カンガ</t>
    </rPh>
    <rPh sb="125" eb="127">
      <t>リュウドウ</t>
    </rPh>
    <rPh sb="127" eb="129">
      <t>ヒリツ</t>
    </rPh>
    <rPh sb="135" eb="137">
      <t>キュウスイ</t>
    </rPh>
    <rPh sb="137" eb="139">
      <t>シュウエキ</t>
    </rPh>
    <rPh sb="139" eb="140">
      <t>トウ</t>
    </rPh>
    <rPh sb="141" eb="143">
      <t>ゲンキン</t>
    </rPh>
    <rPh sb="143" eb="145">
      <t>シュウニュウ</t>
    </rPh>
    <rPh sb="146" eb="148">
      <t>ゲンショウ</t>
    </rPh>
    <rPh sb="152" eb="154">
      <t>ゲンショウ</t>
    </rPh>
    <rPh sb="154" eb="156">
      <t>ケイコウ</t>
    </rPh>
    <rPh sb="157" eb="158">
      <t>マヌガ</t>
    </rPh>
    <rPh sb="161" eb="163">
      <t>ジョウキョウ</t>
    </rPh>
    <rPh sb="169" eb="171">
      <t>キギョウ</t>
    </rPh>
    <rPh sb="171" eb="172">
      <t>サイ</t>
    </rPh>
    <rPh sb="172" eb="174">
      <t>ザンダカ</t>
    </rPh>
    <rPh sb="174" eb="175">
      <t>タイ</t>
    </rPh>
    <rPh sb="175" eb="177">
      <t>キュウスイ</t>
    </rPh>
    <rPh sb="177" eb="179">
      <t>シュウエキ</t>
    </rPh>
    <rPh sb="179" eb="181">
      <t>ヒリツ</t>
    </rPh>
    <rPh sb="187" eb="189">
      <t>ルイジ</t>
    </rPh>
    <rPh sb="189" eb="191">
      <t>ダンタイ</t>
    </rPh>
    <rPh sb="192" eb="193">
      <t>アタイ</t>
    </rPh>
    <rPh sb="194" eb="196">
      <t>ウワマワ</t>
    </rPh>
    <rPh sb="202" eb="204">
      <t>キンネン</t>
    </rPh>
    <rPh sb="205" eb="207">
      <t>キギョウ</t>
    </rPh>
    <rPh sb="207" eb="208">
      <t>サイ</t>
    </rPh>
    <rPh sb="209" eb="211">
      <t>ハッコウ</t>
    </rPh>
    <rPh sb="212" eb="213">
      <t>オコナ</t>
    </rPh>
    <rPh sb="215" eb="217">
      <t>ケンセツ</t>
    </rPh>
    <rPh sb="217" eb="219">
      <t>カイリョウ</t>
    </rPh>
    <rPh sb="220" eb="221">
      <t>オコナ</t>
    </rPh>
    <rPh sb="226" eb="228">
      <t>ヒリツ</t>
    </rPh>
    <rPh sb="233" eb="235">
      <t>ゲンショウ</t>
    </rPh>
    <rPh sb="236" eb="238">
      <t>ホウコウ</t>
    </rPh>
    <rPh sb="244" eb="246">
      <t>リョウキン</t>
    </rPh>
    <rPh sb="246" eb="248">
      <t>カイシュウ</t>
    </rPh>
    <rPh sb="248" eb="249">
      <t>リツ</t>
    </rPh>
    <rPh sb="260" eb="262">
      <t>シタマワ</t>
    </rPh>
    <rPh sb="266" eb="268">
      <t>ジョウキョウ</t>
    </rPh>
    <rPh sb="269" eb="270">
      <t>ツヅ</t>
    </rPh>
    <rPh sb="275" eb="277">
      <t>キュウスイ</t>
    </rPh>
    <rPh sb="277" eb="279">
      <t>シュウエキ</t>
    </rPh>
    <rPh sb="280" eb="282">
      <t>キュウスイ</t>
    </rPh>
    <rPh sb="283" eb="284">
      <t>カカ</t>
    </rPh>
    <rPh sb="285" eb="287">
      <t>ヒヨウ</t>
    </rPh>
    <rPh sb="288" eb="289">
      <t>マカナ</t>
    </rPh>
    <rPh sb="292" eb="294">
      <t>ジョウキョウ</t>
    </rPh>
    <rPh sb="300" eb="302">
      <t>イッソウ</t>
    </rPh>
    <rPh sb="303" eb="305">
      <t>ケイヒ</t>
    </rPh>
    <rPh sb="305" eb="307">
      <t>サクゲン</t>
    </rPh>
    <rPh sb="308" eb="310">
      <t>スイドウ</t>
    </rPh>
    <rPh sb="310" eb="312">
      <t>リョウキン</t>
    </rPh>
    <rPh sb="313" eb="315">
      <t>ミナオ</t>
    </rPh>
    <rPh sb="317" eb="319">
      <t>ケントウ</t>
    </rPh>
    <rPh sb="331" eb="333">
      <t>キュウスイ</t>
    </rPh>
    <rPh sb="333" eb="335">
      <t>ゲンカ</t>
    </rPh>
    <rPh sb="341" eb="344">
      <t>チケイテキ</t>
    </rPh>
    <rPh sb="344" eb="346">
      <t>ヨウケン</t>
    </rPh>
    <rPh sb="348" eb="350">
      <t>シホン</t>
    </rPh>
    <rPh sb="350" eb="351">
      <t>ヒ</t>
    </rPh>
    <rPh sb="352" eb="353">
      <t>タカ</t>
    </rPh>
    <rPh sb="355" eb="357">
      <t>ルイジ</t>
    </rPh>
    <rPh sb="357" eb="359">
      <t>ダンタイ</t>
    </rPh>
    <rPh sb="360" eb="362">
      <t>ヒカク</t>
    </rPh>
    <rPh sb="365" eb="366">
      <t>タカ</t>
    </rPh>
    <rPh sb="373" eb="375">
      <t>イジ</t>
    </rPh>
    <rPh sb="375" eb="377">
      <t>カンリ</t>
    </rPh>
    <rPh sb="377" eb="378">
      <t>ヒ</t>
    </rPh>
    <rPh sb="379" eb="381">
      <t>サクゲン</t>
    </rPh>
    <rPh sb="382" eb="383">
      <t>ハカ</t>
    </rPh>
    <rPh sb="385" eb="387">
      <t>ケイエイ</t>
    </rPh>
    <rPh sb="387" eb="389">
      <t>カイゼン</t>
    </rPh>
    <rPh sb="390" eb="392">
      <t>ケントウ</t>
    </rPh>
    <rPh sb="393" eb="394">
      <t>オコナ</t>
    </rPh>
    <rPh sb="395" eb="397">
      <t>ヒツヨウ</t>
    </rPh>
    <rPh sb="403" eb="405">
      <t>シセツ</t>
    </rPh>
    <rPh sb="405" eb="408">
      <t>リヨウリツ</t>
    </rPh>
    <rPh sb="414" eb="416">
      <t>ルイジ</t>
    </rPh>
    <rPh sb="416" eb="418">
      <t>ダンタイ</t>
    </rPh>
    <rPh sb="419" eb="421">
      <t>ヒカク</t>
    </rPh>
    <rPh sb="424" eb="425">
      <t>タカ</t>
    </rPh>
    <rPh sb="426" eb="428">
      <t>ジョウキョウ</t>
    </rPh>
    <rPh sb="429" eb="430">
      <t>ツヅ</t>
    </rPh>
    <rPh sb="435" eb="437">
      <t>シセツ</t>
    </rPh>
    <rPh sb="437" eb="439">
      <t>ノウリョク</t>
    </rPh>
    <rPh sb="440" eb="442">
      <t>ヨユウ</t>
    </rPh>
    <rPh sb="445" eb="447">
      <t>ジョウキョウ</t>
    </rPh>
    <rPh sb="451" eb="453">
      <t>コンゴ</t>
    </rPh>
    <rPh sb="454" eb="456">
      <t>トウシ</t>
    </rPh>
    <rPh sb="457" eb="458">
      <t>オコナ</t>
    </rPh>
    <rPh sb="459" eb="460">
      <t>サイ</t>
    </rPh>
    <rPh sb="472" eb="474">
      <t>ケントウ</t>
    </rPh>
    <rPh sb="475" eb="477">
      <t>ヒツヨウ</t>
    </rPh>
    <rPh sb="483" eb="485">
      <t>ユウシュウ</t>
    </rPh>
    <rPh sb="485" eb="486">
      <t>リツ</t>
    </rPh>
    <rPh sb="492" eb="494">
      <t>ルイジ</t>
    </rPh>
    <rPh sb="494" eb="496">
      <t>ダンタイ</t>
    </rPh>
    <rPh sb="499" eb="500">
      <t>タカ</t>
    </rPh>
    <rPh sb="501" eb="503">
      <t>ジョウキョウ</t>
    </rPh>
    <rPh sb="504" eb="505">
      <t>ツヅ</t>
    </rPh>
    <rPh sb="510" eb="512">
      <t>コンゴ</t>
    </rPh>
    <rPh sb="515" eb="517">
      <t>ジョウキョウ</t>
    </rPh>
    <rPh sb="518" eb="519">
      <t>ツヅ</t>
    </rPh>
    <rPh sb="532" eb="534">
      <t>コンゴ</t>
    </rPh>
    <rPh sb="537" eb="539">
      <t>ロウスイ</t>
    </rPh>
    <rPh sb="539" eb="541">
      <t>カイショウ</t>
    </rPh>
    <rPh sb="541" eb="543">
      <t>タイサク</t>
    </rPh>
    <rPh sb="544" eb="545">
      <t>オコナ</t>
    </rPh>
    <rPh sb="547" eb="549">
      <t>ユウシュウ</t>
    </rPh>
    <rPh sb="549" eb="550">
      <t>リツ</t>
    </rPh>
    <rPh sb="551" eb="553">
      <t>コウジョウ</t>
    </rPh>
    <rPh sb="554" eb="555">
      <t>ツト</t>
    </rPh>
    <rPh sb="557" eb="559">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</si>
</sst>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x14ac:knownFonts="1">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0.47</c:v>
                </c:pt>
                <c:pt idx="1">
                  <c:v>0.23</c:v>
                </c:pt>
                <c:pt idx="2">
                  <c:v>0.39</c:v>
                </c:pt>
                <c:pt idx="3">
                  <c:v>0.94</c:v>
                </c:pt>
                <c:pt idx="4">
                  <c:v>0.27</c:v>
                </c:pt>
              </c:numCache>
            </c:numRef>
          </c:val>
        </c:ser>
        <c:dLbls>
          <c:showLegendKey val="0"/>
          <c:showVal val="0"/>
          <c:showCatName val="0"/>
          <c:showSerName val="0"/>
          <c:showPercent val="0"/>
          <c:showBubbleSize val="0"/>
        </c:dLbls>
        <c:gapWidth val="150"/>
        <c:axId val="98899840"/>
        <c:axId val="989347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98899840"/>
        <c:axId val="98934784"/>
      </c:lineChart>
      <c:dateAx>
        <c:axId val="98899840"/>
        <c:scaling>
          <c:orientation val="minMax"/>
        </c:scaling>
        <c:delete val="1"/>
        <c:axPos val="b"/>
        <c:numFmt formatCode="ge" sourceLinked="1"/>
        <c:majorTickMark val="none"/>
        <c:minorTickMark val="none"/>
        <c:tickLblPos val="none"/>
        <c:crossAx val="98934784"/>
        <c:crosses val="autoZero"/>
        <c:auto val="1"/>
        <c:lblOffset val="100"/>
        <c:baseTimeUnit val="years"/>
      </c:dateAx>
      <c:valAx>
        <c:axId val="98934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9889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41.4</c:v>
                </c:pt>
                <c:pt idx="1">
                  <c:v>40.85</c:v>
                </c:pt>
                <c:pt idx="2">
                  <c:v>40.79</c:v>
                </c:pt>
                <c:pt idx="3">
                  <c:v>41.13</c:v>
                </c:pt>
                <c:pt idx="4">
                  <c:v>39.119999999999997</c:v>
                </c:pt>
              </c:numCache>
            </c:numRef>
          </c:val>
        </c:ser>
        <c:dLbls>
          <c:showLegendKey val="0"/>
          <c:showVal val="0"/>
          <c:showCatName val="0"/>
          <c:showSerName val="0"/>
          <c:showPercent val="0"/>
          <c:showBubbleSize val="0"/>
        </c:dLbls>
        <c:gapWidth val="150"/>
        <c:axId val="106268928"/>
        <c:axId val="106295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106268928"/>
        <c:axId val="106295680"/>
      </c:lineChart>
      <c:dateAx>
        <c:axId val="106268928"/>
        <c:scaling>
          <c:orientation val="minMax"/>
        </c:scaling>
        <c:delete val="1"/>
        <c:axPos val="b"/>
        <c:numFmt formatCode="ge" sourceLinked="1"/>
        <c:majorTickMark val="none"/>
        <c:minorTickMark val="none"/>
        <c:tickLblPos val="none"/>
        <c:crossAx val="106295680"/>
        <c:crosses val="autoZero"/>
        <c:auto val="1"/>
        <c:lblOffset val="100"/>
        <c:baseTimeUnit val="years"/>
      </c:dateAx>
      <c:valAx>
        <c:axId val="106295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68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93.43</c:v>
                </c:pt>
                <c:pt idx="1">
                  <c:v>94.17</c:v>
                </c:pt>
                <c:pt idx="2">
                  <c:v>92.69</c:v>
                </c:pt>
                <c:pt idx="3">
                  <c:v>91.8</c:v>
                </c:pt>
                <c:pt idx="4">
                  <c:v>95.35</c:v>
                </c:pt>
              </c:numCache>
            </c:numRef>
          </c:val>
        </c:ser>
        <c:dLbls>
          <c:showLegendKey val="0"/>
          <c:showVal val="0"/>
          <c:showCatName val="0"/>
          <c:showSerName val="0"/>
          <c:showPercent val="0"/>
          <c:showBubbleSize val="0"/>
        </c:dLbls>
        <c:gapWidth val="150"/>
        <c:axId val="107444096"/>
        <c:axId val="107446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107444096"/>
        <c:axId val="107446272"/>
      </c:lineChart>
      <c:dateAx>
        <c:axId val="107444096"/>
        <c:scaling>
          <c:orientation val="minMax"/>
        </c:scaling>
        <c:delete val="1"/>
        <c:axPos val="b"/>
        <c:numFmt formatCode="ge" sourceLinked="1"/>
        <c:majorTickMark val="none"/>
        <c:minorTickMark val="none"/>
        <c:tickLblPos val="none"/>
        <c:crossAx val="107446272"/>
        <c:crosses val="autoZero"/>
        <c:auto val="1"/>
        <c:lblOffset val="100"/>
        <c:baseTimeUnit val="years"/>
      </c:dateAx>
      <c:valAx>
        <c:axId val="107446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44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101.71</c:v>
                </c:pt>
                <c:pt idx="1">
                  <c:v>103.52</c:v>
                </c:pt>
                <c:pt idx="2">
                  <c:v>115.87</c:v>
                </c:pt>
                <c:pt idx="3">
                  <c:v>114.61</c:v>
                </c:pt>
                <c:pt idx="4">
                  <c:v>104.17</c:v>
                </c:pt>
              </c:numCache>
            </c:numRef>
          </c:val>
        </c:ser>
        <c:dLbls>
          <c:showLegendKey val="0"/>
          <c:showVal val="0"/>
          <c:showCatName val="0"/>
          <c:showSerName val="0"/>
          <c:showPercent val="0"/>
          <c:showBubbleSize val="0"/>
        </c:dLbls>
        <c:gapWidth val="150"/>
        <c:axId val="98956800"/>
        <c:axId val="98958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98956800"/>
        <c:axId val="98958720"/>
      </c:lineChart>
      <c:dateAx>
        <c:axId val="98956800"/>
        <c:scaling>
          <c:orientation val="minMax"/>
        </c:scaling>
        <c:delete val="1"/>
        <c:axPos val="b"/>
        <c:numFmt formatCode="ge" sourceLinked="1"/>
        <c:majorTickMark val="none"/>
        <c:minorTickMark val="none"/>
        <c:tickLblPos val="none"/>
        <c:crossAx val="98958720"/>
        <c:crosses val="autoZero"/>
        <c:auto val="1"/>
        <c:lblOffset val="100"/>
        <c:baseTimeUnit val="years"/>
      </c:dateAx>
      <c:valAx>
        <c:axId val="98958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98956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50.09</c:v>
                </c:pt>
                <c:pt idx="1">
                  <c:v>52.37</c:v>
                </c:pt>
                <c:pt idx="2">
                  <c:v>54.75</c:v>
                </c:pt>
                <c:pt idx="3">
                  <c:v>56.53</c:v>
                </c:pt>
                <c:pt idx="4">
                  <c:v>58.58</c:v>
                </c:pt>
              </c:numCache>
            </c:numRef>
          </c:val>
        </c:ser>
        <c:dLbls>
          <c:showLegendKey val="0"/>
          <c:showVal val="0"/>
          <c:showCatName val="0"/>
          <c:showSerName val="0"/>
          <c:showPercent val="0"/>
          <c:showBubbleSize val="0"/>
        </c:dLbls>
        <c:gapWidth val="150"/>
        <c:axId val="100045952"/>
        <c:axId val="100047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100045952"/>
        <c:axId val="100047872"/>
      </c:lineChart>
      <c:dateAx>
        <c:axId val="100045952"/>
        <c:scaling>
          <c:orientation val="minMax"/>
        </c:scaling>
        <c:delete val="1"/>
        <c:axPos val="b"/>
        <c:numFmt formatCode="ge" sourceLinked="1"/>
        <c:majorTickMark val="none"/>
        <c:minorTickMark val="none"/>
        <c:tickLblPos val="none"/>
        <c:crossAx val="100047872"/>
        <c:crosses val="autoZero"/>
        <c:auto val="1"/>
        <c:lblOffset val="100"/>
        <c:baseTimeUnit val="years"/>
      </c:dateAx>
      <c:valAx>
        <c:axId val="100047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00459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8.0299999999999994</c:v>
                </c:pt>
                <c:pt idx="1">
                  <c:v>8.01</c:v>
                </c:pt>
                <c:pt idx="2">
                  <c:v>8</c:v>
                </c:pt>
                <c:pt idx="3">
                  <c:v>8.61</c:v>
                </c:pt>
                <c:pt idx="4">
                  <c:v>8.24</c:v>
                </c:pt>
              </c:numCache>
            </c:numRef>
          </c:val>
        </c:ser>
        <c:dLbls>
          <c:showLegendKey val="0"/>
          <c:showVal val="0"/>
          <c:showCatName val="0"/>
          <c:showSerName val="0"/>
          <c:showPercent val="0"/>
          <c:showBubbleSize val="0"/>
        </c:dLbls>
        <c:gapWidth val="150"/>
        <c:axId val="107365120"/>
        <c:axId val="107367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107365120"/>
        <c:axId val="107367040"/>
      </c:lineChart>
      <c:dateAx>
        <c:axId val="107365120"/>
        <c:scaling>
          <c:orientation val="minMax"/>
        </c:scaling>
        <c:delete val="1"/>
        <c:axPos val="b"/>
        <c:numFmt formatCode="ge" sourceLinked="1"/>
        <c:majorTickMark val="none"/>
        <c:minorTickMark val="none"/>
        <c:tickLblPos val="none"/>
        <c:crossAx val="107367040"/>
        <c:crosses val="autoZero"/>
        <c:auto val="1"/>
        <c:lblOffset val="100"/>
        <c:baseTimeUnit val="years"/>
      </c:dateAx>
      <c:valAx>
        <c:axId val="107367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365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11.6</c:v>
                </c:pt>
                <c:pt idx="1">
                  <c:v>7.47</c:v>
                </c:pt>
                <c:pt idx="2" formatCode="#,##0.00;&quot;△&quot;#,##0.00">
                  <c:v>0</c:v>
                </c:pt>
                <c:pt idx="3" formatCode="#,##0.00;&quot;△&quot;#,##0.00">
                  <c:v>0</c:v>
                </c:pt>
                <c:pt idx="4" formatCode="#,##0.00;&quot;△&quot;#,##0.00">
                  <c:v>0</c:v>
                </c:pt>
              </c:numCache>
            </c:numRef>
          </c:val>
        </c:ser>
        <c:dLbls>
          <c:showLegendKey val="0"/>
          <c:showVal val="0"/>
          <c:showCatName val="0"/>
          <c:showSerName val="0"/>
          <c:showPercent val="0"/>
          <c:showBubbleSize val="0"/>
        </c:dLbls>
        <c:gapWidth val="150"/>
        <c:axId val="107401984"/>
        <c:axId val="1074039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107401984"/>
        <c:axId val="107403904"/>
      </c:lineChart>
      <c:dateAx>
        <c:axId val="107401984"/>
        <c:scaling>
          <c:orientation val="minMax"/>
        </c:scaling>
        <c:delete val="1"/>
        <c:axPos val="b"/>
        <c:numFmt formatCode="ge" sourceLinked="1"/>
        <c:majorTickMark val="none"/>
        <c:minorTickMark val="none"/>
        <c:tickLblPos val="none"/>
        <c:crossAx val="107403904"/>
        <c:crosses val="autoZero"/>
        <c:auto val="1"/>
        <c:lblOffset val="100"/>
        <c:baseTimeUnit val="years"/>
      </c:dateAx>
      <c:valAx>
        <c:axId val="10740390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4019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5170.09</c:v>
                </c:pt>
                <c:pt idx="1">
                  <c:v>7041.49</c:v>
                </c:pt>
                <c:pt idx="2">
                  <c:v>723.02</c:v>
                </c:pt>
                <c:pt idx="3">
                  <c:v>769.02</c:v>
                </c:pt>
                <c:pt idx="4">
                  <c:v>594.08000000000004</c:v>
                </c:pt>
              </c:numCache>
            </c:numRef>
          </c:val>
        </c:ser>
        <c:dLbls>
          <c:showLegendKey val="0"/>
          <c:showVal val="0"/>
          <c:showCatName val="0"/>
          <c:showSerName val="0"/>
          <c:showPercent val="0"/>
          <c:showBubbleSize val="0"/>
        </c:dLbls>
        <c:gapWidth val="150"/>
        <c:axId val="106066688"/>
        <c:axId val="106068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106066688"/>
        <c:axId val="106068608"/>
      </c:lineChart>
      <c:dateAx>
        <c:axId val="106066688"/>
        <c:scaling>
          <c:orientation val="minMax"/>
        </c:scaling>
        <c:delete val="1"/>
        <c:axPos val="b"/>
        <c:numFmt formatCode="ge" sourceLinked="1"/>
        <c:majorTickMark val="none"/>
        <c:minorTickMark val="none"/>
        <c:tickLblPos val="none"/>
        <c:crossAx val="106068608"/>
        <c:crosses val="autoZero"/>
        <c:auto val="1"/>
        <c:lblOffset val="100"/>
        <c:baseTimeUnit val="years"/>
      </c:dateAx>
      <c:valAx>
        <c:axId val="10606860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066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651.44000000000005</c:v>
                </c:pt>
                <c:pt idx="1">
                  <c:v>625.09</c:v>
                </c:pt>
                <c:pt idx="2">
                  <c:v>603.55999999999995</c:v>
                </c:pt>
                <c:pt idx="3">
                  <c:v>570.38</c:v>
                </c:pt>
                <c:pt idx="4">
                  <c:v>542.5</c:v>
                </c:pt>
              </c:numCache>
            </c:numRef>
          </c:val>
        </c:ser>
        <c:dLbls>
          <c:showLegendKey val="0"/>
          <c:showVal val="0"/>
          <c:showCatName val="0"/>
          <c:showSerName val="0"/>
          <c:showPercent val="0"/>
          <c:showBubbleSize val="0"/>
        </c:dLbls>
        <c:gapWidth val="150"/>
        <c:axId val="106107264"/>
        <c:axId val="106109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106107264"/>
        <c:axId val="106109184"/>
      </c:lineChart>
      <c:dateAx>
        <c:axId val="106107264"/>
        <c:scaling>
          <c:orientation val="minMax"/>
        </c:scaling>
        <c:delete val="1"/>
        <c:axPos val="b"/>
        <c:numFmt formatCode="ge" sourceLinked="1"/>
        <c:majorTickMark val="none"/>
        <c:minorTickMark val="none"/>
        <c:tickLblPos val="none"/>
        <c:crossAx val="106109184"/>
        <c:crosses val="autoZero"/>
        <c:auto val="1"/>
        <c:lblOffset val="100"/>
        <c:baseTimeUnit val="years"/>
      </c:dateAx>
      <c:valAx>
        <c:axId val="10610918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610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82.04</c:v>
                </c:pt>
                <c:pt idx="1">
                  <c:v>81.8</c:v>
                </c:pt>
                <c:pt idx="2">
                  <c:v>97.56</c:v>
                </c:pt>
                <c:pt idx="3">
                  <c:v>98.24</c:v>
                </c:pt>
                <c:pt idx="4">
                  <c:v>98.19</c:v>
                </c:pt>
              </c:numCache>
            </c:numRef>
          </c:val>
        </c:ser>
        <c:dLbls>
          <c:showLegendKey val="0"/>
          <c:showVal val="0"/>
          <c:showCatName val="0"/>
          <c:showSerName val="0"/>
          <c:showPercent val="0"/>
          <c:showBubbleSize val="0"/>
        </c:dLbls>
        <c:gapWidth val="150"/>
        <c:axId val="106122624"/>
        <c:axId val="1061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106122624"/>
        <c:axId val="106141184"/>
      </c:lineChart>
      <c:dateAx>
        <c:axId val="106122624"/>
        <c:scaling>
          <c:orientation val="minMax"/>
        </c:scaling>
        <c:delete val="1"/>
        <c:axPos val="b"/>
        <c:numFmt formatCode="ge" sourceLinked="1"/>
        <c:majorTickMark val="none"/>
        <c:minorTickMark val="none"/>
        <c:tickLblPos val="none"/>
        <c:crossAx val="106141184"/>
        <c:crosses val="autoZero"/>
        <c:auto val="1"/>
        <c:lblOffset val="100"/>
        <c:baseTimeUnit val="years"/>
      </c:dateAx>
      <c:valAx>
        <c:axId val="1061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122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255.6</c:v>
                </c:pt>
                <c:pt idx="1">
                  <c:v>256.27</c:v>
                </c:pt>
                <c:pt idx="2">
                  <c:v>215.04</c:v>
                </c:pt>
                <c:pt idx="3">
                  <c:v>213.21</c:v>
                </c:pt>
                <c:pt idx="4">
                  <c:v>214.09</c:v>
                </c:pt>
              </c:numCache>
            </c:numRef>
          </c:val>
        </c:ser>
        <c:dLbls>
          <c:showLegendKey val="0"/>
          <c:showVal val="0"/>
          <c:showCatName val="0"/>
          <c:showSerName val="0"/>
          <c:showPercent val="0"/>
          <c:showBubbleSize val="0"/>
        </c:dLbls>
        <c:gapWidth val="150"/>
        <c:axId val="106240640"/>
        <c:axId val="106251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106240640"/>
        <c:axId val="106251008"/>
      </c:lineChart>
      <c:dateAx>
        <c:axId val="106240640"/>
        <c:scaling>
          <c:orientation val="minMax"/>
        </c:scaling>
        <c:delete val="1"/>
        <c:axPos val="b"/>
        <c:numFmt formatCode="ge" sourceLinked="1"/>
        <c:majorTickMark val="none"/>
        <c:minorTickMark val="none"/>
        <c:tickLblPos val="none"/>
        <c:crossAx val="106251008"/>
        <c:crosses val="autoZero"/>
        <c:auto val="1"/>
        <c:lblOffset val="100"/>
        <c:baseTimeUnit val="years"/>
      </c:dateAx>
      <c:valAx>
        <c:axId val="106251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6240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K36" zoomScaleNormal="100" workbookViewId="0">
      <selection activeCell="BL45" sqref="BL45:BZ46"/>
    </sheetView>
  </sheetViews>
  <sheetFormatPr defaultColWidth="2.625" defaultRowHeight="13.5" x14ac:dyDescent="0.1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x14ac:dyDescent="0.15">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x14ac:dyDescent="0.15">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x14ac:dyDescent="0.15">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x14ac:dyDescent="0.15">
      <c r="A6" s="2"/>
      <c r="B6" s="45" t="str">
        <f>データ!H6</f>
        <v>石川県　宝達志水町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x14ac:dyDescent="0.15">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x14ac:dyDescent="0.15">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116</v>
      </c>
      <c r="AE8" s="60"/>
      <c r="AF8" s="60"/>
      <c r="AG8" s="60"/>
      <c r="AH8" s="60"/>
      <c r="AI8" s="60"/>
      <c r="AJ8" s="60"/>
      <c r="AK8" s="5"/>
      <c r="AL8" s="61">
        <f>データ!$R$6</f>
        <v>13629</v>
      </c>
      <c r="AM8" s="61"/>
      <c r="AN8" s="61"/>
      <c r="AO8" s="61"/>
      <c r="AP8" s="61"/>
      <c r="AQ8" s="61"/>
      <c r="AR8" s="61"/>
      <c r="AS8" s="61"/>
      <c r="AT8" s="51">
        <f>データ!$S$6</f>
        <v>111.52</v>
      </c>
      <c r="AU8" s="52"/>
      <c r="AV8" s="52"/>
      <c r="AW8" s="52"/>
      <c r="AX8" s="52"/>
      <c r="AY8" s="52"/>
      <c r="AZ8" s="52"/>
      <c r="BA8" s="52"/>
      <c r="BB8" s="53">
        <f>データ!$T$6</f>
        <v>122.21</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x14ac:dyDescent="0.15">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x14ac:dyDescent="0.15">
      <c r="A10" s="2"/>
      <c r="B10" s="51" t="str">
        <f>データ!$N$6</f>
        <v>-</v>
      </c>
      <c r="C10" s="52"/>
      <c r="D10" s="52"/>
      <c r="E10" s="52"/>
      <c r="F10" s="52"/>
      <c r="G10" s="52"/>
      <c r="H10" s="52"/>
      <c r="I10" s="51">
        <f>データ!$O$6</f>
        <v>59.38</v>
      </c>
      <c r="J10" s="52"/>
      <c r="K10" s="52"/>
      <c r="L10" s="52"/>
      <c r="M10" s="52"/>
      <c r="N10" s="52"/>
      <c r="O10" s="64"/>
      <c r="P10" s="53">
        <f>データ!$P$6</f>
        <v>95.99</v>
      </c>
      <c r="Q10" s="53"/>
      <c r="R10" s="53"/>
      <c r="S10" s="53"/>
      <c r="T10" s="53"/>
      <c r="U10" s="53"/>
      <c r="V10" s="53"/>
      <c r="W10" s="61">
        <f>データ!$Q$6</f>
        <v>4208</v>
      </c>
      <c r="X10" s="61"/>
      <c r="Y10" s="61"/>
      <c r="Z10" s="61"/>
      <c r="AA10" s="61"/>
      <c r="AB10" s="61"/>
      <c r="AC10" s="61"/>
      <c r="AD10" s="2"/>
      <c r="AE10" s="2"/>
      <c r="AF10" s="2"/>
      <c r="AG10" s="2"/>
      <c r="AH10" s="5"/>
      <c r="AI10" s="5"/>
      <c r="AJ10" s="5"/>
      <c r="AK10" s="5"/>
      <c r="AL10" s="61">
        <f>データ!$U$6</f>
        <v>13016</v>
      </c>
      <c r="AM10" s="61"/>
      <c r="AN10" s="61"/>
      <c r="AO10" s="61"/>
      <c r="AP10" s="61"/>
      <c r="AQ10" s="61"/>
      <c r="AR10" s="61"/>
      <c r="AS10" s="61"/>
      <c r="AT10" s="51">
        <f>データ!$V$6</f>
        <v>46.3</v>
      </c>
      <c r="AU10" s="52"/>
      <c r="AV10" s="52"/>
      <c r="AW10" s="52"/>
      <c r="AX10" s="52"/>
      <c r="AY10" s="52"/>
      <c r="AZ10" s="52"/>
      <c r="BA10" s="52"/>
      <c r="BB10" s="53">
        <f>データ!$W$6</f>
        <v>281.12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x14ac:dyDescent="0.15">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x14ac:dyDescent="0.15">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x14ac:dyDescent="0.15">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x14ac:dyDescent="0.15">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x14ac:dyDescent="0.15">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x14ac:dyDescent="0.15">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x14ac:dyDescent="0.15">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x14ac:dyDescent="0.15">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x14ac:dyDescent="0.15">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x14ac:dyDescent="0.15">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x14ac:dyDescent="0.15">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x14ac:dyDescent="0.15">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x14ac:dyDescent="0.15">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x14ac:dyDescent="0.15">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x14ac:dyDescent="0.15">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x14ac:dyDescent="0.15">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x14ac:dyDescent="0.15">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x14ac:dyDescent="0.15">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x14ac:dyDescent="0.15">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x14ac:dyDescent="0.15">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x14ac:dyDescent="0.15">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x14ac:dyDescent="0.15">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x14ac:dyDescent="0.15">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x14ac:dyDescent="0.15">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x14ac:dyDescent="0.15">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x14ac:dyDescent="0.15">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x14ac:dyDescent="0.15">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x14ac:dyDescent="0.15">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x14ac:dyDescent="0.15">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x14ac:dyDescent="0.15">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x14ac:dyDescent="0.15">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x14ac:dyDescent="0.15">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x14ac:dyDescent="0.15">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x14ac:dyDescent="0.15">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x14ac:dyDescent="0.15">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x14ac:dyDescent="0.15">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x14ac:dyDescent="0.15">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x14ac:dyDescent="0.15">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x14ac:dyDescent="0.15">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x14ac:dyDescent="0.15">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x14ac:dyDescent="0.15">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x14ac:dyDescent="0.15">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x14ac:dyDescent="0.15">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x14ac:dyDescent="0.15">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x14ac:dyDescent="0.15">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x14ac:dyDescent="0.15">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x14ac:dyDescent="0.15">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x14ac:dyDescent="0.15">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x14ac:dyDescent="0.15">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x14ac:dyDescent="0.15">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x14ac:dyDescent="0.15">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x14ac:dyDescent="0.15">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x14ac:dyDescent="0.15">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x14ac:dyDescent="0.15">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x14ac:dyDescent="0.15">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x14ac:dyDescent="0.15">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x14ac:dyDescent="0.15">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x14ac:dyDescent="0.15">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x14ac:dyDescent="0.15">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x14ac:dyDescent="0.15">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x14ac:dyDescent="0.15">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x14ac:dyDescent="0.15">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x14ac:dyDescent="0.15">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x14ac:dyDescent="0.15">
      <c r="C83" s="26" t="s">
        <v>40</v>
      </c>
    </row>
    <row r="84" spans="1:78" hidden="1" x14ac:dyDescent="0.15">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x14ac:dyDescent="0.15">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x14ac:dyDescent="0.15"/>
  <cols>
    <col min="1" max="1" width="9" style="3"/>
    <col min="2" max="144" width="11.875" style="3" customWidth="1"/>
    <col min="145" max="16384" width="9" style="3"/>
  </cols>
  <sheetData>
    <row r="1" spans="1:144" x14ac:dyDescent="0.15">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x14ac:dyDescent="0.15">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x14ac:dyDescent="0.15">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x14ac:dyDescent="0.15">
      <c r="A6" s="29" t="s">
        <v>104</v>
      </c>
      <c r="B6" s="34">
        <f>B7</f>
        <v>2016</v>
      </c>
      <c r="C6" s="34">
        <f t="shared" ref="C6:W6" si="3">C7</f>
        <v>173860</v>
      </c>
      <c r="D6" s="34">
        <f t="shared" si="3"/>
        <v>46</v>
      </c>
      <c r="E6" s="34">
        <f t="shared" si="3"/>
        <v>1</v>
      </c>
      <c r="F6" s="34">
        <f t="shared" si="3"/>
        <v>0</v>
      </c>
      <c r="G6" s="34">
        <f t="shared" si="3"/>
        <v>1</v>
      </c>
      <c r="H6" s="34" t="str">
        <f t="shared" si="3"/>
        <v>石川県　宝達志水町</v>
      </c>
      <c r="I6" s="34" t="str">
        <f t="shared" si="3"/>
        <v>法適用</v>
      </c>
      <c r="J6" s="34" t="str">
        <f t="shared" si="3"/>
        <v>水道事業</v>
      </c>
      <c r="K6" s="34" t="str">
        <f t="shared" si="3"/>
        <v>末端給水事業</v>
      </c>
      <c r="L6" s="34" t="str">
        <f t="shared" si="3"/>
        <v>A7</v>
      </c>
      <c r="M6" s="34">
        <f t="shared" si="3"/>
        <v>0</v>
      </c>
      <c r="N6" s="35" t="str">
        <f t="shared" si="3"/>
        <v>-</v>
      </c>
      <c r="O6" s="35">
        <f t="shared" si="3"/>
        <v>59.38</v>
      </c>
      <c r="P6" s="35">
        <f t="shared" si="3"/>
        <v>95.99</v>
      </c>
      <c r="Q6" s="35">
        <f t="shared" si="3"/>
        <v>4208</v>
      </c>
      <c r="R6" s="35">
        <f t="shared" si="3"/>
        <v>13629</v>
      </c>
      <c r="S6" s="35">
        <f t="shared" si="3"/>
        <v>111.52</v>
      </c>
      <c r="T6" s="35">
        <f t="shared" si="3"/>
        <v>122.21</v>
      </c>
      <c r="U6" s="35">
        <f t="shared" si="3"/>
        <v>13016</v>
      </c>
      <c r="V6" s="35">
        <f t="shared" si="3"/>
        <v>46.3</v>
      </c>
      <c r="W6" s="35">
        <f t="shared" si="3"/>
        <v>281.12</v>
      </c>
      <c r="X6" s="36">
        <f>IF(X7="",NA(),X7)</f>
        <v>101.71</v>
      </c>
      <c r="Y6" s="36">
        <f t="shared" ref="Y6:AG6" si="4">IF(Y7="",NA(),Y7)</f>
        <v>103.52</v>
      </c>
      <c r="Z6" s="36">
        <f t="shared" si="4"/>
        <v>115.87</v>
      </c>
      <c r="AA6" s="36">
        <f t="shared" si="4"/>
        <v>114.61</v>
      </c>
      <c r="AB6" s="36">
        <f t="shared" si="4"/>
        <v>104.17</v>
      </c>
      <c r="AC6" s="36">
        <f t="shared" si="4"/>
        <v>108.33</v>
      </c>
      <c r="AD6" s="36">
        <f t="shared" si="4"/>
        <v>107.95</v>
      </c>
      <c r="AE6" s="36">
        <f t="shared" si="4"/>
        <v>109.49</v>
      </c>
      <c r="AF6" s="36">
        <f t="shared" si="4"/>
        <v>111.06</v>
      </c>
      <c r="AG6" s="36">
        <f t="shared" si="4"/>
        <v>111.34</v>
      </c>
      <c r="AH6" s="35" t="str">
        <f>IF(AH7="","",IF(AH7="-","【-】","【"&amp;SUBSTITUTE(TEXT(AH7,"#,##0.00"),"-","△")&amp;"】"))</f>
        <v>【114.35】</v>
      </c>
      <c r="AI6" s="36">
        <f>IF(AI7="",NA(),AI7)</f>
        <v>11.6</v>
      </c>
      <c r="AJ6" s="36">
        <f t="shared" ref="AJ6:AR6" si="5">IF(AJ7="",NA(),AJ7)</f>
        <v>7.47</v>
      </c>
      <c r="AK6" s="35">
        <f t="shared" si="5"/>
        <v>0</v>
      </c>
      <c r="AL6" s="35">
        <f t="shared" si="5"/>
        <v>0</v>
      </c>
      <c r="AM6" s="35">
        <f t="shared" si="5"/>
        <v>0</v>
      </c>
      <c r="AN6" s="36">
        <f t="shared" si="5"/>
        <v>15.69</v>
      </c>
      <c r="AO6" s="36">
        <f t="shared" si="5"/>
        <v>13.47</v>
      </c>
      <c r="AP6" s="36">
        <f t="shared" si="5"/>
        <v>9.49</v>
      </c>
      <c r="AQ6" s="36">
        <f t="shared" si="5"/>
        <v>9.35</v>
      </c>
      <c r="AR6" s="36">
        <f t="shared" si="5"/>
        <v>10.130000000000001</v>
      </c>
      <c r="AS6" s="35" t="str">
        <f>IF(AS7="","",IF(AS7="-","【-】","【"&amp;SUBSTITUTE(TEXT(AS7,"#,##0.00"),"-","△")&amp;"】"))</f>
        <v>【0.79】</v>
      </c>
      <c r="AT6" s="36">
        <f>IF(AT7="",NA(),AT7)</f>
        <v>5170.09</v>
      </c>
      <c r="AU6" s="36">
        <f t="shared" ref="AU6:BC6" si="6">IF(AU7="",NA(),AU7)</f>
        <v>7041.49</v>
      </c>
      <c r="AV6" s="36">
        <f t="shared" si="6"/>
        <v>723.02</v>
      </c>
      <c r="AW6" s="36">
        <f t="shared" si="6"/>
        <v>769.02</v>
      </c>
      <c r="AX6" s="36">
        <f t="shared" si="6"/>
        <v>594.08000000000004</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651.44000000000005</v>
      </c>
      <c r="BF6" s="36">
        <f t="shared" ref="BF6:BN6" si="7">IF(BF7="",NA(),BF7)</f>
        <v>625.09</v>
      </c>
      <c r="BG6" s="36">
        <f t="shared" si="7"/>
        <v>603.55999999999995</v>
      </c>
      <c r="BH6" s="36">
        <f t="shared" si="7"/>
        <v>570.38</v>
      </c>
      <c r="BI6" s="36">
        <f t="shared" si="7"/>
        <v>542.5</v>
      </c>
      <c r="BJ6" s="36">
        <f t="shared" si="7"/>
        <v>458</v>
      </c>
      <c r="BK6" s="36">
        <f t="shared" si="7"/>
        <v>443.13</v>
      </c>
      <c r="BL6" s="36">
        <f t="shared" si="7"/>
        <v>442.54</v>
      </c>
      <c r="BM6" s="36">
        <f t="shared" si="7"/>
        <v>431</v>
      </c>
      <c r="BN6" s="36">
        <f t="shared" si="7"/>
        <v>422.5</v>
      </c>
      <c r="BO6" s="35" t="str">
        <f>IF(BO7="","",IF(BO7="-","【-】","【"&amp;SUBSTITUTE(TEXT(BO7,"#,##0.00"),"-","△")&amp;"】"))</f>
        <v>【270.87】</v>
      </c>
      <c r="BP6" s="36">
        <f>IF(BP7="",NA(),BP7)</f>
        <v>82.04</v>
      </c>
      <c r="BQ6" s="36">
        <f t="shared" ref="BQ6:BY6" si="8">IF(BQ7="",NA(),BQ7)</f>
        <v>81.8</v>
      </c>
      <c r="BR6" s="36">
        <f t="shared" si="8"/>
        <v>97.56</v>
      </c>
      <c r="BS6" s="36">
        <f t="shared" si="8"/>
        <v>98.24</v>
      </c>
      <c r="BT6" s="36">
        <f t="shared" si="8"/>
        <v>98.19</v>
      </c>
      <c r="BU6" s="36">
        <f t="shared" si="8"/>
        <v>96.27</v>
      </c>
      <c r="BV6" s="36">
        <f t="shared" si="8"/>
        <v>95.4</v>
      </c>
      <c r="BW6" s="36">
        <f t="shared" si="8"/>
        <v>98.6</v>
      </c>
      <c r="BX6" s="36">
        <f t="shared" si="8"/>
        <v>100.82</v>
      </c>
      <c r="BY6" s="36">
        <f t="shared" si="8"/>
        <v>101.64</v>
      </c>
      <c r="BZ6" s="35" t="str">
        <f>IF(BZ7="","",IF(BZ7="-","【-】","【"&amp;SUBSTITUTE(TEXT(BZ7,"#,##0.00"),"-","△")&amp;"】"))</f>
        <v>【105.59】</v>
      </c>
      <c r="CA6" s="36">
        <f>IF(CA7="",NA(),CA7)</f>
        <v>255.6</v>
      </c>
      <c r="CB6" s="36">
        <f t="shared" ref="CB6:CJ6" si="9">IF(CB7="",NA(),CB7)</f>
        <v>256.27</v>
      </c>
      <c r="CC6" s="36">
        <f t="shared" si="9"/>
        <v>215.04</v>
      </c>
      <c r="CD6" s="36">
        <f t="shared" si="9"/>
        <v>213.21</v>
      </c>
      <c r="CE6" s="36">
        <f t="shared" si="9"/>
        <v>214.09</v>
      </c>
      <c r="CF6" s="36">
        <f t="shared" si="9"/>
        <v>186.94</v>
      </c>
      <c r="CG6" s="36">
        <f t="shared" si="9"/>
        <v>186.15</v>
      </c>
      <c r="CH6" s="36">
        <f t="shared" si="9"/>
        <v>181.67</v>
      </c>
      <c r="CI6" s="36">
        <f t="shared" si="9"/>
        <v>179.55</v>
      </c>
      <c r="CJ6" s="36">
        <f t="shared" si="9"/>
        <v>179.16</v>
      </c>
      <c r="CK6" s="35" t="str">
        <f>IF(CK7="","",IF(CK7="-","【-】","【"&amp;SUBSTITUTE(TEXT(CK7,"#,##0.00"),"-","△")&amp;"】"))</f>
        <v>【163.27】</v>
      </c>
      <c r="CL6" s="36">
        <f>IF(CL7="",NA(),CL7)</f>
        <v>41.4</v>
      </c>
      <c r="CM6" s="36">
        <f t="shared" ref="CM6:CU6" si="10">IF(CM7="",NA(),CM7)</f>
        <v>40.85</v>
      </c>
      <c r="CN6" s="36">
        <f t="shared" si="10"/>
        <v>40.79</v>
      </c>
      <c r="CO6" s="36">
        <f t="shared" si="10"/>
        <v>41.13</v>
      </c>
      <c r="CP6" s="36">
        <f t="shared" si="10"/>
        <v>39.119999999999997</v>
      </c>
      <c r="CQ6" s="36">
        <f t="shared" si="10"/>
        <v>54.51</v>
      </c>
      <c r="CR6" s="36">
        <f t="shared" si="10"/>
        <v>54.47</v>
      </c>
      <c r="CS6" s="36">
        <f t="shared" si="10"/>
        <v>53.61</v>
      </c>
      <c r="CT6" s="36">
        <f t="shared" si="10"/>
        <v>53.52</v>
      </c>
      <c r="CU6" s="36">
        <f t="shared" si="10"/>
        <v>54.24</v>
      </c>
      <c r="CV6" s="35" t="str">
        <f>IF(CV7="","",IF(CV7="-","【-】","【"&amp;SUBSTITUTE(TEXT(CV7,"#,##0.00"),"-","△")&amp;"】"))</f>
        <v>【59.94】</v>
      </c>
      <c r="CW6" s="36">
        <f>IF(CW7="",NA(),CW7)</f>
        <v>93.43</v>
      </c>
      <c r="CX6" s="36">
        <f t="shared" ref="CX6:DF6" si="11">IF(CX7="",NA(),CX7)</f>
        <v>94.17</v>
      </c>
      <c r="CY6" s="36">
        <f t="shared" si="11"/>
        <v>92.69</v>
      </c>
      <c r="CZ6" s="36">
        <f t="shared" si="11"/>
        <v>91.8</v>
      </c>
      <c r="DA6" s="36">
        <f t="shared" si="11"/>
        <v>95.35</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50.09</v>
      </c>
      <c r="DI6" s="36">
        <f t="shared" ref="DI6:DQ6" si="12">IF(DI7="",NA(),DI7)</f>
        <v>52.37</v>
      </c>
      <c r="DJ6" s="36">
        <f t="shared" si="12"/>
        <v>54.75</v>
      </c>
      <c r="DK6" s="36">
        <f t="shared" si="12"/>
        <v>56.53</v>
      </c>
      <c r="DL6" s="36">
        <f t="shared" si="12"/>
        <v>58.58</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8.0299999999999994</v>
      </c>
      <c r="DT6" s="36">
        <f t="shared" ref="DT6:EB6" si="13">IF(DT7="",NA(),DT7)</f>
        <v>8.01</v>
      </c>
      <c r="DU6" s="36">
        <f t="shared" si="13"/>
        <v>8</v>
      </c>
      <c r="DV6" s="36">
        <f t="shared" si="13"/>
        <v>8.61</v>
      </c>
      <c r="DW6" s="36">
        <f t="shared" si="13"/>
        <v>8.24</v>
      </c>
      <c r="DX6" s="36">
        <f t="shared" si="13"/>
        <v>8.2200000000000006</v>
      </c>
      <c r="DY6" s="36">
        <f t="shared" si="13"/>
        <v>9.43</v>
      </c>
      <c r="DZ6" s="36">
        <f t="shared" si="13"/>
        <v>10.029999999999999</v>
      </c>
      <c r="EA6" s="36">
        <f t="shared" si="13"/>
        <v>7.26</v>
      </c>
      <c r="EB6" s="36">
        <f t="shared" si="13"/>
        <v>11.13</v>
      </c>
      <c r="EC6" s="35" t="str">
        <f>IF(EC7="","",IF(EC7="-","【-】","【"&amp;SUBSTITUTE(TEXT(EC7,"#,##0.00"),"-","△")&amp;"】"))</f>
        <v>【15.00】</v>
      </c>
      <c r="ED6" s="36">
        <f>IF(ED7="",NA(),ED7)</f>
        <v>0.47</v>
      </c>
      <c r="EE6" s="36">
        <f t="shared" ref="EE6:EM6" si="14">IF(EE7="",NA(),EE7)</f>
        <v>0.23</v>
      </c>
      <c r="EF6" s="36">
        <f t="shared" si="14"/>
        <v>0.39</v>
      </c>
      <c r="EG6" s="36">
        <f t="shared" si="14"/>
        <v>0.94</v>
      </c>
      <c r="EH6" s="36">
        <f t="shared" si="14"/>
        <v>0.27</v>
      </c>
      <c r="EI6" s="36">
        <f t="shared" si="14"/>
        <v>0.6</v>
      </c>
      <c r="EJ6" s="36">
        <f t="shared" si="14"/>
        <v>0.71</v>
      </c>
      <c r="EK6" s="36">
        <f t="shared" si="14"/>
        <v>0.68</v>
      </c>
      <c r="EL6" s="36">
        <f t="shared" si="14"/>
        <v>1.65</v>
      </c>
      <c r="EM6" s="36">
        <f t="shared" si="14"/>
        <v>0.47</v>
      </c>
      <c r="EN6" s="35" t="str">
        <f>IF(EN7="","",IF(EN7="-","【-】","【"&amp;SUBSTITUTE(TEXT(EN7,"#,##0.00"),"-","△")&amp;"】"))</f>
        <v>【0.76】</v>
      </c>
    </row>
    <row r="7" spans="1:144" s="37" customFormat="1" x14ac:dyDescent="0.15">
      <c r="A7" s="29"/>
      <c r="B7" s="38">
        <v>2016</v>
      </c>
      <c r="C7" s="38">
        <v>173860</v>
      </c>
      <c r="D7" s="38">
        <v>46</v>
      </c>
      <c r="E7" s="38">
        <v>1</v>
      </c>
      <c r="F7" s="38">
        <v>0</v>
      </c>
      <c r="G7" s="38">
        <v>1</v>
      </c>
      <c r="H7" s="38" t="s">
        <v>105</v>
      </c>
      <c r="I7" s="38" t="s">
        <v>106</v>
      </c>
      <c r="J7" s="38" t="s">
        <v>107</v>
      </c>
      <c r="K7" s="38" t="s">
        <v>108</v>
      </c>
      <c r="L7" s="38" t="s">
        <v>109</v>
      </c>
      <c r="M7" s="38"/>
      <c r="N7" s="39" t="s">
        <v>110</v>
      </c>
      <c r="O7" s="39">
        <v>59.38</v>
      </c>
      <c r="P7" s="39">
        <v>95.99</v>
      </c>
      <c r="Q7" s="39">
        <v>4208</v>
      </c>
      <c r="R7" s="39">
        <v>13629</v>
      </c>
      <c r="S7" s="39">
        <v>111.52</v>
      </c>
      <c r="T7" s="39">
        <v>122.21</v>
      </c>
      <c r="U7" s="39">
        <v>13016</v>
      </c>
      <c r="V7" s="39">
        <v>46.3</v>
      </c>
      <c r="W7" s="39">
        <v>281.12</v>
      </c>
      <c r="X7" s="39">
        <v>101.71</v>
      </c>
      <c r="Y7" s="39">
        <v>103.52</v>
      </c>
      <c r="Z7" s="39">
        <v>115.87</v>
      </c>
      <c r="AA7" s="39">
        <v>114.61</v>
      </c>
      <c r="AB7" s="39">
        <v>104.17</v>
      </c>
      <c r="AC7" s="39">
        <v>108.33</v>
      </c>
      <c r="AD7" s="39">
        <v>107.95</v>
      </c>
      <c r="AE7" s="39">
        <v>109.49</v>
      </c>
      <c r="AF7" s="39">
        <v>111.06</v>
      </c>
      <c r="AG7" s="39">
        <v>111.34</v>
      </c>
      <c r="AH7" s="39">
        <v>114.35</v>
      </c>
      <c r="AI7" s="39">
        <v>11.6</v>
      </c>
      <c r="AJ7" s="39">
        <v>7.47</v>
      </c>
      <c r="AK7" s="39">
        <v>0</v>
      </c>
      <c r="AL7" s="39">
        <v>0</v>
      </c>
      <c r="AM7" s="39">
        <v>0</v>
      </c>
      <c r="AN7" s="39">
        <v>15.69</v>
      </c>
      <c r="AO7" s="39">
        <v>13.47</v>
      </c>
      <c r="AP7" s="39">
        <v>9.49</v>
      </c>
      <c r="AQ7" s="39">
        <v>9.35</v>
      </c>
      <c r="AR7" s="39">
        <v>10.130000000000001</v>
      </c>
      <c r="AS7" s="39">
        <v>0.79</v>
      </c>
      <c r="AT7" s="39">
        <v>5170.09</v>
      </c>
      <c r="AU7" s="39">
        <v>7041.49</v>
      </c>
      <c r="AV7" s="39">
        <v>723.02</v>
      </c>
      <c r="AW7" s="39">
        <v>769.02</v>
      </c>
      <c r="AX7" s="39">
        <v>594.08000000000004</v>
      </c>
      <c r="AY7" s="39">
        <v>1159.4100000000001</v>
      </c>
      <c r="AZ7" s="39">
        <v>1081.23</v>
      </c>
      <c r="BA7" s="39">
        <v>406.37</v>
      </c>
      <c r="BB7" s="39">
        <v>398.29</v>
      </c>
      <c r="BC7" s="39">
        <v>388.67</v>
      </c>
      <c r="BD7" s="39">
        <v>262.87</v>
      </c>
      <c r="BE7" s="39">
        <v>651.44000000000005</v>
      </c>
      <c r="BF7" s="39">
        <v>625.09</v>
      </c>
      <c r="BG7" s="39">
        <v>603.55999999999995</v>
      </c>
      <c r="BH7" s="39">
        <v>570.38</v>
      </c>
      <c r="BI7" s="39">
        <v>542.5</v>
      </c>
      <c r="BJ7" s="39">
        <v>458</v>
      </c>
      <c r="BK7" s="39">
        <v>443.13</v>
      </c>
      <c r="BL7" s="39">
        <v>442.54</v>
      </c>
      <c r="BM7" s="39">
        <v>431</v>
      </c>
      <c r="BN7" s="39">
        <v>422.5</v>
      </c>
      <c r="BO7" s="39">
        <v>270.87</v>
      </c>
      <c r="BP7" s="39">
        <v>82.04</v>
      </c>
      <c r="BQ7" s="39">
        <v>81.8</v>
      </c>
      <c r="BR7" s="39">
        <v>97.56</v>
      </c>
      <c r="BS7" s="39">
        <v>98.24</v>
      </c>
      <c r="BT7" s="39">
        <v>98.19</v>
      </c>
      <c r="BU7" s="39">
        <v>96.27</v>
      </c>
      <c r="BV7" s="39">
        <v>95.4</v>
      </c>
      <c r="BW7" s="39">
        <v>98.6</v>
      </c>
      <c r="BX7" s="39">
        <v>100.82</v>
      </c>
      <c r="BY7" s="39">
        <v>101.64</v>
      </c>
      <c r="BZ7" s="39">
        <v>105.59</v>
      </c>
      <c r="CA7" s="39">
        <v>255.6</v>
      </c>
      <c r="CB7" s="39">
        <v>256.27</v>
      </c>
      <c r="CC7" s="39">
        <v>215.04</v>
      </c>
      <c r="CD7" s="39">
        <v>213.21</v>
      </c>
      <c r="CE7" s="39">
        <v>214.09</v>
      </c>
      <c r="CF7" s="39">
        <v>186.94</v>
      </c>
      <c r="CG7" s="39">
        <v>186.15</v>
      </c>
      <c r="CH7" s="39">
        <v>181.67</v>
      </c>
      <c r="CI7" s="39">
        <v>179.55</v>
      </c>
      <c r="CJ7" s="39">
        <v>179.16</v>
      </c>
      <c r="CK7" s="39">
        <v>163.27000000000001</v>
      </c>
      <c r="CL7" s="39">
        <v>41.4</v>
      </c>
      <c r="CM7" s="39">
        <v>40.85</v>
      </c>
      <c r="CN7" s="39">
        <v>40.79</v>
      </c>
      <c r="CO7" s="39">
        <v>41.13</v>
      </c>
      <c r="CP7" s="39">
        <v>39.119999999999997</v>
      </c>
      <c r="CQ7" s="39">
        <v>54.51</v>
      </c>
      <c r="CR7" s="39">
        <v>54.47</v>
      </c>
      <c r="CS7" s="39">
        <v>53.61</v>
      </c>
      <c r="CT7" s="39">
        <v>53.52</v>
      </c>
      <c r="CU7" s="39">
        <v>54.24</v>
      </c>
      <c r="CV7" s="39">
        <v>59.94</v>
      </c>
      <c r="CW7" s="39">
        <v>93.43</v>
      </c>
      <c r="CX7" s="39">
        <v>94.17</v>
      </c>
      <c r="CY7" s="39">
        <v>92.69</v>
      </c>
      <c r="CZ7" s="39">
        <v>91.8</v>
      </c>
      <c r="DA7" s="39">
        <v>95.35</v>
      </c>
      <c r="DB7" s="39">
        <v>81.790000000000006</v>
      </c>
      <c r="DC7" s="39">
        <v>81.459999999999994</v>
      </c>
      <c r="DD7" s="39">
        <v>81.31</v>
      </c>
      <c r="DE7" s="39">
        <v>81.459999999999994</v>
      </c>
      <c r="DF7" s="39">
        <v>81.680000000000007</v>
      </c>
      <c r="DG7" s="39">
        <v>90.22</v>
      </c>
      <c r="DH7" s="39">
        <v>50.09</v>
      </c>
      <c r="DI7" s="39">
        <v>52.37</v>
      </c>
      <c r="DJ7" s="39">
        <v>54.75</v>
      </c>
      <c r="DK7" s="39">
        <v>56.53</v>
      </c>
      <c r="DL7" s="39">
        <v>58.58</v>
      </c>
      <c r="DM7" s="39">
        <v>37.799999999999997</v>
      </c>
      <c r="DN7" s="39">
        <v>38.520000000000003</v>
      </c>
      <c r="DO7" s="39">
        <v>46.67</v>
      </c>
      <c r="DP7" s="39">
        <v>47.7</v>
      </c>
      <c r="DQ7" s="39">
        <v>48.14</v>
      </c>
      <c r="DR7" s="39">
        <v>47.91</v>
      </c>
      <c r="DS7" s="39">
        <v>8.0299999999999994</v>
      </c>
      <c r="DT7" s="39">
        <v>8.01</v>
      </c>
      <c r="DU7" s="39">
        <v>8</v>
      </c>
      <c r="DV7" s="39">
        <v>8.61</v>
      </c>
      <c r="DW7" s="39">
        <v>8.24</v>
      </c>
      <c r="DX7" s="39">
        <v>8.2200000000000006</v>
      </c>
      <c r="DY7" s="39">
        <v>9.43</v>
      </c>
      <c r="DZ7" s="39">
        <v>10.029999999999999</v>
      </c>
      <c r="EA7" s="39">
        <v>7.26</v>
      </c>
      <c r="EB7" s="39">
        <v>11.13</v>
      </c>
      <c r="EC7" s="39">
        <v>15</v>
      </c>
      <c r="ED7" s="39">
        <v>0.47</v>
      </c>
      <c r="EE7" s="39">
        <v>0.23</v>
      </c>
      <c r="EF7" s="39">
        <v>0.39</v>
      </c>
      <c r="EG7" s="39">
        <v>0.94</v>
      </c>
      <c r="EH7" s="39">
        <v>0.27</v>
      </c>
      <c r="EI7" s="39">
        <v>0.6</v>
      </c>
      <c r="EJ7" s="39">
        <v>0.71</v>
      </c>
      <c r="EK7" s="39">
        <v>0.68</v>
      </c>
      <c r="EL7" s="39">
        <v>1.65</v>
      </c>
      <c r="EM7" s="39">
        <v>0.47</v>
      </c>
      <c r="EN7" s="39">
        <v>0.76</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2018-02-08T08:01:58Z</cp:lastPrinted>
  <dcterms:created xsi:type="dcterms:W3CDTF">2017-12-25T01:27:30Z</dcterms:created>
  <dcterms:modified xsi:type="dcterms:W3CDTF">2018-02-08T08:01:59Z</dcterms:modified>
  <cp:category/>
</cp:coreProperties>
</file>