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00735\Desktop\【経営比較分析表】2016_173843_47_1718\"/>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<sst xmlns="http://schemas.openxmlformats.org/spreadsheetml/2006/main" count="240" uniqueCount="124">
  <si>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</si>
  <si>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</si>
  <si>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</si>
  <si>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</si>
  <si>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</si>
  <si>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</si>
  <si>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</si>
  <si>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</si>
  <si>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</si>
  <si>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</si>
  <si>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</si>
  <si>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</si>
  <si>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</si>
  <si>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</si>
  <si>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</si>
  <si>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</si>
  <si>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</si>
  <si>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</si>
  <si>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</si>
  <si>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</si>
  <si>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</si>
  <si>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</si>
  <si>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</si>
  <si>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</si>
  <si>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</si>
  <si>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</si>
  <si>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</si>
  <si>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</si>
  <si>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</si>
  <si>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</si>
  <si>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</si>
  <si>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</si>
  <si>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</si>
  <si>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</si>
  <si>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</si>
  <si>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</si>
  <si>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</si>
  <si>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</si>
  <si>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</si>
  <si>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</si>
  <si>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</si>
  <si>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</si>
  <si>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</si>
  <si>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</si>
  <si>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</si>
  <si>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</si>
  <si>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</si>
  <si>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</si>
  <si>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</si>
  <si>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</si>
  <si>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</si>
  <si>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</si>
  <si>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</si>
  <si>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</si>
  <si>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</si>
  <si>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</si>
  <si>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</si>
  <si>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</si>
  <si>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</si>
  <si>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</si>
  <si>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</si>
  <si>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</si>
  <si>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</si>
  <si>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</si>
  <si>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</si>
  <si>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</si>
  <si>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</si>
  <si>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</si>
  <si>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</si>
  <si>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</si>
  <si>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</si>
  <si>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</si>
  <si>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</si>
  <si>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</si>
  <si>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</si>
  <si>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</si>
  <si>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</si>
  <si>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</si>
  <si>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</si>
  <si>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</si>
  <si>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</si>
  <si>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</si>
  <si>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</si>
  <si>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</si>
  <si>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</si>
  <si>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</si>
  <si>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</si>
  <si>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</si>
  <si>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</si>
  <si>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</si>
  <si>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</si>
  <si>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</si>
  <si>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</si>
  <si>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</si>
  <si>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</si>
  <si>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</si>
  <si>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</si>
  <si>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</si>
  <si>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</si>
  <si>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</si>
  <si>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</si>
  <si>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</si>
  <si>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</si>
  <si>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</si>
  <si>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</si>
  <si>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</si>
  <si>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</si>
  <si>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</si>
  <si>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石川県　志賀町</t>
  </si>
  <si>
    <t>法非適用</t>
  </si>
  <si>
    <t>下水道事業</t>
  </si>
  <si>
    <t>公共下水道</t>
  </si>
  <si>
    <t>Cd2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</si>
  <si>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</si>
  <si>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</si>
  <si>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</si>
  <si>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</si>
  <si>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</si>
  <si>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</si>
  <si>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</si>
  <si>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</si>
  <si>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①処理施設の老朽化
　処理施設の設備機器においては、ストックマネジメント計画の策定により、効率的なライフサイクルコストの最小化も目指していく。
②管理施設の老朽化
　供用開始より年数があまり経過していないことから、管の老朽化対策は現在のところ考えていない。</t>
    <rPh sb="1" eb="3">
      <t>ショリ</t>
    </rPh>
    <rPh sb="3" eb="5">
      <t>シセツ</t>
    </rPh>
    <rPh sb="6" eb="9">
      <t>ロウキュウカ</t>
    </rPh>
    <rPh sb="11" eb="13">
      <t>ショリ</t>
    </rPh>
    <rPh sb="13" eb="15">
      <t>シセツ</t>
    </rPh>
    <rPh sb="16" eb="18">
      <t>セツビ</t>
    </rPh>
    <rPh sb="18" eb="20">
      <t>キキ</t>
    </rPh>
    <rPh sb="36" eb="38">
      <t>ケイカク</t>
    </rPh>
    <rPh sb="39" eb="41">
      <t>サクテイ</t>
    </rPh>
    <rPh sb="45" eb="47">
      <t>コウリツ</t>
    </rPh>
    <rPh sb="47" eb="48">
      <t>テキ</t>
    </rPh>
    <rPh sb="60" eb="63">
      <t>サイショウカ</t>
    </rPh>
    <rPh sb="64" eb="66">
      <t>メザ</t>
    </rPh>
    <rPh sb="74" eb="76">
      <t>カンリ</t>
    </rPh>
    <rPh sb="76" eb="78">
      <t>シセツ</t>
    </rPh>
    <rPh sb="79" eb="82">
      <t>ロウキュウカ</t>
    </rPh>
    <rPh sb="84" eb="86">
      <t>キョウヨウ</t>
    </rPh>
    <rPh sb="86" eb="88">
      <t>カイシ</t>
    </rPh>
    <rPh sb="90" eb="92">
      <t>ネンスウ</t>
    </rPh>
    <rPh sb="96" eb="98">
      <t>ケイカ</t>
    </rPh>
    <rPh sb="108" eb="109">
      <t>カン</t>
    </rPh>
    <rPh sb="110" eb="113">
      <t>ロウキュウカ</t>
    </rPh>
    <rPh sb="113" eb="115">
      <t>タイサク</t>
    </rPh>
    <rPh sb="116" eb="118">
      <t>ゲンザイ</t>
    </rPh>
    <rPh sb="122" eb="123">
      <t>カンガ</t>
    </rPh>
    <phoneticPr fontId="4"/>
  </si>
  <si>
    <t>　公共下水道事業は平成29年度で管路整備を完了するため、今後はストックマネジメントに基づく事業及び維持管理のコスト削減、未接続世帯の加入促進に努める必要がある。
　平成31年度から地方公営企業法の適用により財政マネジメントの向上に的確に取り組み、経営・資産等の状況の把握、弾力的な経営を図る。</t>
    <rPh sb="1" eb="3">
      <t>コウキョウ</t>
    </rPh>
    <rPh sb="3" eb="6">
      <t>ゲスイドウ</t>
    </rPh>
    <rPh sb="6" eb="8">
      <t>ジギョウ</t>
    </rPh>
    <rPh sb="9" eb="11">
      <t>ヘイセイ</t>
    </rPh>
    <rPh sb="13" eb="14">
      <t>ネン</t>
    </rPh>
    <rPh sb="14" eb="15">
      <t>ド</t>
    </rPh>
    <rPh sb="16" eb="18">
      <t>カンロ</t>
    </rPh>
    <rPh sb="18" eb="20">
      <t>セイビ</t>
    </rPh>
    <rPh sb="21" eb="23">
      <t>カンリョウ</t>
    </rPh>
    <rPh sb="28" eb="30">
      <t>コンゴ</t>
    </rPh>
    <rPh sb="42" eb="43">
      <t>モト</t>
    </rPh>
    <rPh sb="45" eb="47">
      <t>ジギョウ</t>
    </rPh>
    <rPh sb="47" eb="48">
      <t>オヨ</t>
    </rPh>
    <phoneticPr fontId="4"/>
  </si>
  <si>
    <t>①収益的収支比率
　収益的には、整備率及び接続世帯が増加したため、年々増収傾向で推移しているが、地方債償還額の増加により指標は数年前より下降してきたが本年度においては指標が前年度よりも改善している。また、平成30年度より不均一な使用料金の統一を図るため、収益の増加を見込んでいる。
④企業債残高対事業規模比率
　大規模な投資を短期間に行ったことにより類型団体平均の倍以上の数値である。また料金設定が低く設定されていることも要因の一つである。平成30年度使用料金の統一により多少の指標の改善は見込まれる。
⑤経費回収率
　経費回収率は類型団体を下回っており、更に今後地方債償還額の増加が見込まれている。しかしながらH30年度からの料金統一時には数値の改善が期待される。
⑥汚水処理原価
　汚水処理原価は類型団体平均値であり今後の有収水量の増加に伴い減少傾向にあると推測される。
⑦施設利用率
　面的整備が完了したばかりのため、今後、接続が増加して有収水量の増加が見込まれる。
⑧水洗化率
　下水道整備が完了したため、早期接続を推進し経営の安定化を図りたい。</t>
    <rPh sb="1" eb="3">
      <t>シュウエキ</t>
    </rPh>
    <rPh sb="3" eb="4">
      <t>テキ</t>
    </rPh>
    <rPh sb="4" eb="6">
      <t>シュウシ</t>
    </rPh>
    <rPh sb="6" eb="8">
      <t>ヒリツ</t>
    </rPh>
    <rPh sb="10" eb="12">
      <t>シュウエキ</t>
    </rPh>
    <rPh sb="12" eb="13">
      <t>テキ</t>
    </rPh>
    <rPh sb="16" eb="18">
      <t>セイビ</t>
    </rPh>
    <rPh sb="18" eb="19">
      <t>リツ</t>
    </rPh>
    <rPh sb="19" eb="20">
      <t>オヨ</t>
    </rPh>
    <rPh sb="21" eb="23">
      <t>セツゾク</t>
    </rPh>
    <rPh sb="23" eb="25">
      <t>セタイ</t>
    </rPh>
    <rPh sb="26" eb="28">
      <t>ゾウカ</t>
    </rPh>
    <rPh sb="33" eb="35">
      <t>ネンネン</t>
    </rPh>
    <rPh sb="35" eb="37">
      <t>ゾウシュウ</t>
    </rPh>
    <rPh sb="37" eb="39">
      <t>ケイコウ</t>
    </rPh>
    <rPh sb="40" eb="42">
      <t>スイイ</t>
    </rPh>
    <rPh sb="48" eb="50">
      <t>チホウ</t>
    </rPh>
    <rPh sb="50" eb="51">
      <t>サイ</t>
    </rPh>
    <rPh sb="51" eb="53">
      <t>ショウカン</t>
    </rPh>
    <rPh sb="53" eb="54">
      <t>ガク</t>
    </rPh>
    <rPh sb="55" eb="56">
      <t>ゾウ</t>
    </rPh>
    <rPh sb="56" eb="57">
      <t>カ</t>
    </rPh>
    <rPh sb="60" eb="62">
      <t>シヒョウ</t>
    </rPh>
    <rPh sb="63" eb="65">
      <t>スウネン</t>
    </rPh>
    <rPh sb="65" eb="66">
      <t>マエ</t>
    </rPh>
    <rPh sb="68" eb="70">
      <t>カコウ</t>
    </rPh>
    <rPh sb="75" eb="77">
      <t>ホンネン</t>
    </rPh>
    <rPh sb="77" eb="78">
      <t>ド</t>
    </rPh>
    <rPh sb="83" eb="85">
      <t>シヒョウ</t>
    </rPh>
    <rPh sb="86" eb="89">
      <t>ゼンネンド</t>
    </rPh>
    <rPh sb="92" eb="94">
      <t>カイゼン</t>
    </rPh>
    <rPh sb="102" eb="104">
      <t>ヘイセイ</t>
    </rPh>
    <rPh sb="106" eb="107">
      <t>ネン</t>
    </rPh>
    <rPh sb="107" eb="108">
      <t>ド</t>
    </rPh>
    <rPh sb="110" eb="113">
      <t>フキンイツ</t>
    </rPh>
    <rPh sb="114" eb="116">
      <t>シヨウ</t>
    </rPh>
    <rPh sb="116" eb="118">
      <t>リョウキン</t>
    </rPh>
    <rPh sb="119" eb="121">
      <t>トウイツ</t>
    </rPh>
    <rPh sb="122" eb="123">
      <t>ハカ</t>
    </rPh>
    <rPh sb="127" eb="129">
      <t>シュウエキ</t>
    </rPh>
    <rPh sb="130" eb="131">
      <t>ゾウ</t>
    </rPh>
    <rPh sb="131" eb="132">
      <t>カ</t>
    </rPh>
    <rPh sb="133" eb="135">
      <t>ミコ</t>
    </rPh>
    <rPh sb="142" eb="144">
      <t>キギョウ</t>
    </rPh>
    <rPh sb="144" eb="145">
      <t>サイ</t>
    </rPh>
    <rPh sb="145" eb="147">
      <t>ザンダカ</t>
    </rPh>
    <rPh sb="147" eb="148">
      <t>タイ</t>
    </rPh>
    <rPh sb="148" eb="150">
      <t>ジギョウ</t>
    </rPh>
    <rPh sb="150" eb="152">
      <t>キボ</t>
    </rPh>
    <rPh sb="152" eb="154">
      <t>ヒリツ</t>
    </rPh>
    <rPh sb="156" eb="159">
      <t>ダイキボ</t>
    </rPh>
    <rPh sb="160" eb="162">
      <t>トウシ</t>
    </rPh>
    <rPh sb="163" eb="166">
      <t>タンキカン</t>
    </rPh>
    <rPh sb="167" eb="168">
      <t>オコナ</t>
    </rPh>
    <rPh sb="175" eb="177">
      <t>ルイケイ</t>
    </rPh>
    <rPh sb="177" eb="179">
      <t>ダンタイ</t>
    </rPh>
    <rPh sb="179" eb="181">
      <t>ヘイキン</t>
    </rPh>
    <rPh sb="182" eb="183">
      <t>バイ</t>
    </rPh>
    <rPh sb="183" eb="185">
      <t>イジョウ</t>
    </rPh>
    <rPh sb="186" eb="188">
      <t>スウチ</t>
    </rPh>
    <rPh sb="194" eb="196">
      <t>リョウキン</t>
    </rPh>
    <rPh sb="196" eb="198">
      <t>セッテイ</t>
    </rPh>
    <rPh sb="199" eb="200">
      <t>ヒク</t>
    </rPh>
    <rPh sb="201" eb="203">
      <t>セッテイ</t>
    </rPh>
    <rPh sb="211" eb="213">
      <t>ヨウイン</t>
    </rPh>
    <rPh sb="214" eb="215">
      <t>ヒト</t>
    </rPh>
    <rPh sb="220" eb="222">
      <t>ヘイセイ</t>
    </rPh>
    <rPh sb="224" eb="225">
      <t>ネン</t>
    </rPh>
    <rPh sb="225" eb="226">
      <t>ド</t>
    </rPh>
    <rPh sb="226" eb="228">
      <t>シヨウ</t>
    </rPh>
    <rPh sb="228" eb="230">
      <t>リョウキン</t>
    </rPh>
    <rPh sb="231" eb="233">
      <t>トウイツ</t>
    </rPh>
    <rPh sb="236" eb="238">
      <t>タショウ</t>
    </rPh>
    <rPh sb="239" eb="241">
      <t>シヒョウ</t>
    </rPh>
    <rPh sb="242" eb="244">
      <t>カイゼン</t>
    </rPh>
    <rPh sb="245" eb="247">
      <t>ミコ</t>
    </rPh>
    <rPh sb="253" eb="255">
      <t>ケイヒ</t>
    </rPh>
    <rPh sb="255" eb="257">
      <t>カイシュウ</t>
    </rPh>
    <rPh sb="257" eb="258">
      <t>リツ</t>
    </rPh>
    <rPh sb="260" eb="262">
      <t>ケイヒ</t>
    </rPh>
    <rPh sb="262" eb="264">
      <t>カイシュウ</t>
    </rPh>
    <rPh sb="264" eb="265">
      <t>リツ</t>
    </rPh>
    <rPh sb="266" eb="268">
      <t>ルイケイ</t>
    </rPh>
    <rPh sb="268" eb="270">
      <t>ダンタイ</t>
    </rPh>
    <rPh sb="271" eb="273">
      <t>シタマワ</t>
    </rPh>
    <rPh sb="278" eb="279">
      <t>サラ</t>
    </rPh>
    <rPh sb="280" eb="282">
      <t>コンゴ</t>
    </rPh>
    <rPh sb="282" eb="284">
      <t>チホウ</t>
    </rPh>
    <rPh sb="284" eb="285">
      <t>サイ</t>
    </rPh>
    <rPh sb="285" eb="287">
      <t>ショウカン</t>
    </rPh>
    <rPh sb="287" eb="288">
      <t>ガク</t>
    </rPh>
    <rPh sb="289" eb="290">
      <t>ゾウ</t>
    </rPh>
    <rPh sb="290" eb="291">
      <t>カ</t>
    </rPh>
    <rPh sb="292" eb="294">
      <t>ミコ</t>
    </rPh>
    <rPh sb="309" eb="311">
      <t>ネンド</t>
    </rPh>
    <rPh sb="314" eb="316">
      <t>リョウキン</t>
    </rPh>
    <rPh sb="316" eb="318">
      <t>トウイツ</t>
    </rPh>
    <rPh sb="318" eb="319">
      <t>ジ</t>
    </rPh>
    <rPh sb="321" eb="323">
      <t>スウチ</t>
    </rPh>
    <rPh sb="324" eb="326">
      <t>カイゼン</t>
    </rPh>
    <rPh sb="327" eb="329">
      <t>キタイ</t>
    </rPh>
    <rPh sb="335" eb="337">
      <t>オスイ</t>
    </rPh>
    <rPh sb="337" eb="339">
      <t>ショリ</t>
    </rPh>
    <rPh sb="339" eb="341">
      <t>ゲンカ</t>
    </rPh>
    <rPh sb="343" eb="345">
      <t>オスイ</t>
    </rPh>
    <rPh sb="345" eb="347">
      <t>ショリ</t>
    </rPh>
    <rPh sb="347" eb="349">
      <t>ゲンカ</t>
    </rPh>
    <rPh sb="350" eb="352">
      <t>ルイケイ</t>
    </rPh>
    <rPh sb="352" eb="354">
      <t>ダンタイ</t>
    </rPh>
    <rPh sb="354" eb="356">
      <t>ヘイキン</t>
    </rPh>
    <rPh sb="356" eb="357">
      <t>チ</t>
    </rPh>
    <rPh sb="360" eb="362">
      <t>コンゴ</t>
    </rPh>
    <rPh sb="363" eb="365">
      <t>ユウシュウ</t>
    </rPh>
    <rPh sb="365" eb="367">
      <t>スイリョウ</t>
    </rPh>
    <rPh sb="368" eb="369">
      <t>ゾウ</t>
    </rPh>
    <rPh sb="369" eb="370">
      <t>カ</t>
    </rPh>
    <rPh sb="371" eb="372">
      <t>トモナ</t>
    </rPh>
    <rPh sb="373" eb="375">
      <t>ゲンショウ</t>
    </rPh>
    <rPh sb="375" eb="377">
      <t>ケイコウ</t>
    </rPh>
    <rPh sb="381" eb="383">
      <t>スイソク</t>
    </rPh>
    <rPh sb="389" eb="391">
      <t>シセツ</t>
    </rPh>
    <rPh sb="391" eb="394">
      <t>リヨウリツ</t>
    </rPh>
    <rPh sb="396" eb="398">
      <t>メンテキ</t>
    </rPh>
    <rPh sb="398" eb="400">
      <t>セイビ</t>
    </rPh>
    <rPh sb="401" eb="403">
      <t>カンリョウ</t>
    </rPh>
    <rPh sb="412" eb="414">
      <t>コンゴ</t>
    </rPh>
    <rPh sb="415" eb="417">
      <t>セツゾク</t>
    </rPh>
    <rPh sb="418" eb="420">
      <t>ゾウカ</t>
    </rPh>
    <rPh sb="422" eb="424">
      <t>ユウシュウ</t>
    </rPh>
    <rPh sb="424" eb="426">
      <t>スイリョウ</t>
    </rPh>
    <rPh sb="427" eb="428">
      <t>ゾウ</t>
    </rPh>
    <rPh sb="428" eb="429">
      <t>カ</t>
    </rPh>
    <rPh sb="430" eb="432">
      <t>ミコ</t>
    </rPh>
    <rPh sb="438" eb="441">
      <t>スイセンカ</t>
    </rPh>
    <rPh sb="441" eb="442">
      <t>リツ</t>
    </rPh>
    <rPh sb="444" eb="447">
      <t>ゲスイドウ</t>
    </rPh>
    <rPh sb="447" eb="449">
      <t>セイビ</t>
    </rPh>
    <rPh sb="450" eb="452">
      <t>カンリョウ</t>
    </rPh>
    <rPh sb="457" eb="459">
      <t>ソウキ</t>
    </rPh>
    <rPh sb="459" eb="461">
      <t>セツゾク</t>
    </rPh>
    <rPh sb="462" eb="464">
      <t>スイシン</t>
    </rPh>
    <rPh sb="465" eb="467">
      <t>ケイエイ</t>
    </rPh>
    <rPh sb="468" eb="471">
      <t>アンテイカ</t>
    </rPh>
    <rPh sb="472" eb="473">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</si>
</sst>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6870528"/>
        <c:axId val="17687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0.14000000000000001</c:v>
                </c:pt>
                <c:pt idx="1">
                  <c:v>0</c:v>
                </c:pt>
                <c:pt idx="2" formatCode="#,##0.00;&quot;△&quot;#,##0.00;&quot;-&quot;">
                  <c:v>0.17</c:v>
                </c:pt>
                <c:pt idx="3" formatCode="#,##0.00;&quot;△&quot;#,##0.00;&quot;-&quot;">
                  <c:v>0.15</c:v>
                </c:pt>
                <c:pt idx="4" formatCode="#,##0.00;&quot;△&quot;#,##0.00;&quot;-&quot;">
                  <c:v>0.1</c:v>
                </c:pt>
              </c:numCache>
            </c:numRef>
          </c:val>
          <c:smooth val="0"/>
        </c:ser>
        <c:dLbls>
          <c:showLegendKey val="0"/>
          <c:showVal val="0"/>
          <c:showCatName val="0"/>
          <c:showSerName val="0"/>
          <c:showPercent val="0"/>
          <c:showBubbleSize val="0"/>
        </c:dLbls>
        <c:marker val="1"/>
        <c:smooth val="0"/>
        <c:axId val="176870528"/>
        <c:axId val="176872960"/>
      </c:lineChart>
      <c:dateAx>
        <c:axId val="176870528"/>
        <c:scaling>
          <c:orientation val="minMax"/>
        </c:scaling>
        <c:delete val="1"/>
        <c:axPos val="b"/>
        <c:numFmt formatCode="ge" sourceLinked="1"/>
        <c:majorTickMark val="none"/>
        <c:minorTickMark val="none"/>
        <c:tickLblPos val="none"/>
        <c:crossAx val="176872960"/>
        <c:crosses val="autoZero"/>
        <c:auto val="1"/>
        <c:lblOffset val="100"/>
        <c:baseTimeUnit val="years"/>
      </c:dateAx>
      <c:valAx>
        <c:axId val="17687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87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9.42</c:v>
                </c:pt>
                <c:pt idx="1">
                  <c:v>9.42</c:v>
                </c:pt>
                <c:pt idx="2">
                  <c:v>49.42</c:v>
                </c:pt>
                <c:pt idx="3">
                  <c:v>43.34</c:v>
                </c:pt>
                <c:pt idx="4">
                  <c:v>44.43</c:v>
                </c:pt>
              </c:numCache>
            </c:numRef>
          </c:val>
        </c:ser>
        <c:dLbls>
          <c:showLegendKey val="0"/>
          <c:showVal val="0"/>
          <c:showCatName val="0"/>
          <c:showSerName val="0"/>
          <c:showPercent val="0"/>
          <c:showBubbleSize val="0"/>
        </c:dLbls>
        <c:gapWidth val="150"/>
        <c:axId val="177912336"/>
        <c:axId val="177912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41.95</c:v>
                </c:pt>
                <c:pt idx="1">
                  <c:v>40.71</c:v>
                </c:pt>
                <c:pt idx="2">
                  <c:v>43.53</c:v>
                </c:pt>
                <c:pt idx="3">
                  <c:v>49.39</c:v>
                </c:pt>
                <c:pt idx="4">
                  <c:v>49.25</c:v>
                </c:pt>
              </c:numCache>
            </c:numRef>
          </c:val>
          <c:smooth val="0"/>
        </c:ser>
        <c:dLbls>
          <c:showLegendKey val="0"/>
          <c:showVal val="0"/>
          <c:showCatName val="0"/>
          <c:showSerName val="0"/>
          <c:showPercent val="0"/>
          <c:showBubbleSize val="0"/>
        </c:dLbls>
        <c:marker val="1"/>
        <c:smooth val="0"/>
        <c:axId val="177912336"/>
        <c:axId val="177912728"/>
      </c:lineChart>
      <c:dateAx>
        <c:axId val="177912336"/>
        <c:scaling>
          <c:orientation val="minMax"/>
        </c:scaling>
        <c:delete val="1"/>
        <c:axPos val="b"/>
        <c:numFmt formatCode="ge" sourceLinked="1"/>
        <c:majorTickMark val="none"/>
        <c:minorTickMark val="none"/>
        <c:tickLblPos val="none"/>
        <c:crossAx val="177912728"/>
        <c:crosses val="autoZero"/>
        <c:auto val="1"/>
        <c:lblOffset val="100"/>
        <c:baseTimeUnit val="years"/>
      </c:dateAx>
      <c:valAx>
        <c:axId val="177912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91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56.18</c:v>
                </c:pt>
                <c:pt idx="1">
                  <c:v>53.19</c:v>
                </c:pt>
                <c:pt idx="2">
                  <c:v>51.66</c:v>
                </c:pt>
                <c:pt idx="3">
                  <c:v>56.28</c:v>
                </c:pt>
                <c:pt idx="4">
                  <c:v>59.6</c:v>
                </c:pt>
              </c:numCache>
            </c:numRef>
          </c:val>
        </c:ser>
        <c:dLbls>
          <c:showLegendKey val="0"/>
          <c:showVal val="0"/>
          <c:showCatName val="0"/>
          <c:showSerName val="0"/>
          <c:showPercent val="0"/>
          <c:showBubbleSize val="0"/>
        </c:dLbls>
        <c:gapWidth val="150"/>
        <c:axId val="177913904"/>
        <c:axId val="177914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64.459999999999994</c:v>
                </c:pt>
                <c:pt idx="1">
                  <c:v>63.45</c:v>
                </c:pt>
                <c:pt idx="2">
                  <c:v>64.14</c:v>
                </c:pt>
                <c:pt idx="3">
                  <c:v>83.96</c:v>
                </c:pt>
                <c:pt idx="4">
                  <c:v>84.12</c:v>
                </c:pt>
              </c:numCache>
            </c:numRef>
          </c:val>
          <c:smooth val="0"/>
        </c:ser>
        <c:dLbls>
          <c:showLegendKey val="0"/>
          <c:showVal val="0"/>
          <c:showCatName val="0"/>
          <c:showSerName val="0"/>
          <c:showPercent val="0"/>
          <c:showBubbleSize val="0"/>
        </c:dLbls>
        <c:marker val="1"/>
        <c:smooth val="0"/>
        <c:axId val="177913904"/>
        <c:axId val="177914296"/>
      </c:lineChart>
      <c:dateAx>
        <c:axId val="177913904"/>
        <c:scaling>
          <c:orientation val="minMax"/>
        </c:scaling>
        <c:delete val="1"/>
        <c:axPos val="b"/>
        <c:numFmt formatCode="ge" sourceLinked="1"/>
        <c:majorTickMark val="none"/>
        <c:minorTickMark val="none"/>
        <c:tickLblPos val="none"/>
        <c:crossAx val="177914296"/>
        <c:crosses val="autoZero"/>
        <c:auto val="1"/>
        <c:lblOffset val="100"/>
        <c:baseTimeUnit val="years"/>
      </c:dateAx>
      <c:valAx>
        <c:axId val="177914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91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61.97</c:v>
                </c:pt>
                <c:pt idx="1">
                  <c:v>64.2</c:v>
                </c:pt>
                <c:pt idx="2">
                  <c:v>61.58</c:v>
                </c:pt>
                <c:pt idx="3">
                  <c:v>58.66</c:v>
                </c:pt>
                <c:pt idx="4">
                  <c:v>62.51</c:v>
                </c:pt>
              </c:numCache>
            </c:numRef>
          </c:val>
        </c:ser>
        <c:dLbls>
          <c:showLegendKey val="0"/>
          <c:showVal val="0"/>
          <c:showCatName val="0"/>
          <c:showSerName val="0"/>
          <c:showPercent val="0"/>
          <c:showBubbleSize val="0"/>
        </c:dLbls>
        <c:gapWidth val="150"/>
        <c:axId val="177643272"/>
        <c:axId val="177643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7643272"/>
        <c:axId val="177643656"/>
      </c:lineChart>
      <c:dateAx>
        <c:axId val="177643272"/>
        <c:scaling>
          <c:orientation val="minMax"/>
        </c:scaling>
        <c:delete val="1"/>
        <c:axPos val="b"/>
        <c:numFmt formatCode="ge" sourceLinked="1"/>
        <c:majorTickMark val="none"/>
        <c:minorTickMark val="none"/>
        <c:tickLblPos val="none"/>
        <c:crossAx val="177643656"/>
        <c:crosses val="autoZero"/>
        <c:auto val="1"/>
        <c:lblOffset val="100"/>
        <c:baseTimeUnit val="years"/>
      </c:dateAx>
      <c:valAx>
        <c:axId val="177643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643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7387480"/>
        <c:axId val="177394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7387480"/>
        <c:axId val="177394008"/>
      </c:lineChart>
      <c:dateAx>
        <c:axId val="177387480"/>
        <c:scaling>
          <c:orientation val="minMax"/>
        </c:scaling>
        <c:delete val="1"/>
        <c:axPos val="b"/>
        <c:numFmt formatCode="ge" sourceLinked="1"/>
        <c:majorTickMark val="none"/>
        <c:minorTickMark val="none"/>
        <c:tickLblPos val="none"/>
        <c:crossAx val="177394008"/>
        <c:crosses val="autoZero"/>
        <c:auto val="1"/>
        <c:lblOffset val="100"/>
        <c:baseTimeUnit val="years"/>
      </c:dateAx>
      <c:valAx>
        <c:axId val="177394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387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7421360"/>
        <c:axId val="17742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7421360"/>
        <c:axId val="177421744"/>
      </c:lineChart>
      <c:dateAx>
        <c:axId val="177421360"/>
        <c:scaling>
          <c:orientation val="minMax"/>
        </c:scaling>
        <c:delete val="1"/>
        <c:axPos val="b"/>
        <c:numFmt formatCode="ge" sourceLinked="1"/>
        <c:majorTickMark val="none"/>
        <c:minorTickMark val="none"/>
        <c:tickLblPos val="none"/>
        <c:crossAx val="177421744"/>
        <c:crosses val="autoZero"/>
        <c:auto val="1"/>
        <c:lblOffset val="100"/>
        <c:baseTimeUnit val="years"/>
      </c:dateAx>
      <c:valAx>
        <c:axId val="17742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42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7585696"/>
        <c:axId val="177586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7585696"/>
        <c:axId val="177586104"/>
      </c:lineChart>
      <c:dateAx>
        <c:axId val="177585696"/>
        <c:scaling>
          <c:orientation val="minMax"/>
        </c:scaling>
        <c:delete val="1"/>
        <c:axPos val="b"/>
        <c:numFmt formatCode="ge" sourceLinked="1"/>
        <c:majorTickMark val="none"/>
        <c:minorTickMark val="none"/>
        <c:tickLblPos val="none"/>
        <c:crossAx val="177586104"/>
        <c:crosses val="autoZero"/>
        <c:auto val="1"/>
        <c:lblOffset val="100"/>
        <c:baseTimeUnit val="years"/>
      </c:dateAx>
      <c:valAx>
        <c:axId val="177586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58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7587280"/>
        <c:axId val="177587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7587280"/>
        <c:axId val="177587672"/>
      </c:lineChart>
      <c:dateAx>
        <c:axId val="177587280"/>
        <c:scaling>
          <c:orientation val="minMax"/>
        </c:scaling>
        <c:delete val="1"/>
        <c:axPos val="b"/>
        <c:numFmt formatCode="ge" sourceLinked="1"/>
        <c:majorTickMark val="none"/>
        <c:minorTickMark val="none"/>
        <c:tickLblPos val="none"/>
        <c:crossAx val="177587672"/>
        <c:crosses val="autoZero"/>
        <c:auto val="1"/>
        <c:lblOffset val="100"/>
        <c:baseTimeUnit val="years"/>
      </c:dateAx>
      <c:valAx>
        <c:axId val="177587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58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5033.38</c:v>
                </c:pt>
                <c:pt idx="1">
                  <c:v>3541.73</c:v>
                </c:pt>
                <c:pt idx="2">
                  <c:v>3324.72</c:v>
                </c:pt>
                <c:pt idx="3">
                  <c:v>3173.56</c:v>
                </c:pt>
                <c:pt idx="4">
                  <c:v>2512.06</c:v>
                </c:pt>
              </c:numCache>
            </c:numRef>
          </c:val>
        </c:ser>
        <c:dLbls>
          <c:showLegendKey val="0"/>
          <c:showVal val="0"/>
          <c:showCatName val="0"/>
          <c:showSerName val="0"/>
          <c:showPercent val="0"/>
          <c:showBubbleSize val="0"/>
        </c:dLbls>
        <c:gapWidth val="150"/>
        <c:axId val="177588848"/>
        <c:axId val="177589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1791.46</c:v>
                </c:pt>
                <c:pt idx="1">
                  <c:v>1826.49</c:v>
                </c:pt>
                <c:pt idx="2">
                  <c:v>1696.96</c:v>
                </c:pt>
                <c:pt idx="3">
                  <c:v>1162.3599999999999</c:v>
                </c:pt>
                <c:pt idx="4">
                  <c:v>1047.6500000000001</c:v>
                </c:pt>
              </c:numCache>
            </c:numRef>
          </c:val>
          <c:smooth val="0"/>
        </c:ser>
        <c:dLbls>
          <c:showLegendKey val="0"/>
          <c:showVal val="0"/>
          <c:showCatName val="0"/>
          <c:showSerName val="0"/>
          <c:showPercent val="0"/>
          <c:showBubbleSize val="0"/>
        </c:dLbls>
        <c:marker val="1"/>
        <c:smooth val="0"/>
        <c:axId val="177588848"/>
        <c:axId val="177589240"/>
      </c:lineChart>
      <c:dateAx>
        <c:axId val="177588848"/>
        <c:scaling>
          <c:orientation val="minMax"/>
        </c:scaling>
        <c:delete val="1"/>
        <c:axPos val="b"/>
        <c:numFmt formatCode="ge" sourceLinked="1"/>
        <c:majorTickMark val="none"/>
        <c:minorTickMark val="none"/>
        <c:tickLblPos val="none"/>
        <c:crossAx val="177589240"/>
        <c:crosses val="autoZero"/>
        <c:auto val="1"/>
        <c:lblOffset val="100"/>
        <c:baseTimeUnit val="years"/>
      </c:dateAx>
      <c:valAx>
        <c:axId val="177589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58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29.48</c:v>
                </c:pt>
                <c:pt idx="1">
                  <c:v>44.61</c:v>
                </c:pt>
                <c:pt idx="2">
                  <c:v>44.76</c:v>
                </c:pt>
                <c:pt idx="3">
                  <c:v>46.18</c:v>
                </c:pt>
                <c:pt idx="4">
                  <c:v>50.14</c:v>
                </c:pt>
              </c:numCache>
            </c:numRef>
          </c:val>
        </c:ser>
        <c:dLbls>
          <c:showLegendKey val="0"/>
          <c:showVal val="0"/>
          <c:showCatName val="0"/>
          <c:showSerName val="0"/>
          <c:showPercent val="0"/>
          <c:showBubbleSize val="0"/>
        </c:dLbls>
        <c:gapWidth val="150"/>
        <c:axId val="177710256"/>
        <c:axId val="177710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51.28</c:v>
                </c:pt>
                <c:pt idx="1">
                  <c:v>48</c:v>
                </c:pt>
                <c:pt idx="2">
                  <c:v>47.23</c:v>
                </c:pt>
                <c:pt idx="3">
                  <c:v>68.209999999999994</c:v>
                </c:pt>
                <c:pt idx="4">
                  <c:v>74.040000000000006</c:v>
                </c:pt>
              </c:numCache>
            </c:numRef>
          </c:val>
          <c:smooth val="0"/>
        </c:ser>
        <c:dLbls>
          <c:showLegendKey val="0"/>
          <c:showVal val="0"/>
          <c:showCatName val="0"/>
          <c:showSerName val="0"/>
          <c:showPercent val="0"/>
          <c:showBubbleSize val="0"/>
        </c:dLbls>
        <c:marker val="1"/>
        <c:smooth val="0"/>
        <c:axId val="177710256"/>
        <c:axId val="177710648"/>
      </c:lineChart>
      <c:dateAx>
        <c:axId val="177710256"/>
        <c:scaling>
          <c:orientation val="minMax"/>
        </c:scaling>
        <c:delete val="1"/>
        <c:axPos val="b"/>
        <c:numFmt formatCode="ge" sourceLinked="1"/>
        <c:majorTickMark val="none"/>
        <c:minorTickMark val="none"/>
        <c:tickLblPos val="none"/>
        <c:crossAx val="177710648"/>
        <c:crosses val="autoZero"/>
        <c:auto val="1"/>
        <c:lblOffset val="100"/>
        <c:baseTimeUnit val="years"/>
      </c:dateAx>
      <c:valAx>
        <c:axId val="177710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71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383.47</c:v>
                </c:pt>
                <c:pt idx="1">
                  <c:v>253.81</c:v>
                </c:pt>
                <c:pt idx="2">
                  <c:v>261.07</c:v>
                </c:pt>
                <c:pt idx="3">
                  <c:v>252.27</c:v>
                </c:pt>
                <c:pt idx="4">
                  <c:v>239.51</c:v>
                </c:pt>
              </c:numCache>
            </c:numRef>
          </c:val>
        </c:ser>
        <c:dLbls>
          <c:showLegendKey val="0"/>
          <c:showVal val="0"/>
          <c:showCatName val="0"/>
          <c:showSerName val="0"/>
          <c:showPercent val="0"/>
          <c:showBubbleSize val="0"/>
        </c:dLbls>
        <c:gapWidth val="150"/>
        <c:axId val="177910768"/>
        <c:axId val="177911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311.81</c:v>
                </c:pt>
                <c:pt idx="1">
                  <c:v>334.37</c:v>
                </c:pt>
                <c:pt idx="2">
                  <c:v>351.41</c:v>
                </c:pt>
                <c:pt idx="3">
                  <c:v>250.84</c:v>
                </c:pt>
                <c:pt idx="4">
                  <c:v>235.61</c:v>
                </c:pt>
              </c:numCache>
            </c:numRef>
          </c:val>
          <c:smooth val="0"/>
        </c:ser>
        <c:dLbls>
          <c:showLegendKey val="0"/>
          <c:showVal val="0"/>
          <c:showCatName val="0"/>
          <c:showSerName val="0"/>
          <c:showPercent val="0"/>
          <c:showBubbleSize val="0"/>
        </c:dLbls>
        <c:marker val="1"/>
        <c:smooth val="0"/>
        <c:axId val="177910768"/>
        <c:axId val="177911160"/>
      </c:lineChart>
      <c:dateAx>
        <c:axId val="177910768"/>
        <c:scaling>
          <c:orientation val="minMax"/>
        </c:scaling>
        <c:delete val="1"/>
        <c:axPos val="b"/>
        <c:numFmt formatCode="ge" sourceLinked="1"/>
        <c:majorTickMark val="none"/>
        <c:minorTickMark val="none"/>
        <c:tickLblPos val="none"/>
        <c:crossAx val="177911160"/>
        <c:crosses val="autoZero"/>
        <c:auto val="1"/>
        <c:lblOffset val="100"/>
        <c:baseTimeUnit val="years"/>
      </c:dateAx>
      <c:valAx>
        <c:axId val="177911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91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H1" zoomScaleNormal="100" workbookViewId="0">
      <selection activeCell="CA16" sqref="CA16"/>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石川県　志賀町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Cd2</v>
      </c>
      <c r="X8" s="72"/>
      <c r="Y8" s="72"/>
      <c r="Z8" s="72"/>
      <c r="AA8" s="72"/>
      <c r="AB8" s="72"/>
      <c r="AC8" s="72"/>
      <c r="AD8" s="73" t="s">
        <v>120</v>
      </c>
      <c r="AE8" s="73"/>
      <c r="AF8" s="73"/>
      <c r="AG8" s="73"/>
      <c r="AH8" s="73"/>
      <c r="AI8" s="73"/>
      <c r="AJ8" s="73"/>
      <c r="AK8" s="4"/>
      <c r="AL8" s="67">
        <f>データ!S6</f>
        <v>21247</v>
      </c>
      <c r="AM8" s="67"/>
      <c r="AN8" s="67"/>
      <c r="AO8" s="67"/>
      <c r="AP8" s="67"/>
      <c r="AQ8" s="67"/>
      <c r="AR8" s="67"/>
      <c r="AS8" s="67"/>
      <c r="AT8" s="66">
        <f>データ!T6</f>
        <v>246.76</v>
      </c>
      <c r="AU8" s="66"/>
      <c r="AV8" s="66"/>
      <c r="AW8" s="66"/>
      <c r="AX8" s="66"/>
      <c r="AY8" s="66"/>
      <c r="AZ8" s="66"/>
      <c r="BA8" s="66"/>
      <c r="BB8" s="66">
        <f>データ!U6</f>
        <v>86.1</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46</v>
      </c>
      <c r="Q10" s="66"/>
      <c r="R10" s="66"/>
      <c r="S10" s="66"/>
      <c r="T10" s="66"/>
      <c r="U10" s="66"/>
      <c r="V10" s="66"/>
      <c r="W10" s="66">
        <f>データ!Q6</f>
        <v>105.1</v>
      </c>
      <c r="X10" s="66"/>
      <c r="Y10" s="66"/>
      <c r="Z10" s="66"/>
      <c r="AA10" s="66"/>
      <c r="AB10" s="66"/>
      <c r="AC10" s="66"/>
      <c r="AD10" s="67">
        <f>データ!R6</f>
        <v>1620</v>
      </c>
      <c r="AE10" s="67"/>
      <c r="AF10" s="67"/>
      <c r="AG10" s="67"/>
      <c r="AH10" s="67"/>
      <c r="AI10" s="67"/>
      <c r="AJ10" s="67"/>
      <c r="AK10" s="2"/>
      <c r="AL10" s="67">
        <f>データ!V6</f>
        <v>9711</v>
      </c>
      <c r="AM10" s="67"/>
      <c r="AN10" s="67"/>
      <c r="AO10" s="67"/>
      <c r="AP10" s="67"/>
      <c r="AQ10" s="67"/>
      <c r="AR10" s="67"/>
      <c r="AS10" s="67"/>
      <c r="AT10" s="66">
        <f>データ!W6</f>
        <v>5.17</v>
      </c>
      <c r="AU10" s="66"/>
      <c r="AV10" s="66"/>
      <c r="AW10" s="66"/>
      <c r="AX10" s="66"/>
      <c r="AY10" s="66"/>
      <c r="AZ10" s="66"/>
      <c r="BA10" s="66"/>
      <c r="BB10" s="66">
        <f>データ!X6</f>
        <v>1878.34</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36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5" s="36" customFormat="1">
      <c r="A6" s="28" t="s">
        <v>107</v>
      </c>
      <c r="B6" s="33">
        <f>B7</f>
        <v>2016</v>
      </c>
      <c r="C6" s="33">
        <f t="shared" ref="C6:X6" si="3">C7</f>
        <v>173843</v>
      </c>
      <c r="D6" s="33">
        <f t="shared" si="3"/>
        <v>47</v>
      </c>
      <c r="E6" s="33">
        <f t="shared" si="3"/>
        <v>17</v>
      </c>
      <c r="F6" s="33">
        <f t="shared" si="3"/>
        <v>1</v>
      </c>
      <c r="G6" s="33">
        <f t="shared" si="3"/>
        <v>0</v>
      </c>
      <c r="H6" s="33" t="str">
        <f t="shared" si="3"/>
        <v>石川県　志賀町</v>
      </c>
      <c r="I6" s="33" t="str">
        <f t="shared" si="3"/>
        <v>法非適用</v>
      </c>
      <c r="J6" s="33" t="str">
        <f t="shared" si="3"/>
        <v>下水道事業</v>
      </c>
      <c r="K6" s="33" t="str">
        <f t="shared" si="3"/>
        <v>公共下水道</v>
      </c>
      <c r="L6" s="33" t="str">
        <f t="shared" si="3"/>
        <v>Cd2</v>
      </c>
      <c r="M6" s="33">
        <f t="shared" si="3"/>
        <v>0</v>
      </c>
      <c r="N6" s="34" t="str">
        <f t="shared" si="3"/>
        <v>-</v>
      </c>
      <c r="O6" s="34" t="str">
        <f t="shared" si="3"/>
        <v>該当数値なし</v>
      </c>
      <c r="P6" s="34">
        <f t="shared" si="3"/>
        <v>46</v>
      </c>
      <c r="Q6" s="34">
        <f t="shared" si="3"/>
        <v>105.1</v>
      </c>
      <c r="R6" s="34">
        <f t="shared" si="3"/>
        <v>1620</v>
      </c>
      <c r="S6" s="34">
        <f t="shared" si="3"/>
        <v>21247</v>
      </c>
      <c r="T6" s="34">
        <f t="shared" si="3"/>
        <v>246.76</v>
      </c>
      <c r="U6" s="34">
        <f t="shared" si="3"/>
        <v>86.1</v>
      </c>
      <c r="V6" s="34">
        <f t="shared" si="3"/>
        <v>9711</v>
      </c>
      <c r="W6" s="34">
        <f t="shared" si="3"/>
        <v>5.17</v>
      </c>
      <c r="X6" s="34">
        <f t="shared" si="3"/>
        <v>1878.34</v>
      </c>
      <c r="Y6" s="35">
        <f>IF(Y7="",NA(),Y7)</f>
        <v>61.97</v>
      </c>
      <c r="Z6" s="35">
        <f t="shared" ref="Z6:AH6" si="4">IF(Z7="",NA(),Z7)</f>
        <v>64.2</v>
      </c>
      <c r="AA6" s="35">
        <f t="shared" si="4"/>
        <v>61.58</v>
      </c>
      <c r="AB6" s="35">
        <f t="shared" si="4"/>
        <v>58.66</v>
      </c>
      <c r="AC6" s="35">
        <f t="shared" si="4"/>
        <v>62.51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5033.38</v>
      </c>
      <c r="BG6" s="35">
        <f t="shared" ref="BG6:BO6" si="7">IF(BG7="",NA(),BG7)</f>
        <v>3541.73</v>
      </c>
      <c r="BH6" s="35">
        <f t="shared" si="7"/>
        <v>3324.72</v>
      </c>
      <c r="BI6" s="35">
        <f t="shared" si="7"/>
        <v>3173.56</v>
      </c>
      <c r="BJ6" s="35">
        <f t="shared" si="7"/>
        <v>2512.06</v>
      </c>
      <c r="BK6" s="35">
        <f t="shared" si="7"/>
        <v>1791.46</v>
      </c>
      <c r="BL6" s="35">
        <f t="shared" si="7"/>
        <v>1826.49</v>
      </c>
      <c r="BM6" s="35">
        <f t="shared" si="7"/>
        <v>1696.96</v>
      </c>
      <c r="BN6" s="35">
        <f t="shared" si="7"/>
        <v>1162.3599999999999</v>
      </c>
      <c r="BO6" s="35">
        <f t="shared" si="7"/>
        <v>1047.6500000000001</v>
      </c>
      <c r="BP6" s="34" t="str">
        <f>IF(BP7="","",IF(BP7="-","【-】","【"&amp;SUBSTITUTE(TEXT(BP7,"#,##0.00"),"-","△")&amp;"】"))</f>
        <v>【728.30】</v>
      </c>
      <c r="BQ6" s="35">
        <f>IF(BQ7="",NA(),BQ7)</f>
        <v>29.48</v>
      </c>
      <c r="BR6" s="35">
        <f t="shared" ref="BR6:BZ6" si="8">IF(BR7="",NA(),BR7)</f>
        <v>44.61</v>
      </c>
      <c r="BS6" s="35">
        <f t="shared" si="8"/>
        <v>44.76</v>
      </c>
      <c r="BT6" s="35">
        <f t="shared" si="8"/>
        <v>46.18</v>
      </c>
      <c r="BU6" s="35">
        <f t="shared" si="8"/>
        <v>50.14</v>
      </c>
      <c r="BV6" s="35">
        <f t="shared" si="8"/>
        <v>51.28</v>
      </c>
      <c r="BW6" s="35">
        <f t="shared" si="8"/>
        <v>48</v>
      </c>
      <c r="BX6" s="35">
        <f t="shared" si="8"/>
        <v>47.23</v>
      </c>
      <c r="BY6" s="35">
        <f t="shared" si="8"/>
        <v>68.209999999999994</v>
      </c>
      <c r="BZ6" s="35">
        <f t="shared" si="8"/>
        <v>74.040000000000006</v>
      </c>
      <c r="CA6" s="34" t="str">
        <f>IF(CA7="","",IF(CA7="-","【-】","【"&amp;SUBSTITUTE(TEXT(CA7,"#,##0.00"),"-","△")&amp;"】"))</f>
        <v>【100.04】</v>
      </c>
      <c r="CB6" s="35">
        <f>IF(CB7="",NA(),CB7)</f>
        <v>383.47</v>
      </c>
      <c r="CC6" s="35">
        <f t="shared" ref="CC6:CK6" si="9">IF(CC7="",NA(),CC7)</f>
        <v>253.81</v>
      </c>
      <c r="CD6" s="35">
        <f t="shared" si="9"/>
        <v>261.07</v>
      </c>
      <c r="CE6" s="35">
        <f t="shared" si="9"/>
        <v>252.27</v>
      </c>
      <c r="CF6" s="35">
        <f t="shared" si="9"/>
        <v>239.51</v>
      </c>
      <c r="CG6" s="35">
        <f t="shared" si="9"/>
        <v>311.81</v>
      </c>
      <c r="CH6" s="35">
        <f t="shared" si="9"/>
        <v>334.37</v>
      </c>
      <c r="CI6" s="35">
        <f t="shared" si="9"/>
        <v>351.41</v>
      </c>
      <c r="CJ6" s="35">
        <f t="shared" si="9"/>
        <v>250.84</v>
      </c>
      <c r="CK6" s="35">
        <f t="shared" si="9"/>
        <v>235.61</v>
      </c>
      <c r="CL6" s="34" t="str">
        <f>IF(CL7="","",IF(CL7="-","【-】","【"&amp;SUBSTITUTE(TEXT(CL7,"#,##0.00"),"-","△")&amp;"】"))</f>
        <v>【137.82】</v>
      </c>
      <c r="CM6" s="35">
        <f>IF(CM7="",NA(),CM7)</f>
        <v>9.42</v>
      </c>
      <c r="CN6" s="35">
        <f t="shared" ref="CN6:CV6" si="10">IF(CN7="",NA(),CN7)</f>
        <v>9.42</v>
      </c>
      <c r="CO6" s="35">
        <f t="shared" si="10"/>
        <v>49.42</v>
      </c>
      <c r="CP6" s="35">
        <f t="shared" si="10"/>
        <v>43.34</v>
      </c>
      <c r="CQ6" s="35">
        <f t="shared" si="10"/>
        <v>44.43</v>
      </c>
      <c r="CR6" s="35">
        <f t="shared" si="10"/>
        <v>41.95</v>
      </c>
      <c r="CS6" s="35">
        <f t="shared" si="10"/>
        <v>40.71</v>
      </c>
      <c r="CT6" s="35">
        <f t="shared" si="10"/>
        <v>43.53</v>
      </c>
      <c r="CU6" s="35">
        <f t="shared" si="10"/>
        <v>49.39</v>
      </c>
      <c r="CV6" s="35">
        <f t="shared" si="10"/>
        <v>49.25</v>
      </c>
      <c r="CW6" s="34" t="str">
        <f>IF(CW7="","",IF(CW7="-","【-】","【"&amp;SUBSTITUTE(TEXT(CW7,"#,##0.00"),"-","△")&amp;"】"))</f>
        <v>【60.09】</v>
      </c>
      <c r="CX6" s="35">
        <f>IF(CX7="",NA(),CX7)</f>
        <v>56.18</v>
      </c>
      <c r="CY6" s="35">
        <f t="shared" ref="CY6:DG6" si="11">IF(CY7="",NA(),CY7)</f>
        <v>53.19</v>
      </c>
      <c r="CZ6" s="35">
        <f t="shared" si="11"/>
        <v>51.66</v>
      </c>
      <c r="DA6" s="35">
        <f t="shared" si="11"/>
        <v>56.28</v>
      </c>
      <c r="DB6" s="35">
        <f t="shared" si="11"/>
        <v>59.6</v>
      </c>
      <c r="DC6" s="35">
        <f t="shared" si="11"/>
        <v>64.459999999999994</v>
      </c>
      <c r="DD6" s="35">
        <f t="shared" si="11"/>
        <v>63.45</v>
      </c>
      <c r="DE6" s="35">
        <f t="shared" si="11"/>
        <v>64.14</v>
      </c>
      <c r="DF6" s="35">
        <f t="shared" si="11"/>
        <v>83.96</v>
      </c>
      <c r="DG6" s="35">
        <f t="shared" si="11"/>
        <v>84.12</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0.14000000000000001</v>
      </c>
      <c r="EK6" s="34">
        <f t="shared" si="14"/>
        <v>0</v>
      </c>
      <c r="EL6" s="35">
        <f t="shared" si="14"/>
        <v>0.17</v>
      </c>
      <c r="EM6" s="35">
        <f t="shared" si="14"/>
        <v>0.15</v>
      </c>
      <c r="EN6" s="35">
        <f t="shared" si="14"/>
        <v>0.1</v>
      </c>
      <c r="EO6" s="34" t="str">
        <f>IF(EO7="","",IF(EO7="-","【-】","【"&amp;SUBSTITUTE(TEXT(EO7,"#,##0.00"),"-","△")&amp;"】"))</f>
        <v>【0.27】</v>
      </c>
    </row>
    <row r="7" spans="1:145" s="36" customFormat="1">
      <c r="A7" s="28"/>
      <c r="B7" s="37">
        <v>2016</v>
      </c>
      <c r="C7" s="37">
        <v>173843</v>
      </c>
      <c r="D7" s="37">
        <v>47</v>
      </c>
      <c r="E7" s="37">
        <v>17</v>
      </c>
      <c r="F7" s="37">
        <v>1</v>
      </c>
      <c r="G7" s="37">
        <v>0</v>
      </c>
      <c r="H7" s="37" t="s">
        <v>108</v>
      </c>
      <c r="I7" s="37" t="s">
        <v>109</v>
      </c>
      <c r="J7" s="37" t="s">
        <v>110</v>
      </c>
      <c r="K7" s="37" t="s">
        <v>111</v>
      </c>
      <c r="L7" s="37" t="s">
        <v>112</v>
      </c>
      <c r="M7" s="37"/>
      <c r="N7" s="38" t="s">
        <v>113</v>
      </c>
      <c r="O7" s="38" t="s">
        <v>114</v>
      </c>
      <c r="P7" s="38">
        <v>46</v>
      </c>
      <c r="Q7" s="38">
        <v>105.1</v>
      </c>
      <c r="R7" s="38">
        <v>1620</v>
      </c>
      <c r="S7" s="38">
        <v>21247</v>
      </c>
      <c r="T7" s="38">
        <v>246.76</v>
      </c>
      <c r="U7" s="38">
        <v>86.1</v>
      </c>
      <c r="V7" s="38">
        <v>9711</v>
      </c>
      <c r="W7" s="38">
        <v>5.17</v>
      </c>
      <c r="X7" s="38">
        <v>1878.34</v>
      </c>
      <c r="Y7" s="38">
        <v>61.97</v>
      </c>
      <c r="Z7" s="38">
        <v>64.2</v>
      </c>
      <c r="AA7" s="38">
        <v>61.58</v>
      </c>
      <c r="AB7" s="38">
        <v>58.66</v>
      </c>
      <c r="AC7" s="38">
        <v>62.51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5033.38</v>
      </c>
      <c r="BG7" s="38">
        <v>3541.73</v>
      </c>
      <c r="BH7" s="38">
        <v>3324.72</v>
      </c>
      <c r="BI7" s="38">
        <v>3173.56</v>
      </c>
      <c r="BJ7" s="38">
        <v>2512.06</v>
      </c>
      <c r="BK7" s="38">
        <v>1791.46</v>
      </c>
      <c r="BL7" s="38">
        <v>1826.49</v>
      </c>
      <c r="BM7" s="38">
        <v>1696.96</v>
      </c>
      <c r="BN7" s="38">
        <v>1162.3599999999999</v>
      </c>
      <c r="BO7" s="38">
        <v>1047.6500000000001</v>
      </c>
      <c r="BP7" s="38">
        <v>728.3</v>
      </c>
      <c r="BQ7" s="38">
        <v>29.48</v>
      </c>
      <c r="BR7" s="38">
        <v>44.61</v>
      </c>
      <c r="BS7" s="38">
        <v>44.76</v>
      </c>
      <c r="BT7" s="38">
        <v>46.18</v>
      </c>
      <c r="BU7" s="38">
        <v>50.14</v>
      </c>
      <c r="BV7" s="38">
        <v>51.28</v>
      </c>
      <c r="BW7" s="38">
        <v>48</v>
      </c>
      <c r="BX7" s="38">
        <v>47.23</v>
      </c>
      <c r="BY7" s="38">
        <v>68.209999999999994</v>
      </c>
      <c r="BZ7" s="38">
        <v>74.040000000000006</v>
      </c>
      <c r="CA7" s="38">
        <v>100.04</v>
      </c>
      <c r="CB7" s="38">
        <v>383.47</v>
      </c>
      <c r="CC7" s="38">
        <v>253.81</v>
      </c>
      <c r="CD7" s="38">
        <v>261.07</v>
      </c>
      <c r="CE7" s="38">
        <v>252.27</v>
      </c>
      <c r="CF7" s="38">
        <v>239.51</v>
      </c>
      <c r="CG7" s="38">
        <v>311.81</v>
      </c>
      <c r="CH7" s="38">
        <v>334.37</v>
      </c>
      <c r="CI7" s="38">
        <v>351.41</v>
      </c>
      <c r="CJ7" s="38">
        <v>250.84</v>
      </c>
      <c r="CK7" s="38">
        <v>235.61</v>
      </c>
      <c r="CL7" s="38">
        <v>137.82</v>
      </c>
      <c r="CM7" s="38">
        <v>9.42</v>
      </c>
      <c r="CN7" s="38">
        <v>9.42</v>
      </c>
      <c r="CO7" s="38">
        <v>49.42</v>
      </c>
      <c r="CP7" s="38">
        <v>43.34</v>
      </c>
      <c r="CQ7" s="38">
        <v>44.43</v>
      </c>
      <c r="CR7" s="38">
        <v>41.95</v>
      </c>
      <c r="CS7" s="38">
        <v>40.71</v>
      </c>
      <c r="CT7" s="38">
        <v>43.53</v>
      </c>
      <c r="CU7" s="38">
        <v>49.39</v>
      </c>
      <c r="CV7" s="38">
        <v>49.25</v>
      </c>
      <c r="CW7" s="38">
        <v>60.09</v>
      </c>
      <c r="CX7" s="38">
        <v>56.18</v>
      </c>
      <c r="CY7" s="38">
        <v>53.19</v>
      </c>
      <c r="CZ7" s="38">
        <v>51.66</v>
      </c>
      <c r="DA7" s="38">
        <v>56.28</v>
      </c>
      <c r="DB7" s="38">
        <v>59.6</v>
      </c>
      <c r="DC7" s="38">
        <v>64.459999999999994</v>
      </c>
      <c r="DD7" s="38">
        <v>63.45</v>
      </c>
      <c r="DE7" s="38">
        <v>64.14</v>
      </c>
      <c r="DF7" s="38">
        <v>83.96</v>
      </c>
      <c r="DG7" s="38">
        <v>84.12</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0.14000000000000001</v>
      </c>
      <c r="EK7" s="38">
        <v>0</v>
      </c>
      <c r="EL7" s="38">
        <v>0.17</v>
      </c>
      <c r="EM7" s="38">
        <v>0.15</v>
      </c>
      <c r="EN7" s="38">
        <v>0.1</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柿本　秀洋</cp:lastModifiedBy>
  <cp:lastPrinted>2018-02-07T04:55:25Z</cp:lastPrinted>
  <dcterms:created xsi:type="dcterms:W3CDTF">2017-12-25T02:07:24Z</dcterms:created>
  <dcterms:modified xsi:type="dcterms:W3CDTF">2018-02-07T04:55:30Z</dcterms:modified>
  <cp:category/>
</cp:coreProperties>
</file>