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W10" i="4"/>
  <c r="P10" i="4"/>
  <c r="I10" i="4"/>
  <c r="B10" i="4"/>
  <c r="BB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<sst xmlns="http://schemas.openxmlformats.org/spreadsheetml/2006/main" count="232" uniqueCount="120">
  <si>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</si>
  <si>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</si>
  <si>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</si>
  <si>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</si>
  <si>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</si>
  <si>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</si>
  <si>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</si>
  <si>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</si>
  <si>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</si>
  <si>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</si>
  <si>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</si>
  <si>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</si>
  <si>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</si>
  <si>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</si>
  <si>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</si>
  <si>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</si>
  <si>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</si>
  <si>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</si>
  <si>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</si>
  <si>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</si>
  <si>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</si>
  <si>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</si>
  <si>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</si>
  <si>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</si>
  <si>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</si>
  <si>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</si>
  <si>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</si>
  <si>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</si>
  <si>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</si>
  <si>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</si>
  <si>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</si>
  <si>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</si>
  <si>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</si>
  <si>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</si>
  <si>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</si>
  <si>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</si>
  <si>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</si>
  <si>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</si>
  <si>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</si>
  <si>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</si>
  <si>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</si>
  <si>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</si>
  <si>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</si>
  <si>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</si>
  <si>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</si>
  <si>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</si>
  <si>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</si>
  <si>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</si>
  <si>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</si>
  <si>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</si>
  <si>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</si>
  <si>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</si>
  <si>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</si>
  <si>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</si>
  <si>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</si>
  <si>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</si>
  <si>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</si>
  <si>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</si>
  <si>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</si>
  <si>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</si>
  <si>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</si>
  <si>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</si>
  <si>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</si>
  <si>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</si>
  <si>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</si>
  <si>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</si>
  <si>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</si>
  <si>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</si>
  <si>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</si>
  <si>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</si>
  <si>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</si>
  <si>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</si>
  <si>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</si>
  <si>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</si>
  <si>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</si>
  <si>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</si>
  <si>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</si>
  <si>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</si>
  <si>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</si>
  <si>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</si>
  <si>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</si>
  <si>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</si>
  <si>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</si>
  <si>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</si>
  <si>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</si>
  <si>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</si>
  <si>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</si>
  <si>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</si>
  <si>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</si>
  <si>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</si>
  <si>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</si>
  <si>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</si>
  <si>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</si>
  <si>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</si>
  <si>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</si>
  <si>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</si>
  <si>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</si>
  <si>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</si>
  <si>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</si>
  <si>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</si>
  <si>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</si>
  <si>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</si>
  <si>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</si>
  <si>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</si>
  <si>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</si>
  <si>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津幡町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</si>
  <si>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</si>
  <si>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</si>
  <si>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</si>
  <si>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</si>
  <si>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</si>
  <si>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</si>
  <si>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</si>
  <si>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</si>
  <si>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</si>
  <si>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</si>
  <si>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昭和５０年代以降の急速な人口増加に伴う事業拡張により布設した管路が耐用年数を経過し、今後管路経年化率はさらに上昇すると考えられます。</t>
    <phoneticPr fontId="4"/>
  </si>
  <si>
    <t>　平成２７年度からの県水責任水量の引き下げの効果等による費用の減少により、経常収支比率や料金回収率は向上しています。また、累積欠損金も生じておらず、経営の健全性は良好と考えられますが、今後老朽化による施設や管路の更新投資が必要となり、減価償却費や支払利息が増加していくことに留意する必要があります。</t>
    <rPh sb="50" eb="52">
      <t>コウジョウ</t>
    </rPh>
    <phoneticPr fontId="4"/>
  </si>
  <si>
    <t>　損益状況は良好であるものの、管路経年化率は上昇しており、管路以外の施設を含め今後計画的に更新投資を行っていく必要があり、資金確保のため経費削減に努めながら経営してまいります。</t>
    <rPh sb="15" eb="17">
      <t>カンロ</t>
    </rPh>
    <rPh sb="17" eb="20">
      <t>ケイネンカ</t>
    </rPh>
    <rPh sb="20" eb="21">
      <t>リツ</t>
    </rPh>
    <rPh sb="22" eb="24">
      <t>ジョウショウ</t>
    </rPh>
    <rPh sb="29" eb="31">
      <t>カンロ</t>
    </rPh>
    <rPh sb="31" eb="33">
      <t>イガイ</t>
    </rPh>
    <rPh sb="34" eb="36">
      <t>シセツ</t>
    </rPh>
    <rPh sb="37" eb="38">
      <t>フク</t>
    </rPh>
    <rPh sb="39" eb="41">
      <t>コンゴ</t>
    </rPh>
    <rPh sb="41" eb="44">
      <t>ケイカクテキ</t>
    </rPh>
    <rPh sb="45" eb="47">
      <t>コウシン</t>
    </rPh>
    <rPh sb="47" eb="49">
      <t>トウシ</t>
    </rPh>
    <rPh sb="50" eb="51">
      <t>オコナ</t>
    </rPh>
    <rPh sb="55" eb="57">
      <t>ヒツヨウ</t>
    </rPh>
    <rPh sb="61" eb="63">
      <t>シキン</t>
    </rPh>
    <rPh sb="63" eb="65">
      <t>カクホ</t>
    </rPh>
    <rPh sb="68" eb="70">
      <t>ケイヒ</t>
    </rPh>
    <rPh sb="70" eb="72">
      <t>サクゲン</t>
    </rPh>
    <rPh sb="73" eb="74">
      <t>ツト</t>
    </rPh>
    <rPh sb="78" eb="80">
      <t>ケイエイ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</si>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</sst>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0.17</c:v>
                </c:pt>
                <c:pt idx="2">
                  <c:v>0.08</c:v>
                </c:pt>
                <c:pt idx="3">
                  <c:v>0.28000000000000003</c:v>
                </c:pt>
                <c:pt idx="4">
                  <c:v>0.18</c:v>
                </c:pt>
              </c:numCache>
            </c:numRef>
          </c:val>
        </c:ser>
        <c:dLbls>
          <c:showLegendKey val="0"/>
          <c:showVal val="0"/>
          <c:showCatName val="0"/>
          <c:showSerName val="0"/>
          <c:showPercent val="0"/>
          <c:showBubbleSize val="0"/>
        </c:dLbls>
        <c:gapWidth val="150"/>
        <c:axId val="163390208"/>
        <c:axId val="16339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63390208"/>
        <c:axId val="163390600"/>
      </c:lineChart>
      <c:dateAx>
        <c:axId val="163390208"/>
        <c:scaling>
          <c:orientation val="minMax"/>
        </c:scaling>
        <c:delete val="1"/>
        <c:axPos val="b"/>
        <c:numFmt formatCode="ge" sourceLinked="1"/>
        <c:majorTickMark val="none"/>
        <c:minorTickMark val="none"/>
        <c:tickLblPos val="none"/>
        <c:crossAx val="163390600"/>
        <c:crosses val="autoZero"/>
        <c:auto val="1"/>
        <c:lblOffset val="100"/>
        <c:baseTimeUnit val="years"/>
      </c:dateAx>
      <c:valAx>
        <c:axId val="16339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67.62</c:v>
                </c:pt>
                <c:pt idx="1">
                  <c:v>68.349999999999994</c:v>
                </c:pt>
                <c:pt idx="2">
                  <c:v>66.8</c:v>
                </c:pt>
                <c:pt idx="3">
                  <c:v>67.83</c:v>
                </c:pt>
                <c:pt idx="4">
                  <c:v>70.010000000000005</c:v>
                </c:pt>
              </c:numCache>
            </c:numRef>
          </c:val>
        </c:ser>
        <c:dLbls>
          <c:showLegendKey val="0"/>
          <c:showVal val="0"/>
          <c:showCatName val="0"/>
          <c:showSerName val="0"/>
          <c:showPercent val="0"/>
          <c:showBubbleSize val="0"/>
        </c:dLbls>
        <c:gapWidth val="150"/>
        <c:axId val="222548800"/>
        <c:axId val="22255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22548800"/>
        <c:axId val="222553112"/>
      </c:lineChart>
      <c:dateAx>
        <c:axId val="222548800"/>
        <c:scaling>
          <c:orientation val="minMax"/>
        </c:scaling>
        <c:delete val="1"/>
        <c:axPos val="b"/>
        <c:numFmt formatCode="ge" sourceLinked="1"/>
        <c:majorTickMark val="none"/>
        <c:minorTickMark val="none"/>
        <c:tickLblPos val="none"/>
        <c:crossAx val="222553112"/>
        <c:crosses val="autoZero"/>
        <c:auto val="1"/>
        <c:lblOffset val="100"/>
        <c:baseTimeUnit val="years"/>
      </c:dateAx>
      <c:valAx>
        <c:axId val="2225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92.94</c:v>
                </c:pt>
                <c:pt idx="1">
                  <c:v>91.14</c:v>
                </c:pt>
                <c:pt idx="2">
                  <c:v>92.63</c:v>
                </c:pt>
                <c:pt idx="3">
                  <c:v>91.92</c:v>
                </c:pt>
                <c:pt idx="4">
                  <c:v>91.97</c:v>
                </c:pt>
              </c:numCache>
            </c:numRef>
          </c:val>
        </c:ser>
        <c:dLbls>
          <c:showLegendKey val="0"/>
          <c:showVal val="0"/>
          <c:showCatName val="0"/>
          <c:showSerName val="0"/>
          <c:showPercent val="0"/>
          <c:showBubbleSize val="0"/>
        </c:dLbls>
        <c:gapWidth val="150"/>
        <c:axId val="222548408"/>
        <c:axId val="2225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22548408"/>
        <c:axId val="222553504"/>
      </c:lineChart>
      <c:dateAx>
        <c:axId val="222548408"/>
        <c:scaling>
          <c:orientation val="minMax"/>
        </c:scaling>
        <c:delete val="1"/>
        <c:axPos val="b"/>
        <c:numFmt formatCode="ge" sourceLinked="1"/>
        <c:majorTickMark val="none"/>
        <c:minorTickMark val="none"/>
        <c:tickLblPos val="none"/>
        <c:crossAx val="222553504"/>
        <c:crosses val="autoZero"/>
        <c:auto val="1"/>
        <c:lblOffset val="100"/>
        <c:baseTimeUnit val="years"/>
      </c:dateAx>
      <c:valAx>
        <c:axId val="2225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108.96</c:v>
                </c:pt>
                <c:pt idx="1">
                  <c:v>113.2</c:v>
                </c:pt>
                <c:pt idx="2">
                  <c:v>112.62</c:v>
                </c:pt>
                <c:pt idx="3">
                  <c:v>118.54</c:v>
                </c:pt>
                <c:pt idx="4">
                  <c:v>118.33</c:v>
                </c:pt>
              </c:numCache>
            </c:numRef>
          </c:val>
        </c:ser>
        <c:dLbls>
          <c:showLegendKey val="0"/>
          <c:showVal val="0"/>
          <c:showCatName val="0"/>
          <c:showSerName val="0"/>
          <c:showPercent val="0"/>
          <c:showBubbleSize val="0"/>
        </c:dLbls>
        <c:gapWidth val="150"/>
        <c:axId val="163386680"/>
        <c:axId val="1633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63386680"/>
        <c:axId val="163387072"/>
      </c:lineChart>
      <c:dateAx>
        <c:axId val="163386680"/>
        <c:scaling>
          <c:orientation val="minMax"/>
        </c:scaling>
        <c:delete val="1"/>
        <c:axPos val="b"/>
        <c:numFmt formatCode="ge" sourceLinked="1"/>
        <c:majorTickMark val="none"/>
        <c:minorTickMark val="none"/>
        <c:tickLblPos val="none"/>
        <c:crossAx val="163387072"/>
        <c:crosses val="autoZero"/>
        <c:auto val="1"/>
        <c:lblOffset val="100"/>
        <c:baseTimeUnit val="years"/>
      </c:dateAx>
      <c:valAx>
        <c:axId val="16338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28.58</c:v>
                </c:pt>
                <c:pt idx="1">
                  <c:v>29.38</c:v>
                </c:pt>
                <c:pt idx="2">
                  <c:v>52.09</c:v>
                </c:pt>
                <c:pt idx="3">
                  <c:v>53.19</c:v>
                </c:pt>
                <c:pt idx="4">
                  <c:v>54.43</c:v>
                </c:pt>
              </c:numCache>
            </c:numRef>
          </c:val>
        </c:ser>
        <c:dLbls>
          <c:showLegendKey val="0"/>
          <c:showVal val="0"/>
          <c:showCatName val="0"/>
          <c:showSerName val="0"/>
          <c:showPercent val="0"/>
          <c:showBubbleSize val="0"/>
        </c:dLbls>
        <c:gapWidth val="150"/>
        <c:axId val="222589104"/>
        <c:axId val="2225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22589104"/>
        <c:axId val="222589888"/>
      </c:lineChart>
      <c:dateAx>
        <c:axId val="222589104"/>
        <c:scaling>
          <c:orientation val="minMax"/>
        </c:scaling>
        <c:delete val="1"/>
        <c:axPos val="b"/>
        <c:numFmt formatCode="ge" sourceLinked="1"/>
        <c:majorTickMark val="none"/>
        <c:minorTickMark val="none"/>
        <c:tickLblPos val="none"/>
        <c:crossAx val="222589888"/>
        <c:crosses val="autoZero"/>
        <c:auto val="1"/>
        <c:lblOffset val="100"/>
        <c:baseTimeUnit val="years"/>
      </c:dateAx>
      <c:valAx>
        <c:axId val="2225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8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0.82</c:v>
                </c:pt>
                <c:pt idx="1">
                  <c:v>0.53</c:v>
                </c:pt>
                <c:pt idx="2">
                  <c:v>2.31</c:v>
                </c:pt>
                <c:pt idx="3">
                  <c:v>7.34</c:v>
                </c:pt>
                <c:pt idx="4">
                  <c:v>12.81</c:v>
                </c:pt>
              </c:numCache>
            </c:numRef>
          </c:val>
        </c:ser>
        <c:dLbls>
          <c:showLegendKey val="0"/>
          <c:showVal val="0"/>
          <c:showCatName val="0"/>
          <c:showSerName val="0"/>
          <c:showPercent val="0"/>
          <c:showBubbleSize val="0"/>
        </c:dLbls>
        <c:gapWidth val="150"/>
        <c:axId val="222590280"/>
        <c:axId val="22259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22590280"/>
        <c:axId val="222593416"/>
      </c:lineChart>
      <c:dateAx>
        <c:axId val="222590280"/>
        <c:scaling>
          <c:orientation val="minMax"/>
        </c:scaling>
        <c:delete val="1"/>
        <c:axPos val="b"/>
        <c:numFmt formatCode="ge" sourceLinked="1"/>
        <c:majorTickMark val="none"/>
        <c:minorTickMark val="none"/>
        <c:tickLblPos val="none"/>
        <c:crossAx val="222593416"/>
        <c:crosses val="autoZero"/>
        <c:auto val="1"/>
        <c:lblOffset val="100"/>
        <c:baseTimeUnit val="years"/>
      </c:dateAx>
      <c:valAx>
        <c:axId val="2225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592632"/>
        <c:axId val="222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22592632"/>
        <c:axId val="222593024"/>
      </c:lineChart>
      <c:dateAx>
        <c:axId val="222592632"/>
        <c:scaling>
          <c:orientation val="minMax"/>
        </c:scaling>
        <c:delete val="1"/>
        <c:axPos val="b"/>
        <c:numFmt formatCode="ge" sourceLinked="1"/>
        <c:majorTickMark val="none"/>
        <c:minorTickMark val="none"/>
        <c:tickLblPos val="none"/>
        <c:crossAx val="222593024"/>
        <c:crosses val="autoZero"/>
        <c:auto val="1"/>
        <c:lblOffset val="100"/>
        <c:baseTimeUnit val="years"/>
      </c:dateAx>
      <c:valAx>
        <c:axId val="2225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596.34</c:v>
                </c:pt>
                <c:pt idx="1">
                  <c:v>619.76</c:v>
                </c:pt>
                <c:pt idx="2">
                  <c:v>303.69</c:v>
                </c:pt>
                <c:pt idx="3">
                  <c:v>327.49</c:v>
                </c:pt>
                <c:pt idx="4">
                  <c:v>380.43</c:v>
                </c:pt>
              </c:numCache>
            </c:numRef>
          </c:val>
        </c:ser>
        <c:dLbls>
          <c:showLegendKey val="0"/>
          <c:showVal val="0"/>
          <c:showCatName val="0"/>
          <c:showSerName val="0"/>
          <c:showPercent val="0"/>
          <c:showBubbleSize val="0"/>
        </c:dLbls>
        <c:gapWidth val="150"/>
        <c:axId val="222594592"/>
        <c:axId val="22259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22594592"/>
        <c:axId val="222594984"/>
      </c:lineChart>
      <c:dateAx>
        <c:axId val="222594592"/>
        <c:scaling>
          <c:orientation val="minMax"/>
        </c:scaling>
        <c:delete val="1"/>
        <c:axPos val="b"/>
        <c:numFmt formatCode="ge" sourceLinked="1"/>
        <c:majorTickMark val="none"/>
        <c:minorTickMark val="none"/>
        <c:tickLblPos val="none"/>
        <c:crossAx val="222594984"/>
        <c:crosses val="autoZero"/>
        <c:auto val="1"/>
        <c:lblOffset val="100"/>
        <c:baseTimeUnit val="years"/>
      </c:dateAx>
      <c:valAx>
        <c:axId val="22259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422.84</c:v>
                </c:pt>
                <c:pt idx="1">
                  <c:v>429.71</c:v>
                </c:pt>
                <c:pt idx="2">
                  <c:v>418.3</c:v>
                </c:pt>
                <c:pt idx="3">
                  <c:v>417.04</c:v>
                </c:pt>
                <c:pt idx="4">
                  <c:v>407.65</c:v>
                </c:pt>
              </c:numCache>
            </c:numRef>
          </c:val>
        </c:ser>
        <c:dLbls>
          <c:showLegendKey val="0"/>
          <c:showVal val="0"/>
          <c:showCatName val="0"/>
          <c:showSerName val="0"/>
          <c:showPercent val="0"/>
          <c:showBubbleSize val="0"/>
        </c:dLbls>
        <c:gapWidth val="150"/>
        <c:axId val="222549192"/>
        <c:axId val="22255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22549192"/>
        <c:axId val="222554288"/>
      </c:lineChart>
      <c:dateAx>
        <c:axId val="222549192"/>
        <c:scaling>
          <c:orientation val="minMax"/>
        </c:scaling>
        <c:delete val="1"/>
        <c:axPos val="b"/>
        <c:numFmt formatCode="ge" sourceLinked="1"/>
        <c:majorTickMark val="none"/>
        <c:minorTickMark val="none"/>
        <c:tickLblPos val="none"/>
        <c:crossAx val="222554288"/>
        <c:crosses val="autoZero"/>
        <c:auto val="1"/>
        <c:lblOffset val="100"/>
        <c:baseTimeUnit val="years"/>
      </c:dateAx>
      <c:valAx>
        <c:axId val="22255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98.05</c:v>
                </c:pt>
                <c:pt idx="1">
                  <c:v>100.5</c:v>
                </c:pt>
                <c:pt idx="2">
                  <c:v>103.58</c:v>
                </c:pt>
                <c:pt idx="3">
                  <c:v>109.81</c:v>
                </c:pt>
                <c:pt idx="4">
                  <c:v>110.53</c:v>
                </c:pt>
              </c:numCache>
            </c:numRef>
          </c:val>
        </c:ser>
        <c:dLbls>
          <c:showLegendKey val="0"/>
          <c:showVal val="0"/>
          <c:showCatName val="0"/>
          <c:showSerName val="0"/>
          <c:showPercent val="0"/>
          <c:showBubbleSize val="0"/>
        </c:dLbls>
        <c:gapWidth val="150"/>
        <c:axId val="222549584"/>
        <c:axId val="22255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22549584"/>
        <c:axId val="222552720"/>
      </c:lineChart>
      <c:dateAx>
        <c:axId val="222549584"/>
        <c:scaling>
          <c:orientation val="minMax"/>
        </c:scaling>
        <c:delete val="1"/>
        <c:axPos val="b"/>
        <c:numFmt formatCode="ge" sourceLinked="1"/>
        <c:majorTickMark val="none"/>
        <c:minorTickMark val="none"/>
        <c:tickLblPos val="none"/>
        <c:crossAx val="222552720"/>
        <c:crosses val="autoZero"/>
        <c:auto val="1"/>
        <c:lblOffset val="100"/>
        <c:baseTimeUnit val="years"/>
      </c:dateAx>
      <c:valAx>
        <c:axId val="22255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168.12</c:v>
                </c:pt>
                <c:pt idx="1">
                  <c:v>164.27</c:v>
                </c:pt>
                <c:pt idx="2">
                  <c:v>160.34</c:v>
                </c:pt>
                <c:pt idx="3">
                  <c:v>151.16999999999999</c:v>
                </c:pt>
                <c:pt idx="4">
                  <c:v>151.19</c:v>
                </c:pt>
              </c:numCache>
            </c:numRef>
          </c:val>
        </c:ser>
        <c:dLbls>
          <c:showLegendKey val="0"/>
          <c:showVal val="0"/>
          <c:showCatName val="0"/>
          <c:showSerName val="0"/>
          <c:showPercent val="0"/>
          <c:showBubbleSize val="0"/>
        </c:dLbls>
        <c:gapWidth val="150"/>
        <c:axId val="222550368"/>
        <c:axId val="2225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22550368"/>
        <c:axId val="222550760"/>
      </c:lineChart>
      <c:dateAx>
        <c:axId val="222550368"/>
        <c:scaling>
          <c:orientation val="minMax"/>
        </c:scaling>
        <c:delete val="1"/>
        <c:axPos val="b"/>
        <c:numFmt formatCode="ge" sourceLinked="1"/>
        <c:majorTickMark val="none"/>
        <c:minorTickMark val="none"/>
        <c:tickLblPos val="none"/>
        <c:crossAx val="222550760"/>
        <c:crosses val="autoZero"/>
        <c:auto val="1"/>
        <c:lblOffset val="100"/>
        <c:baseTimeUnit val="years"/>
      </c:dateAx>
      <c:valAx>
        <c:axId val="2225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9" zoomScaleNormal="69"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石川県　津幡町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37791</v>
      </c>
      <c r="AM8" s="71"/>
      <c r="AN8" s="71"/>
      <c r="AO8" s="71"/>
      <c r="AP8" s="71"/>
      <c r="AQ8" s="71"/>
      <c r="AR8" s="71"/>
      <c r="AS8" s="71"/>
      <c r="AT8" s="67">
        <f>データ!$S$6</f>
        <v>110.59</v>
      </c>
      <c r="AU8" s="68"/>
      <c r="AV8" s="68"/>
      <c r="AW8" s="68"/>
      <c r="AX8" s="68"/>
      <c r="AY8" s="68"/>
      <c r="AZ8" s="68"/>
      <c r="BA8" s="68"/>
      <c r="BB8" s="70">
        <f>データ!$T$6</f>
        <v>341.72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61.53</v>
      </c>
      <c r="J10" s="68"/>
      <c r="K10" s="68"/>
      <c r="L10" s="68"/>
      <c r="M10" s="68"/>
      <c r="N10" s="68"/>
      <c r="O10" s="69"/>
      <c r="P10" s="70">
        <f>データ!$P$6</f>
        <v>98.4</v>
      </c>
      <c r="Q10" s="70"/>
      <c r="R10" s="70"/>
      <c r="S10" s="70"/>
      <c r="T10" s="70"/>
      <c r="U10" s="70"/>
      <c r="V10" s="70"/>
      <c r="W10" s="71">
        <f>データ!$Q$6</f>
        <v>2750</v>
      </c>
      <c r="X10" s="71"/>
      <c r="Y10" s="71"/>
      <c r="Z10" s="71"/>
      <c r="AA10" s="71"/>
      <c r="AB10" s="71"/>
      <c r="AC10" s="71"/>
      <c r="AD10" s="2"/>
      <c r="AE10" s="2"/>
      <c r="AF10" s="2"/>
      <c r="AG10" s="2"/>
      <c r="AH10" s="5"/>
      <c r="AI10" s="5"/>
      <c r="AJ10" s="5"/>
      <c r="AK10" s="5"/>
      <c r="AL10" s="71">
        <f>データ!$U$6</f>
        <v>37137</v>
      </c>
      <c r="AM10" s="71"/>
      <c r="AN10" s="71"/>
      <c r="AO10" s="71"/>
      <c r="AP10" s="71"/>
      <c r="AQ10" s="71"/>
      <c r="AR10" s="71"/>
      <c r="AS10" s="71"/>
      <c r="AT10" s="67">
        <f>データ!$V$6</f>
        <v>74.89</v>
      </c>
      <c r="AU10" s="68"/>
      <c r="AV10" s="68"/>
      <c r="AW10" s="68"/>
      <c r="AX10" s="68"/>
      <c r="AY10" s="68"/>
      <c r="AZ10" s="68"/>
      <c r="BA10" s="68"/>
      <c r="BB10" s="70">
        <f>データ!$W$6</f>
        <v>495.89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173614</v>
      </c>
      <c r="D6" s="34">
        <f t="shared" si="3"/>
        <v>46</v>
      </c>
      <c r="E6" s="34">
        <f t="shared" si="3"/>
        <v>1</v>
      </c>
      <c r="F6" s="34">
        <f t="shared" si="3"/>
        <v>0</v>
      </c>
      <c r="G6" s="34">
        <f t="shared" si="3"/>
        <v>1</v>
      </c>
      <c r="H6" s="34" t="str">
        <f t="shared" si="3"/>
        <v>石川県　津幡町</v>
      </c>
      <c r="I6" s="34" t="str">
        <f t="shared" si="3"/>
        <v>法適用</v>
      </c>
      <c r="J6" s="34" t="str">
        <f t="shared" si="3"/>
        <v>水道事業</v>
      </c>
      <c r="K6" s="34" t="str">
        <f t="shared" si="3"/>
        <v>末端給水事業</v>
      </c>
      <c r="L6" s="34" t="str">
        <f t="shared" si="3"/>
        <v>A5</v>
      </c>
      <c r="M6" s="34">
        <f t="shared" si="3"/>
        <v>0</v>
      </c>
      <c r="N6" s="35" t="str">
        <f t="shared" si="3"/>
        <v>-</v>
      </c>
      <c r="O6" s="35">
        <f t="shared" si="3"/>
        <v>61.53</v>
      </c>
      <c r="P6" s="35">
        <f t="shared" si="3"/>
        <v>98.4</v>
      </c>
      <c r="Q6" s="35">
        <f t="shared" si="3"/>
        <v>2750</v>
      </c>
      <c r="R6" s="35">
        <f t="shared" si="3"/>
        <v>37791</v>
      </c>
      <c r="S6" s="35">
        <f t="shared" si="3"/>
        <v>110.59</v>
      </c>
      <c r="T6" s="35">
        <f t="shared" si="3"/>
        <v>341.72</v>
      </c>
      <c r="U6" s="35">
        <f t="shared" si="3"/>
        <v>37137</v>
      </c>
      <c r="V6" s="35">
        <f t="shared" si="3"/>
        <v>74.89</v>
      </c>
      <c r="W6" s="35">
        <f t="shared" si="3"/>
        <v>495.89</v>
      </c>
      <c r="X6" s="36">
        <f>IF(X7="",NA(),X7)</f>
        <v>108.96</v>
      </c>
      <c r="Y6" s="36">
        <f t="shared" ref="Y6:AG6" si="4">IF(Y7="",NA(),Y7)</f>
        <v>113.2</v>
      </c>
      <c r="Z6" s="36">
        <f t="shared" si="4"/>
        <v>112.62</v>
      </c>
      <c r="AA6" s="36">
        <f t="shared" si="4"/>
        <v>118.54</v>
      </c>
      <c r="AB6" s="36">
        <f t="shared" si="4"/>
        <v>118.33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596.34</v>
      </c>
      <c r="AU6" s="36">
        <f t="shared" ref="AU6:BC6" si="6">IF(AU7="",NA(),AU7)</f>
        <v>619.76</v>
      </c>
      <c r="AV6" s="36">
        <f t="shared" si="6"/>
        <v>303.69</v>
      </c>
      <c r="AW6" s="36">
        <f t="shared" si="6"/>
        <v>327.49</v>
      </c>
      <c r="AX6" s="36">
        <f t="shared" si="6"/>
        <v>380.43</v>
      </c>
      <c r="AY6" s="36">
        <f t="shared" si="6"/>
        <v>852.01</v>
      </c>
      <c r="AZ6" s="36">
        <f t="shared" si="6"/>
        <v>909.68</v>
      </c>
      <c r="BA6" s="36">
        <f t="shared" si="6"/>
        <v>382.09</v>
      </c>
      <c r="BB6" s="36">
        <f t="shared" si="6"/>
        <v>371.31</v>
      </c>
      <c r="BC6" s="36">
        <f t="shared" si="6"/>
        <v>377.63</v>
      </c>
      <c r="BD6" s="35" t="str">
        <f>IF(BD7="","",IF(BD7="-","【-】","【"&amp;SUBSTITUTE(TEXT(BD7,"#,##0.00"),"-","△")&amp;"】"))</f>
        <v>【262.87】</v>
      </c>
      <c r="BE6" s="36">
        <f>IF(BE7="",NA(),BE7)</f>
        <v>422.84</v>
      </c>
      <c r="BF6" s="36">
        <f t="shared" ref="BF6:BN6" si="7">IF(BF7="",NA(),BF7)</f>
        <v>429.71</v>
      </c>
      <c r="BG6" s="36">
        <f t="shared" si="7"/>
        <v>418.3</v>
      </c>
      <c r="BH6" s="36">
        <f t="shared" si="7"/>
        <v>417.04</v>
      </c>
      <c r="BI6" s="36">
        <f t="shared" si="7"/>
        <v>407.65</v>
      </c>
      <c r="BJ6" s="36">
        <f t="shared" si="7"/>
        <v>391.4</v>
      </c>
      <c r="BK6" s="36">
        <f t="shared" si="7"/>
        <v>382.65</v>
      </c>
      <c r="BL6" s="36">
        <f t="shared" si="7"/>
        <v>385.06</v>
      </c>
      <c r="BM6" s="36">
        <f t="shared" si="7"/>
        <v>373.09</v>
      </c>
      <c r="BN6" s="36">
        <f t="shared" si="7"/>
        <v>364.71</v>
      </c>
      <c r="BO6" s="35" t="str">
        <f>IF(BO7="","",IF(BO7="-","【-】","【"&amp;SUBSTITUTE(TEXT(BO7,"#,##0.00"),"-","△")&amp;"】"))</f>
        <v>【270.87】</v>
      </c>
      <c r="BP6" s="36">
        <f>IF(BP7="",NA(),BP7)</f>
        <v>98.05</v>
      </c>
      <c r="BQ6" s="36">
        <f t="shared" ref="BQ6:BY6" si="8">IF(BQ7="",NA(),BQ7)</f>
        <v>100.5</v>
      </c>
      <c r="BR6" s="36">
        <f t="shared" si="8"/>
        <v>103.58</v>
      </c>
      <c r="BS6" s="36">
        <f t="shared" si="8"/>
        <v>109.81</v>
      </c>
      <c r="BT6" s="36">
        <f t="shared" si="8"/>
        <v>110.53</v>
      </c>
      <c r="BU6" s="36">
        <f t="shared" si="8"/>
        <v>95.91</v>
      </c>
      <c r="BV6" s="36">
        <f t="shared" si="8"/>
        <v>96.1</v>
      </c>
      <c r="BW6" s="36">
        <f t="shared" si="8"/>
        <v>99.07</v>
      </c>
      <c r="BX6" s="36">
        <f t="shared" si="8"/>
        <v>99.99</v>
      </c>
      <c r="BY6" s="36">
        <f t="shared" si="8"/>
        <v>100.65</v>
      </c>
      <c r="BZ6" s="35" t="str">
        <f>IF(BZ7="","",IF(BZ7="-","【-】","【"&amp;SUBSTITUTE(TEXT(BZ7,"#,##0.00"),"-","△")&amp;"】"))</f>
        <v>【105.59】</v>
      </c>
      <c r="CA6" s="36">
        <f>IF(CA7="",NA(),CA7)</f>
        <v>168.12</v>
      </c>
      <c r="CB6" s="36">
        <f t="shared" ref="CB6:CJ6" si="9">IF(CB7="",NA(),CB7)</f>
        <v>164.27</v>
      </c>
      <c r="CC6" s="36">
        <f t="shared" si="9"/>
        <v>160.34</v>
      </c>
      <c r="CD6" s="36">
        <f t="shared" si="9"/>
        <v>151.16999999999999</v>
      </c>
      <c r="CE6" s="36">
        <f t="shared" si="9"/>
        <v>151.19</v>
      </c>
      <c r="CF6" s="36">
        <f t="shared" si="9"/>
        <v>179.29</v>
      </c>
      <c r="CG6" s="36">
        <f t="shared" si="9"/>
        <v>178.39</v>
      </c>
      <c r="CH6" s="36">
        <f t="shared" si="9"/>
        <v>173.03</v>
      </c>
      <c r="CI6" s="36">
        <f t="shared" si="9"/>
        <v>171.15</v>
      </c>
      <c r="CJ6" s="36">
        <f t="shared" si="9"/>
        <v>170.19</v>
      </c>
      <c r="CK6" s="35" t="str">
        <f>IF(CK7="","",IF(CK7="-","【-】","【"&amp;SUBSTITUTE(TEXT(CK7,"#,##0.00"),"-","△")&amp;"】"))</f>
        <v>【163.27】</v>
      </c>
      <c r="CL6" s="36">
        <f>IF(CL7="",NA(),CL7)</f>
        <v>67.62</v>
      </c>
      <c r="CM6" s="36">
        <f t="shared" ref="CM6:CU6" si="10">IF(CM7="",NA(),CM7)</f>
        <v>68.349999999999994</v>
      </c>
      <c r="CN6" s="36">
        <f t="shared" si="10"/>
        <v>66.8</v>
      </c>
      <c r="CO6" s="36">
        <f t="shared" si="10"/>
        <v>67.83</v>
      </c>
      <c r="CP6" s="36">
        <f t="shared" si="10"/>
        <v>70.010000000000005</v>
      </c>
      <c r="CQ6" s="36">
        <f t="shared" si="10"/>
        <v>59.09</v>
      </c>
      <c r="CR6" s="36">
        <f t="shared" si="10"/>
        <v>59.23</v>
      </c>
      <c r="CS6" s="36">
        <f t="shared" si="10"/>
        <v>58.58</v>
      </c>
      <c r="CT6" s="36">
        <f t="shared" si="10"/>
        <v>58.53</v>
      </c>
      <c r="CU6" s="36">
        <f t="shared" si="10"/>
        <v>59.01</v>
      </c>
      <c r="CV6" s="35" t="str">
        <f>IF(CV7="","",IF(CV7="-","【-】","【"&amp;SUBSTITUTE(TEXT(CV7,"#,##0.00"),"-","△")&amp;"】"))</f>
        <v>【59.94】</v>
      </c>
      <c r="CW6" s="36">
        <f>IF(CW7="",NA(),CW7)</f>
        <v>92.94</v>
      </c>
      <c r="CX6" s="36">
        <f t="shared" ref="CX6:DF6" si="11">IF(CX7="",NA(),CX7)</f>
        <v>91.14</v>
      </c>
      <c r="CY6" s="36">
        <f t="shared" si="11"/>
        <v>92.63</v>
      </c>
      <c r="CZ6" s="36">
        <f t="shared" si="11"/>
        <v>91.92</v>
      </c>
      <c r="DA6" s="36">
        <f t="shared" si="11"/>
        <v>91.97</v>
      </c>
      <c r="DB6" s="36">
        <f t="shared" si="11"/>
        <v>85.4</v>
      </c>
      <c r="DC6" s="36">
        <f t="shared" si="11"/>
        <v>85.53</v>
      </c>
      <c r="DD6" s="36">
        <f t="shared" si="11"/>
        <v>85.23</v>
      </c>
      <c r="DE6" s="36">
        <f t="shared" si="11"/>
        <v>85.26</v>
      </c>
      <c r="DF6" s="36">
        <f t="shared" si="11"/>
        <v>85.37</v>
      </c>
      <c r="DG6" s="35" t="str">
        <f>IF(DG7="","",IF(DG7="-","【-】","【"&amp;SUBSTITUTE(TEXT(DG7,"#,##0.00"),"-","△")&amp;"】"))</f>
        <v>【90.22】</v>
      </c>
      <c r="DH6" s="36">
        <f>IF(DH7="",NA(),DH7)</f>
        <v>28.58</v>
      </c>
      <c r="DI6" s="36">
        <f t="shared" ref="DI6:DQ6" si="12">IF(DI7="",NA(),DI7)</f>
        <v>29.38</v>
      </c>
      <c r="DJ6" s="36">
        <f t="shared" si="12"/>
        <v>52.09</v>
      </c>
      <c r="DK6" s="36">
        <f t="shared" si="12"/>
        <v>53.19</v>
      </c>
      <c r="DL6" s="36">
        <f t="shared" si="12"/>
        <v>54.43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0.82</v>
      </c>
      <c r="DT6" s="36">
        <f t="shared" ref="DT6:EB6" si="13">IF(DT7="",NA(),DT7)</f>
        <v>0.53</v>
      </c>
      <c r="DU6" s="36">
        <f t="shared" si="13"/>
        <v>2.31</v>
      </c>
      <c r="DV6" s="36">
        <f t="shared" si="13"/>
        <v>7.34</v>
      </c>
      <c r="DW6" s="36">
        <f t="shared" si="13"/>
        <v>12.81</v>
      </c>
      <c r="DX6" s="36">
        <f t="shared" si="13"/>
        <v>7.8</v>
      </c>
      <c r="DY6" s="36">
        <f t="shared" si="13"/>
        <v>8.39</v>
      </c>
      <c r="DZ6" s="36">
        <f t="shared" si="13"/>
        <v>10.09</v>
      </c>
      <c r="EA6" s="36">
        <f t="shared" si="13"/>
        <v>10.54</v>
      </c>
      <c r="EB6" s="36">
        <f t="shared" si="13"/>
        <v>12.03</v>
      </c>
      <c r="EC6" s="35" t="str">
        <f>IF(EC7="","",IF(EC7="-","【-】","【"&amp;SUBSTITUTE(TEXT(EC7,"#,##0.00"),"-","△")&amp;"】"))</f>
        <v>【15.00】</v>
      </c>
      <c r="ED6" s="36">
        <f>IF(ED7="",NA(),ED7)</f>
        <v>0.21</v>
      </c>
      <c r="EE6" s="36">
        <f t="shared" ref="EE6:EM6" si="14">IF(EE7="",NA(),EE7)</f>
        <v>0.17</v>
      </c>
      <c r="EF6" s="36">
        <f t="shared" si="14"/>
        <v>0.08</v>
      </c>
      <c r="EG6" s="36">
        <f t="shared" si="14"/>
        <v>0.28000000000000003</v>
      </c>
      <c r="EH6" s="36">
        <f t="shared" si="14"/>
        <v>0.18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173614</v>
      </c>
      <c r="D7" s="38">
        <v>46</v>
      </c>
      <c r="E7" s="38">
        <v>1</v>
      </c>
      <c r="F7" s="38">
        <v>0</v>
      </c>
      <c r="G7" s="38">
        <v>1</v>
      </c>
      <c r="H7" s="38" t="s">
        <v>105</v>
      </c>
      <c r="I7" s="38" t="s">
        <v>106</v>
      </c>
      <c r="J7" s="38" t="s">
        <v>107</v>
      </c>
      <c r="K7" s="38" t="s">
        <v>108</v>
      </c>
      <c r="L7" s="38" t="s">
        <v>109</v>
      </c>
      <c r="M7" s="38"/>
      <c r="N7" s="39" t="s">
        <v>110</v>
      </c>
      <c r="O7" s="39">
        <v>61.53</v>
      </c>
      <c r="P7" s="39">
        <v>98.4</v>
      </c>
      <c r="Q7" s="39">
        <v>2750</v>
      </c>
      <c r="R7" s="39">
        <v>37791</v>
      </c>
      <c r="S7" s="39">
        <v>110.59</v>
      </c>
      <c r="T7" s="39">
        <v>341.72</v>
      </c>
      <c r="U7" s="39">
        <v>37137</v>
      </c>
      <c r="V7" s="39">
        <v>74.89</v>
      </c>
      <c r="W7" s="39">
        <v>495.89</v>
      </c>
      <c r="X7" s="39">
        <v>108.96</v>
      </c>
      <c r="Y7" s="39">
        <v>113.2</v>
      </c>
      <c r="Z7" s="39">
        <v>112.62</v>
      </c>
      <c r="AA7" s="39">
        <v>118.54</v>
      </c>
      <c r="AB7" s="39">
        <v>118.33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596.34</v>
      </c>
      <c r="AU7" s="39">
        <v>619.76</v>
      </c>
      <c r="AV7" s="39">
        <v>303.69</v>
      </c>
      <c r="AW7" s="39">
        <v>327.49</v>
      </c>
      <c r="AX7" s="39">
        <v>380.43</v>
      </c>
      <c r="AY7" s="39">
        <v>852.01</v>
      </c>
      <c r="AZ7" s="39">
        <v>909.68</v>
      </c>
      <c r="BA7" s="39">
        <v>382.09</v>
      </c>
      <c r="BB7" s="39">
        <v>371.31</v>
      </c>
      <c r="BC7" s="39">
        <v>377.63</v>
      </c>
      <c r="BD7" s="39">
        <v>262.87</v>
      </c>
      <c r="BE7" s="39">
        <v>422.84</v>
      </c>
      <c r="BF7" s="39">
        <v>429.71</v>
      </c>
      <c r="BG7" s="39">
        <v>418.3</v>
      </c>
      <c r="BH7" s="39">
        <v>417.04</v>
      </c>
      <c r="BI7" s="39">
        <v>407.65</v>
      </c>
      <c r="BJ7" s="39">
        <v>391.4</v>
      </c>
      <c r="BK7" s="39">
        <v>382.65</v>
      </c>
      <c r="BL7" s="39">
        <v>385.06</v>
      </c>
      <c r="BM7" s="39">
        <v>373.09</v>
      </c>
      <c r="BN7" s="39">
        <v>364.71</v>
      </c>
      <c r="BO7" s="39">
        <v>270.87</v>
      </c>
      <c r="BP7" s="39">
        <v>98.05</v>
      </c>
      <c r="BQ7" s="39">
        <v>100.5</v>
      </c>
      <c r="BR7" s="39">
        <v>103.58</v>
      </c>
      <c r="BS7" s="39">
        <v>109.81</v>
      </c>
      <c r="BT7" s="39">
        <v>110.53</v>
      </c>
      <c r="BU7" s="39">
        <v>95.91</v>
      </c>
      <c r="BV7" s="39">
        <v>96.1</v>
      </c>
      <c r="BW7" s="39">
        <v>99.07</v>
      </c>
      <c r="BX7" s="39">
        <v>99.99</v>
      </c>
      <c r="BY7" s="39">
        <v>100.65</v>
      </c>
      <c r="BZ7" s="39">
        <v>105.59</v>
      </c>
      <c r="CA7" s="39">
        <v>168.12</v>
      </c>
      <c r="CB7" s="39">
        <v>164.27</v>
      </c>
      <c r="CC7" s="39">
        <v>160.34</v>
      </c>
      <c r="CD7" s="39">
        <v>151.16999999999999</v>
      </c>
      <c r="CE7" s="39">
        <v>151.19</v>
      </c>
      <c r="CF7" s="39">
        <v>179.29</v>
      </c>
      <c r="CG7" s="39">
        <v>178.39</v>
      </c>
      <c r="CH7" s="39">
        <v>173.03</v>
      </c>
      <c r="CI7" s="39">
        <v>171.15</v>
      </c>
      <c r="CJ7" s="39">
        <v>170.19</v>
      </c>
      <c r="CK7" s="39">
        <v>163.27000000000001</v>
      </c>
      <c r="CL7" s="39">
        <v>67.62</v>
      </c>
      <c r="CM7" s="39">
        <v>68.349999999999994</v>
      </c>
      <c r="CN7" s="39">
        <v>66.8</v>
      </c>
      <c r="CO7" s="39">
        <v>67.83</v>
      </c>
      <c r="CP7" s="39">
        <v>70.010000000000005</v>
      </c>
      <c r="CQ7" s="39">
        <v>59.09</v>
      </c>
      <c r="CR7" s="39">
        <v>59.23</v>
      </c>
      <c r="CS7" s="39">
        <v>58.58</v>
      </c>
      <c r="CT7" s="39">
        <v>58.53</v>
      </c>
      <c r="CU7" s="39">
        <v>59.01</v>
      </c>
      <c r="CV7" s="39">
        <v>59.94</v>
      </c>
      <c r="CW7" s="39">
        <v>92.94</v>
      </c>
      <c r="CX7" s="39">
        <v>91.14</v>
      </c>
      <c r="CY7" s="39">
        <v>92.63</v>
      </c>
      <c r="CZ7" s="39">
        <v>91.92</v>
      </c>
      <c r="DA7" s="39">
        <v>91.97</v>
      </c>
      <c r="DB7" s="39">
        <v>85.4</v>
      </c>
      <c r="DC7" s="39">
        <v>85.53</v>
      </c>
      <c r="DD7" s="39">
        <v>85.23</v>
      </c>
      <c r="DE7" s="39">
        <v>85.26</v>
      </c>
      <c r="DF7" s="39">
        <v>85.37</v>
      </c>
      <c r="DG7" s="39">
        <v>90.22</v>
      </c>
      <c r="DH7" s="39">
        <v>28.58</v>
      </c>
      <c r="DI7" s="39">
        <v>29.38</v>
      </c>
      <c r="DJ7" s="39">
        <v>52.09</v>
      </c>
      <c r="DK7" s="39">
        <v>53.19</v>
      </c>
      <c r="DL7" s="39">
        <v>54.43</v>
      </c>
      <c r="DM7" s="39">
        <v>36.36</v>
      </c>
      <c r="DN7" s="39">
        <v>37.340000000000003</v>
      </c>
      <c r="DO7" s="39">
        <v>44.31</v>
      </c>
      <c r="DP7" s="39">
        <v>45.75</v>
      </c>
      <c r="DQ7" s="39">
        <v>46.9</v>
      </c>
      <c r="DR7" s="39">
        <v>47.91</v>
      </c>
      <c r="DS7" s="39">
        <v>0.82</v>
      </c>
      <c r="DT7" s="39">
        <v>0.53</v>
      </c>
      <c r="DU7" s="39">
        <v>2.31</v>
      </c>
      <c r="DV7" s="39">
        <v>7.34</v>
      </c>
      <c r="DW7" s="39">
        <v>12.81</v>
      </c>
      <c r="DX7" s="39">
        <v>7.8</v>
      </c>
      <c r="DY7" s="39">
        <v>8.39</v>
      </c>
      <c r="DZ7" s="39">
        <v>10.09</v>
      </c>
      <c r="EA7" s="39">
        <v>10.54</v>
      </c>
      <c r="EB7" s="39">
        <v>12.03</v>
      </c>
      <c r="EC7" s="39">
        <v>15</v>
      </c>
      <c r="ED7" s="39">
        <v>0.21</v>
      </c>
      <c r="EE7" s="39">
        <v>0.17</v>
      </c>
      <c r="EF7" s="39">
        <v>0.08</v>
      </c>
      <c r="EG7" s="39">
        <v>0.28000000000000003</v>
      </c>
      <c r="EH7" s="39">
        <v>0.18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dcterms:created xsi:type="dcterms:W3CDTF">2017-12-25T01:27:28Z</dcterms:created>
  <dcterms:modified xsi:type="dcterms:W3CDTF">2018-02-22T05:35:04Z</dcterms:modified>
  <cp:category/>
</cp:coreProperties>
</file>