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E86" i="4"/>
  <c r="AT10" i="4"/>
  <c r="AD10" i="4"/>
  <c r="W10" i="4"/>
  <c r="I10" i="4"/>
  <c r="B10" i="4"/>
  <c r="BB8" i="4"/>
  <c r="AL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<sst xmlns="http://schemas.openxmlformats.org/spreadsheetml/2006/main" count="235" uniqueCount="123">
  <si>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</si>
  <si>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</si>
  <si>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</si>
  <si>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</si>
  <si>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</si>
  <si>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</si>
  <si>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</si>
  <si>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</si>
  <si>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</si>
  <si>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</si>
  <si>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</si>
  <si>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</si>
  <si>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</si>
  <si>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</si>
  <si>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</si>
  <si>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</si>
  <si>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</si>
  <si>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</si>
  <si>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</si>
  <si>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</si>
  <si>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</si>
  <si>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</si>
  <si>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</si>
  <si>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</si>
  <si>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</si>
  <si>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</si>
  <si>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</si>
  <si>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</si>
  <si>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</si>
  <si>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</si>
  <si>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</si>
  <si>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</si>
  <si>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</si>
  <si>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</si>
  <si>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</si>
  <si>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</si>
  <si>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</si>
  <si>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</si>
  <si>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</si>
  <si>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</si>
  <si>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</si>
  <si>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</si>
  <si>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</si>
  <si>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</si>
  <si>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</si>
  <si>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</si>
  <si>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</si>
  <si>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</si>
  <si>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</si>
  <si>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</si>
  <si>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</si>
  <si>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</si>
  <si>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</si>
  <si>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</si>
  <si>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</si>
  <si>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</si>
  <si>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</si>
  <si>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</si>
  <si>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</si>
  <si>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</si>
  <si>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</si>
  <si>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</si>
  <si>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</si>
  <si>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</si>
  <si>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</si>
  <si>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</si>
  <si>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</si>
  <si>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</si>
  <si>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</si>
  <si>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</si>
  <si>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</si>
  <si>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</si>
  <si>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</si>
  <si>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</si>
  <si>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</si>
  <si>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</si>
  <si>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</si>
  <si>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</si>
  <si>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</si>
  <si>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</si>
  <si>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</si>
  <si>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</si>
  <si>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</si>
  <si>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</si>
  <si>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</si>
  <si>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</si>
  <si>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</si>
  <si>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</si>
  <si>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</si>
  <si>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</si>
  <si>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</si>
  <si>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</si>
  <si>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</si>
  <si>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</si>
  <si>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</si>
  <si>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</si>
  <si>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</si>
  <si>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</si>
  <si>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</si>
  <si>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</si>
  <si>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</si>
  <si>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</si>
  <si>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</si>
  <si>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</si>
  <si>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</si>
  <si>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</si>
  <si>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</si>
  <si>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</si>
  <si>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白山市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</si>
  <si>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</si>
  <si>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</si>
  <si>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</si>
  <si>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</si>
  <si>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</si>
  <si>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</si>
  <si>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</si>
  <si>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</si>
  <si>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</si>
  <si>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</si>
  <si>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</si>
  <si>
    <t>非設置</t>
    <rPh sb="0" eb="1">
      <t>ヒ</t>
    </rPh>
    <rPh sb="1" eb="3">
      <t>セッチ</t>
    </rPh>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</si>
  <si>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</si>
  <si>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xml:space="preserve">　一般会計の負担見直しの影響により、平成27年度に経常収支比率が大幅に悪化し、累積欠損金も増加傾向にある。
　また、汚水処理原価は類似団体と比較して低い水準にあるが、経費回収率については100％を下回っている。
　類似団体との比較では、概ね経営の健全性が保たれているとも言えるが、人口減少により経営を取り巻く環境は年々厳しくなっていることから、より効率的な事業運営を行っていく必要がある。
</t>
    <rPh sb="32" eb="34">
      <t>オオハバ</t>
    </rPh>
    <rPh sb="35" eb="37">
      <t>アッカ</t>
    </rPh>
    <rPh sb="39" eb="44">
      <t>ルイセキケッソンキン</t>
    </rPh>
    <rPh sb="45" eb="47">
      <t>ゾウカ</t>
    </rPh>
    <rPh sb="47" eb="49">
      <t>ケイコウ</t>
    </rPh>
    <rPh sb="65" eb="67">
      <t>ルイジ</t>
    </rPh>
    <rPh sb="67" eb="69">
      <t>ダンタイ</t>
    </rPh>
    <rPh sb="70" eb="72">
      <t>ヒカク</t>
    </rPh>
    <rPh sb="74" eb="75">
      <t>ヒク</t>
    </rPh>
    <rPh sb="76" eb="78">
      <t>スイジュン</t>
    </rPh>
    <rPh sb="98" eb="100">
      <t>シタマワ</t>
    </rPh>
    <rPh sb="140" eb="142">
      <t>ジンコウ</t>
    </rPh>
    <rPh sb="142" eb="144">
      <t>ゲンショウ</t>
    </rPh>
    <rPh sb="147" eb="149">
      <t>ケイエイ</t>
    </rPh>
    <rPh sb="150" eb="151">
      <t>ト</t>
    </rPh>
    <rPh sb="152" eb="153">
      <t>マ</t>
    </rPh>
    <rPh sb="154" eb="156">
      <t>カンキョウ</t>
    </rPh>
    <rPh sb="157" eb="159">
      <t>ネンネン</t>
    </rPh>
    <rPh sb="159" eb="160">
      <t>キビ</t>
    </rPh>
    <rPh sb="174" eb="177">
      <t>コウリツテキ</t>
    </rPh>
    <rPh sb="178" eb="180">
      <t>ジギョウ</t>
    </rPh>
    <rPh sb="180" eb="182">
      <t>ウンエイ</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</si>
</sst>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386240"/>
        <c:axId val="848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3386240"/>
        <c:axId val="84865792"/>
      </c:lineChart>
      <c:dateAx>
        <c:axId val="53386240"/>
        <c:scaling>
          <c:orientation val="minMax"/>
        </c:scaling>
        <c:delete val="1"/>
        <c:axPos val="b"/>
        <c:numFmt formatCode="ge" sourceLinked="1"/>
        <c:majorTickMark val="none"/>
        <c:minorTickMark val="none"/>
        <c:tickLblPos val="none"/>
        <c:crossAx val="84865792"/>
        <c:crosses val="autoZero"/>
        <c:auto val="1"/>
        <c:lblOffset val="100"/>
        <c:baseTimeUnit val="years"/>
      </c:dateAx>
      <c:valAx>
        <c:axId val="84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51.09</c:v>
                </c:pt>
                <c:pt idx="1">
                  <c:v>44.71</c:v>
                </c:pt>
                <c:pt idx="2">
                  <c:v>53.31</c:v>
                </c:pt>
                <c:pt idx="3">
                  <c:v>49.91</c:v>
                </c:pt>
                <c:pt idx="4">
                  <c:v>49.24</c:v>
                </c:pt>
              </c:numCache>
            </c:numRef>
          </c:val>
        </c:ser>
        <c:dLbls>
          <c:showLegendKey val="0"/>
          <c:showVal val="0"/>
          <c:showCatName val="0"/>
          <c:showSerName val="0"/>
          <c:showPercent val="0"/>
          <c:showBubbleSize val="0"/>
        </c:dLbls>
        <c:gapWidth val="150"/>
        <c:axId val="108366848"/>
        <c:axId val="108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8366848"/>
        <c:axId val="108377216"/>
      </c:lineChart>
      <c:dateAx>
        <c:axId val="108366848"/>
        <c:scaling>
          <c:orientation val="minMax"/>
        </c:scaling>
        <c:delete val="1"/>
        <c:axPos val="b"/>
        <c:numFmt formatCode="ge" sourceLinked="1"/>
        <c:majorTickMark val="none"/>
        <c:minorTickMark val="none"/>
        <c:tickLblPos val="none"/>
        <c:crossAx val="108377216"/>
        <c:crosses val="autoZero"/>
        <c:auto val="1"/>
        <c:lblOffset val="100"/>
        <c:baseTimeUnit val="years"/>
      </c:dateAx>
      <c:valAx>
        <c:axId val="108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99.33</c:v>
                </c:pt>
                <c:pt idx="1">
                  <c:v>99.32</c:v>
                </c:pt>
                <c:pt idx="2">
                  <c:v>99.57</c:v>
                </c:pt>
                <c:pt idx="3">
                  <c:v>99.39</c:v>
                </c:pt>
                <c:pt idx="4">
                  <c:v>99.45</c:v>
                </c:pt>
              </c:numCache>
            </c:numRef>
          </c:val>
        </c:ser>
        <c:dLbls>
          <c:showLegendKey val="0"/>
          <c:showVal val="0"/>
          <c:showCatName val="0"/>
          <c:showSerName val="0"/>
          <c:showPercent val="0"/>
          <c:showBubbleSize val="0"/>
        </c:dLbls>
        <c:gapWidth val="150"/>
        <c:axId val="108472960"/>
        <c:axId val="108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8472960"/>
        <c:axId val="108483328"/>
      </c:lineChart>
      <c:dateAx>
        <c:axId val="108472960"/>
        <c:scaling>
          <c:orientation val="minMax"/>
        </c:scaling>
        <c:delete val="1"/>
        <c:axPos val="b"/>
        <c:numFmt formatCode="ge" sourceLinked="1"/>
        <c:majorTickMark val="none"/>
        <c:minorTickMark val="none"/>
        <c:tickLblPos val="none"/>
        <c:crossAx val="108483328"/>
        <c:crosses val="autoZero"/>
        <c:auto val="1"/>
        <c:lblOffset val="100"/>
        <c:baseTimeUnit val="years"/>
      </c:dateAx>
      <c:valAx>
        <c:axId val="108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99.33</c:v>
                </c:pt>
                <c:pt idx="1">
                  <c:v>98.81</c:v>
                </c:pt>
                <c:pt idx="2">
                  <c:v>97.23</c:v>
                </c:pt>
                <c:pt idx="3">
                  <c:v>89.65</c:v>
                </c:pt>
                <c:pt idx="4">
                  <c:v>96.16</c:v>
                </c:pt>
              </c:numCache>
            </c:numRef>
          </c:val>
        </c:ser>
        <c:dLbls>
          <c:showLegendKey val="0"/>
          <c:showVal val="0"/>
          <c:showCatName val="0"/>
          <c:showSerName val="0"/>
          <c:showPercent val="0"/>
          <c:showBubbleSize val="0"/>
        </c:dLbls>
        <c:gapWidth val="150"/>
        <c:axId val="108013824"/>
        <c:axId val="1080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8013824"/>
        <c:axId val="108020096"/>
      </c:lineChart>
      <c:dateAx>
        <c:axId val="108013824"/>
        <c:scaling>
          <c:orientation val="minMax"/>
        </c:scaling>
        <c:delete val="1"/>
        <c:axPos val="b"/>
        <c:numFmt formatCode="ge" sourceLinked="1"/>
        <c:majorTickMark val="none"/>
        <c:minorTickMark val="none"/>
        <c:tickLblPos val="none"/>
        <c:crossAx val="108020096"/>
        <c:crosses val="autoZero"/>
        <c:auto val="1"/>
        <c:lblOffset val="100"/>
        <c:baseTimeUnit val="years"/>
      </c:dateAx>
      <c:valAx>
        <c:axId val="1080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6.05</c:v>
                </c:pt>
                <c:pt idx="1">
                  <c:v>8.24</c:v>
                </c:pt>
                <c:pt idx="2">
                  <c:v>18.12</c:v>
                </c:pt>
                <c:pt idx="3">
                  <c:v>20.54</c:v>
                </c:pt>
                <c:pt idx="4">
                  <c:v>23.16</c:v>
                </c:pt>
              </c:numCache>
            </c:numRef>
          </c:val>
        </c:ser>
        <c:dLbls>
          <c:showLegendKey val="0"/>
          <c:showVal val="0"/>
          <c:showCatName val="0"/>
          <c:showSerName val="0"/>
          <c:showPercent val="0"/>
          <c:showBubbleSize val="0"/>
        </c:dLbls>
        <c:gapWidth val="150"/>
        <c:axId val="108046208"/>
        <c:axId val="108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08046208"/>
        <c:axId val="108060672"/>
      </c:lineChart>
      <c:dateAx>
        <c:axId val="108046208"/>
        <c:scaling>
          <c:orientation val="minMax"/>
        </c:scaling>
        <c:delete val="1"/>
        <c:axPos val="b"/>
        <c:numFmt formatCode="ge" sourceLinked="1"/>
        <c:majorTickMark val="none"/>
        <c:minorTickMark val="none"/>
        <c:tickLblPos val="none"/>
        <c:crossAx val="108060672"/>
        <c:crosses val="autoZero"/>
        <c:auto val="1"/>
        <c:lblOffset val="100"/>
        <c:baseTimeUnit val="years"/>
      </c:dateAx>
      <c:valAx>
        <c:axId val="108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096512"/>
        <c:axId val="108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08096512"/>
        <c:axId val="108098688"/>
      </c:lineChart>
      <c:dateAx>
        <c:axId val="108096512"/>
        <c:scaling>
          <c:orientation val="minMax"/>
        </c:scaling>
        <c:delete val="1"/>
        <c:axPos val="b"/>
        <c:numFmt formatCode="ge" sourceLinked="1"/>
        <c:majorTickMark val="none"/>
        <c:minorTickMark val="none"/>
        <c:tickLblPos val="none"/>
        <c:crossAx val="108098688"/>
        <c:crosses val="autoZero"/>
        <c:auto val="1"/>
        <c:lblOffset val="100"/>
        <c:baseTimeUnit val="years"/>
      </c:dateAx>
      <c:valAx>
        <c:axId val="108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65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
                  <c:v>0</c:v>
                </c:pt>
                <c:pt idx="1">
                  <c:v>0.76</c:v>
                </c:pt>
                <c:pt idx="2">
                  <c:v>28.96</c:v>
                </c:pt>
                <c:pt idx="3">
                  <c:v>72.599999999999994</c:v>
                </c:pt>
                <c:pt idx="4">
                  <c:v>85.7</c:v>
                </c:pt>
              </c:numCache>
            </c:numRef>
          </c:val>
        </c:ser>
        <c:dLbls>
          <c:showLegendKey val="0"/>
          <c:showVal val="0"/>
          <c:showCatName val="0"/>
          <c:showSerName val="0"/>
          <c:showPercent val="0"/>
          <c:showBubbleSize val="0"/>
        </c:dLbls>
        <c:gapWidth val="150"/>
        <c:axId val="108117376"/>
        <c:axId val="1082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08117376"/>
        <c:axId val="108205568"/>
      </c:lineChart>
      <c:dateAx>
        <c:axId val="108117376"/>
        <c:scaling>
          <c:orientation val="minMax"/>
        </c:scaling>
        <c:delete val="1"/>
        <c:axPos val="b"/>
        <c:numFmt formatCode="ge" sourceLinked="1"/>
        <c:majorTickMark val="none"/>
        <c:minorTickMark val="none"/>
        <c:tickLblPos val="none"/>
        <c:crossAx val="108205568"/>
        <c:crosses val="autoZero"/>
        <c:auto val="1"/>
        <c:lblOffset val="100"/>
        <c:baseTimeUnit val="years"/>
      </c:dateAx>
      <c:valAx>
        <c:axId val="1082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169.09</c:v>
                </c:pt>
                <c:pt idx="1">
                  <c:v>239.27</c:v>
                </c:pt>
                <c:pt idx="2">
                  <c:v>58.17</c:v>
                </c:pt>
                <c:pt idx="3">
                  <c:v>69.94</c:v>
                </c:pt>
                <c:pt idx="4">
                  <c:v>59.32</c:v>
                </c:pt>
              </c:numCache>
            </c:numRef>
          </c:val>
        </c:ser>
        <c:dLbls>
          <c:showLegendKey val="0"/>
          <c:showVal val="0"/>
          <c:showCatName val="0"/>
          <c:showSerName val="0"/>
          <c:showPercent val="0"/>
          <c:showBubbleSize val="0"/>
        </c:dLbls>
        <c:gapWidth val="150"/>
        <c:axId val="108223488"/>
        <c:axId val="108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08223488"/>
        <c:axId val="108237952"/>
      </c:lineChart>
      <c:dateAx>
        <c:axId val="108223488"/>
        <c:scaling>
          <c:orientation val="minMax"/>
        </c:scaling>
        <c:delete val="1"/>
        <c:axPos val="b"/>
        <c:numFmt formatCode="ge" sourceLinked="1"/>
        <c:majorTickMark val="none"/>
        <c:minorTickMark val="none"/>
        <c:tickLblPos val="none"/>
        <c:crossAx val="108237952"/>
        <c:crosses val="autoZero"/>
        <c:auto val="1"/>
        <c:lblOffset val="100"/>
        <c:baseTimeUnit val="years"/>
      </c:dateAx>
      <c:valAx>
        <c:axId val="1082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907.5</c:v>
                </c:pt>
                <c:pt idx="1">
                  <c:v>1183.51</c:v>
                </c:pt>
                <c:pt idx="2">
                  <c:v>838.12</c:v>
                </c:pt>
                <c:pt idx="3">
                  <c:v>71.38</c:v>
                </c:pt>
                <c:pt idx="4">
                  <c:v>73.290000000000006</c:v>
                </c:pt>
              </c:numCache>
            </c:numRef>
          </c:val>
        </c:ser>
        <c:dLbls>
          <c:showLegendKey val="0"/>
          <c:showVal val="0"/>
          <c:showCatName val="0"/>
          <c:showSerName val="0"/>
          <c:showPercent val="0"/>
          <c:showBubbleSize val="0"/>
        </c:dLbls>
        <c:gapWidth val="150"/>
        <c:axId val="108270720"/>
        <c:axId val="1082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8270720"/>
        <c:axId val="108272640"/>
      </c:lineChart>
      <c:dateAx>
        <c:axId val="108270720"/>
        <c:scaling>
          <c:orientation val="minMax"/>
        </c:scaling>
        <c:delete val="1"/>
        <c:axPos val="b"/>
        <c:numFmt formatCode="ge" sourceLinked="1"/>
        <c:majorTickMark val="none"/>
        <c:minorTickMark val="none"/>
        <c:tickLblPos val="none"/>
        <c:crossAx val="108272640"/>
        <c:crosses val="autoZero"/>
        <c:auto val="1"/>
        <c:lblOffset val="100"/>
        <c:baseTimeUnit val="years"/>
      </c:dateAx>
      <c:valAx>
        <c:axId val="1082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81.09</c:v>
                </c:pt>
                <c:pt idx="1">
                  <c:v>83.42</c:v>
                </c:pt>
                <c:pt idx="2">
                  <c:v>67.239999999999995</c:v>
                </c:pt>
                <c:pt idx="3">
                  <c:v>70.31</c:v>
                </c:pt>
                <c:pt idx="4">
                  <c:v>75.319999999999993</c:v>
                </c:pt>
              </c:numCache>
            </c:numRef>
          </c:val>
        </c:ser>
        <c:dLbls>
          <c:showLegendKey val="0"/>
          <c:showVal val="0"/>
          <c:showCatName val="0"/>
          <c:showSerName val="0"/>
          <c:showPercent val="0"/>
          <c:showBubbleSize val="0"/>
        </c:dLbls>
        <c:gapWidth val="150"/>
        <c:axId val="108311296"/>
        <c:axId val="1083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8311296"/>
        <c:axId val="108313216"/>
      </c:lineChart>
      <c:dateAx>
        <c:axId val="108311296"/>
        <c:scaling>
          <c:orientation val="minMax"/>
        </c:scaling>
        <c:delete val="1"/>
        <c:axPos val="b"/>
        <c:numFmt formatCode="ge" sourceLinked="1"/>
        <c:majorTickMark val="none"/>
        <c:minorTickMark val="none"/>
        <c:tickLblPos val="none"/>
        <c:crossAx val="108313216"/>
        <c:crosses val="autoZero"/>
        <c:auto val="1"/>
        <c:lblOffset val="100"/>
        <c:baseTimeUnit val="years"/>
      </c:dateAx>
      <c:valAx>
        <c:axId val="108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169.76</c:v>
                </c:pt>
                <c:pt idx="1">
                  <c:v>161.72</c:v>
                </c:pt>
                <c:pt idx="2">
                  <c:v>189.81</c:v>
                </c:pt>
                <c:pt idx="3">
                  <c:v>198.62</c:v>
                </c:pt>
                <c:pt idx="4">
                  <c:v>184.31</c:v>
                </c:pt>
              </c:numCache>
            </c:numRef>
          </c:val>
        </c:ser>
        <c:dLbls>
          <c:showLegendKey val="0"/>
          <c:showVal val="0"/>
          <c:showCatName val="0"/>
          <c:showSerName val="0"/>
          <c:showPercent val="0"/>
          <c:showBubbleSize val="0"/>
        </c:dLbls>
        <c:gapWidth val="150"/>
        <c:axId val="108343296"/>
        <c:axId val="1083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8343296"/>
        <c:axId val="108345216"/>
      </c:lineChart>
      <c:dateAx>
        <c:axId val="108343296"/>
        <c:scaling>
          <c:orientation val="minMax"/>
        </c:scaling>
        <c:delete val="1"/>
        <c:axPos val="b"/>
        <c:numFmt formatCode="ge" sourceLinked="1"/>
        <c:majorTickMark val="none"/>
        <c:minorTickMark val="none"/>
        <c:tickLblPos val="none"/>
        <c:crossAx val="108345216"/>
        <c:crosses val="autoZero"/>
        <c:auto val="1"/>
        <c:lblOffset val="100"/>
        <c:baseTimeUnit val="years"/>
      </c:dateAx>
      <c:valAx>
        <c:axId val="1083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4" zoomScale="75" zoomScaleNormal="7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120</v>
      </c>
      <c r="AE8" s="50"/>
      <c r="AF8" s="50"/>
      <c r="AG8" s="50"/>
      <c r="AH8" s="50"/>
      <c r="AI8" s="50"/>
      <c r="AJ8" s="50"/>
      <c r="AK8" s="4"/>
      <c r="AL8" s="51">
        <f>データ!S6</f>
        <v>113018</v>
      </c>
      <c r="AM8" s="51"/>
      <c r="AN8" s="51"/>
      <c r="AO8" s="51"/>
      <c r="AP8" s="51"/>
      <c r="AQ8" s="51"/>
      <c r="AR8" s="51"/>
      <c r="AS8" s="51"/>
      <c r="AT8" s="46">
        <f>データ!T6</f>
        <v>754.93</v>
      </c>
      <c r="AU8" s="46"/>
      <c r="AV8" s="46"/>
      <c r="AW8" s="46"/>
      <c r="AX8" s="46"/>
      <c r="AY8" s="46"/>
      <c r="AZ8" s="46"/>
      <c r="BA8" s="46"/>
      <c r="BB8" s="46">
        <f>データ!U6</f>
        <v>149.71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62.54</v>
      </c>
      <c r="J10" s="46"/>
      <c r="K10" s="46"/>
      <c r="L10" s="46"/>
      <c r="M10" s="46"/>
      <c r="N10" s="46"/>
      <c r="O10" s="46"/>
      <c r="P10" s="46">
        <f>データ!P6</f>
        <v>2.56</v>
      </c>
      <c r="Q10" s="46"/>
      <c r="R10" s="46"/>
      <c r="S10" s="46"/>
      <c r="T10" s="46"/>
      <c r="U10" s="46"/>
      <c r="V10" s="46"/>
      <c r="W10" s="46">
        <f>データ!Q6</f>
        <v>78.599999999999994</v>
      </c>
      <c r="X10" s="46"/>
      <c r="Y10" s="46"/>
      <c r="Z10" s="46"/>
      <c r="AA10" s="46"/>
      <c r="AB10" s="46"/>
      <c r="AC10" s="46"/>
      <c r="AD10" s="51">
        <f>データ!R6</f>
        <v>2613</v>
      </c>
      <c r="AE10" s="51"/>
      <c r="AF10" s="51"/>
      <c r="AG10" s="51"/>
      <c r="AH10" s="51"/>
      <c r="AI10" s="51"/>
      <c r="AJ10" s="51"/>
      <c r="AK10" s="2"/>
      <c r="AL10" s="51">
        <f>データ!V6</f>
        <v>2896</v>
      </c>
      <c r="AM10" s="51"/>
      <c r="AN10" s="51"/>
      <c r="AO10" s="51"/>
      <c r="AP10" s="51"/>
      <c r="AQ10" s="51"/>
      <c r="AR10" s="51"/>
      <c r="AS10" s="51"/>
      <c r="AT10" s="46">
        <f>データ!W6</f>
        <v>1.63</v>
      </c>
      <c r="AU10" s="46"/>
      <c r="AV10" s="46"/>
      <c r="AW10" s="46"/>
      <c r="AX10" s="46"/>
      <c r="AY10" s="46"/>
      <c r="AZ10" s="46"/>
      <c r="BA10" s="46"/>
      <c r="BB10" s="46">
        <f>データ!X6</f>
        <v>1776.69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172103</v>
      </c>
      <c r="D6" s="34">
        <f t="shared" si="3"/>
        <v>46</v>
      </c>
      <c r="E6" s="34">
        <f t="shared" si="3"/>
        <v>17</v>
      </c>
      <c r="F6" s="34">
        <f t="shared" si="3"/>
        <v>4</v>
      </c>
      <c r="G6" s="34">
        <f t="shared" si="3"/>
        <v>0</v>
      </c>
      <c r="H6" s="34" t="str">
        <f t="shared" si="3"/>
        <v>石川県　白山市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62.54</v>
      </c>
      <c r="P6" s="35">
        <f t="shared" si="3"/>
        <v>2.56</v>
      </c>
      <c r="Q6" s="35">
        <f t="shared" si="3"/>
        <v>78.599999999999994</v>
      </c>
      <c r="R6" s="35">
        <f t="shared" si="3"/>
        <v>2613</v>
      </c>
      <c r="S6" s="35">
        <f t="shared" si="3"/>
        <v>113018</v>
      </c>
      <c r="T6" s="35">
        <f t="shared" si="3"/>
        <v>754.93</v>
      </c>
      <c r="U6" s="35">
        <f t="shared" si="3"/>
        <v>149.71</v>
      </c>
      <c r="V6" s="35">
        <f t="shared" si="3"/>
        <v>2896</v>
      </c>
      <c r="W6" s="35">
        <f t="shared" si="3"/>
        <v>1.63</v>
      </c>
      <c r="X6" s="35">
        <f t="shared" si="3"/>
        <v>1776.69</v>
      </c>
      <c r="Y6" s="36">
        <f>IF(Y7="",NA(),Y7)</f>
        <v>99.33</v>
      </c>
      <c r="Z6" s="36">
        <f t="shared" ref="Z6:AH6" si="4">IF(Z7="",NA(),Z7)</f>
        <v>98.81</v>
      </c>
      <c r="AA6" s="36">
        <f t="shared" si="4"/>
        <v>97.23</v>
      </c>
      <c r="AB6" s="36">
        <f t="shared" si="4"/>
        <v>89.65</v>
      </c>
      <c r="AC6" s="36">
        <f t="shared" si="4"/>
        <v>96.16</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6">
        <f t="shared" ref="AK6:AS6" si="5">IF(AK7="",NA(),AK7)</f>
        <v>0.76</v>
      </c>
      <c r="AL6" s="36">
        <f t="shared" si="5"/>
        <v>28.96</v>
      </c>
      <c r="AM6" s="36">
        <f t="shared" si="5"/>
        <v>72.599999999999994</v>
      </c>
      <c r="AN6" s="36">
        <f t="shared" si="5"/>
        <v>85.7</v>
      </c>
      <c r="AO6" s="36">
        <f t="shared" si="5"/>
        <v>236.15</v>
      </c>
      <c r="AP6" s="36">
        <f t="shared" si="5"/>
        <v>232.81</v>
      </c>
      <c r="AQ6" s="36">
        <f t="shared" si="5"/>
        <v>184.13</v>
      </c>
      <c r="AR6" s="36">
        <f t="shared" si="5"/>
        <v>101.85</v>
      </c>
      <c r="AS6" s="36">
        <f t="shared" si="5"/>
        <v>110.77</v>
      </c>
      <c r="AT6" s="35" t="str">
        <f>IF(AT7="","",IF(AT7="-","【-】","【"&amp;SUBSTITUTE(TEXT(AT7,"#,##0.00"),"-","△")&amp;"】"))</f>
        <v>【105.22】</v>
      </c>
      <c r="AU6" s="36">
        <f>IF(AU7="",NA(),AU7)</f>
        <v>169.09</v>
      </c>
      <c r="AV6" s="36">
        <f t="shared" ref="AV6:BD6" si="6">IF(AV7="",NA(),AV7)</f>
        <v>239.27</v>
      </c>
      <c r="AW6" s="36">
        <f t="shared" si="6"/>
        <v>58.17</v>
      </c>
      <c r="AX6" s="36">
        <f t="shared" si="6"/>
        <v>69.94</v>
      </c>
      <c r="AY6" s="36">
        <f t="shared" si="6"/>
        <v>59.32</v>
      </c>
      <c r="AZ6" s="36">
        <f t="shared" si="6"/>
        <v>243.58</v>
      </c>
      <c r="BA6" s="36">
        <f t="shared" si="6"/>
        <v>290.19</v>
      </c>
      <c r="BB6" s="36">
        <f t="shared" si="6"/>
        <v>63.22</v>
      </c>
      <c r="BC6" s="36">
        <f t="shared" si="6"/>
        <v>49.07</v>
      </c>
      <c r="BD6" s="36">
        <f t="shared" si="6"/>
        <v>46.78</v>
      </c>
      <c r="BE6" s="35" t="str">
        <f>IF(BE7="","",IF(BE7="-","【-】","【"&amp;SUBSTITUTE(TEXT(BE7,"#,##0.00"),"-","△")&amp;"】"))</f>
        <v>【54.12】</v>
      </c>
      <c r="BF6" s="36">
        <f>IF(BF7="",NA(),BF7)</f>
        <v>907.5</v>
      </c>
      <c r="BG6" s="36">
        <f t="shared" ref="BG6:BO6" si="7">IF(BG7="",NA(),BG7)</f>
        <v>1183.51</v>
      </c>
      <c r="BH6" s="36">
        <f t="shared" si="7"/>
        <v>838.12</v>
      </c>
      <c r="BI6" s="36">
        <f t="shared" si="7"/>
        <v>71.38</v>
      </c>
      <c r="BJ6" s="36">
        <f t="shared" si="7"/>
        <v>73.290000000000006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81.09</v>
      </c>
      <c r="BR6" s="36">
        <f t="shared" ref="BR6:BZ6" si="8">IF(BR7="",NA(),BR7)</f>
        <v>83.42</v>
      </c>
      <c r="BS6" s="36">
        <f t="shared" si="8"/>
        <v>67.239999999999995</v>
      </c>
      <c r="BT6" s="36">
        <f t="shared" si="8"/>
        <v>70.31</v>
      </c>
      <c r="BU6" s="36">
        <f t="shared" si="8"/>
        <v>75.319999999999993</v>
      </c>
      <c r="BV6" s="36">
        <f t="shared" si="8"/>
        <v>62.83</v>
      </c>
      <c r="BW6" s="36">
        <f t="shared" si="8"/>
        <v>64.63</v>
      </c>
      <c r="BX6" s="36">
        <f t="shared" si="8"/>
        <v>66.56</v>
      </c>
      <c r="BY6" s="36">
        <f t="shared" si="8"/>
        <v>66.22</v>
      </c>
      <c r="BZ6" s="36">
        <f t="shared" si="8"/>
        <v>69.87</v>
      </c>
      <c r="CA6" s="35" t="str">
        <f>IF(CA7="","",IF(CA7="-","【-】","【"&amp;SUBSTITUTE(TEXT(CA7,"#,##0.00"),"-","△")&amp;"】"))</f>
        <v>【69.80】</v>
      </c>
      <c r="CB6" s="36">
        <f>IF(CB7="",NA(),CB7)</f>
        <v>169.76</v>
      </c>
      <c r="CC6" s="36">
        <f t="shared" ref="CC6:CK6" si="9">IF(CC7="",NA(),CC7)</f>
        <v>161.72</v>
      </c>
      <c r="CD6" s="36">
        <f t="shared" si="9"/>
        <v>189.81</v>
      </c>
      <c r="CE6" s="36">
        <f t="shared" si="9"/>
        <v>198.62</v>
      </c>
      <c r="CF6" s="36">
        <f t="shared" si="9"/>
        <v>184.31</v>
      </c>
      <c r="CG6" s="36">
        <f t="shared" si="9"/>
        <v>250.43</v>
      </c>
      <c r="CH6" s="36">
        <f t="shared" si="9"/>
        <v>245.75</v>
      </c>
      <c r="CI6" s="36">
        <f t="shared" si="9"/>
        <v>244.29</v>
      </c>
      <c r="CJ6" s="36">
        <f t="shared" si="9"/>
        <v>246.72</v>
      </c>
      <c r="CK6" s="36">
        <f t="shared" si="9"/>
        <v>234.96</v>
      </c>
      <c r="CL6" s="35" t="str">
        <f>IF(CL7="","",IF(CL7="-","【-】","【"&amp;SUBSTITUTE(TEXT(CL7,"#,##0.00"),"-","△")&amp;"】"))</f>
        <v>【232.54】</v>
      </c>
      <c r="CM6" s="36">
        <f>IF(CM7="",NA(),CM7)</f>
        <v>51.09</v>
      </c>
      <c r="CN6" s="36">
        <f t="shared" ref="CN6:CV6" si="10">IF(CN7="",NA(),CN7)</f>
        <v>44.71</v>
      </c>
      <c r="CO6" s="36">
        <f t="shared" si="10"/>
        <v>53.31</v>
      </c>
      <c r="CP6" s="36">
        <f t="shared" si="10"/>
        <v>49.91</v>
      </c>
      <c r="CQ6" s="36">
        <f t="shared" si="10"/>
        <v>49.24</v>
      </c>
      <c r="CR6" s="36">
        <f t="shared" si="10"/>
        <v>42.31</v>
      </c>
      <c r="CS6" s="36">
        <f t="shared" si="10"/>
        <v>43.65</v>
      </c>
      <c r="CT6" s="36">
        <f t="shared" si="10"/>
        <v>43.58</v>
      </c>
      <c r="CU6" s="36">
        <f t="shared" si="10"/>
        <v>41.35</v>
      </c>
      <c r="CV6" s="36">
        <f t="shared" si="10"/>
        <v>42.9</v>
      </c>
      <c r="CW6" s="35" t="str">
        <f>IF(CW7="","",IF(CW7="-","【-】","【"&amp;SUBSTITUTE(TEXT(CW7,"#,##0.00"),"-","△")&amp;"】"))</f>
        <v>【42.17】</v>
      </c>
      <c r="CX6" s="36">
        <f>IF(CX7="",NA(),CX7)</f>
        <v>99.33</v>
      </c>
      <c r="CY6" s="36">
        <f t="shared" ref="CY6:DG6" si="11">IF(CY7="",NA(),CY7)</f>
        <v>99.32</v>
      </c>
      <c r="CZ6" s="36">
        <f t="shared" si="11"/>
        <v>99.57</v>
      </c>
      <c r="DA6" s="36">
        <f t="shared" si="11"/>
        <v>99.39</v>
      </c>
      <c r="DB6" s="36">
        <f t="shared" si="11"/>
        <v>99.45</v>
      </c>
      <c r="DC6" s="36">
        <f t="shared" si="11"/>
        <v>81.3</v>
      </c>
      <c r="DD6" s="36">
        <f t="shared" si="11"/>
        <v>82.2</v>
      </c>
      <c r="DE6" s="36">
        <f t="shared" si="11"/>
        <v>82.35</v>
      </c>
      <c r="DF6" s="36">
        <f t="shared" si="11"/>
        <v>82.9</v>
      </c>
      <c r="DG6" s="36">
        <f t="shared" si="11"/>
        <v>83.5</v>
      </c>
      <c r="DH6" s="35" t="str">
        <f>IF(DH7="","",IF(DH7="-","【-】","【"&amp;SUBSTITUTE(TEXT(DH7,"#,##0.00"),"-","△")&amp;"】"))</f>
        <v>【82.30】</v>
      </c>
      <c r="DI6" s="36">
        <f>IF(DI7="",NA(),DI7)</f>
        <v>6.05</v>
      </c>
      <c r="DJ6" s="36">
        <f t="shared" ref="DJ6:DR6" si="12">IF(DJ7="",NA(),DJ7)</f>
        <v>8.24</v>
      </c>
      <c r="DK6" s="36">
        <f t="shared" si="12"/>
        <v>18.12</v>
      </c>
      <c r="DL6" s="36">
        <f t="shared" si="12"/>
        <v>20.54</v>
      </c>
      <c r="DM6" s="36">
        <f t="shared" si="12"/>
        <v>23.16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172103</v>
      </c>
      <c r="D7" s="38">
        <v>46</v>
      </c>
      <c r="E7" s="38">
        <v>17</v>
      </c>
      <c r="F7" s="38">
        <v>4</v>
      </c>
      <c r="G7" s="38">
        <v>0</v>
      </c>
      <c r="H7" s="38" t="s">
        <v>108</v>
      </c>
      <c r="I7" s="38" t="s">
        <v>109</v>
      </c>
      <c r="J7" s="38" t="s">
        <v>110</v>
      </c>
      <c r="K7" s="38" t="s">
        <v>111</v>
      </c>
      <c r="L7" s="38" t="s">
        <v>112</v>
      </c>
      <c r="M7" s="38"/>
      <c r="N7" s="39" t="s">
        <v>113</v>
      </c>
      <c r="O7" s="39">
        <v>62.54</v>
      </c>
      <c r="P7" s="39">
        <v>2.56</v>
      </c>
      <c r="Q7" s="39">
        <v>78.599999999999994</v>
      </c>
      <c r="R7" s="39">
        <v>2613</v>
      </c>
      <c r="S7" s="39">
        <v>113018</v>
      </c>
      <c r="T7" s="39">
        <v>754.93</v>
      </c>
      <c r="U7" s="39">
        <v>149.71</v>
      </c>
      <c r="V7" s="39">
        <v>2896</v>
      </c>
      <c r="W7" s="39">
        <v>1.63</v>
      </c>
      <c r="X7" s="39">
        <v>1776.69</v>
      </c>
      <c r="Y7" s="39">
        <v>99.33</v>
      </c>
      <c r="Z7" s="39">
        <v>98.81</v>
      </c>
      <c r="AA7" s="39">
        <v>97.23</v>
      </c>
      <c r="AB7" s="39">
        <v>89.65</v>
      </c>
      <c r="AC7" s="39">
        <v>96.16</v>
      </c>
      <c r="AD7" s="39">
        <v>94.73</v>
      </c>
      <c r="AE7" s="39">
        <v>96.59</v>
      </c>
      <c r="AF7" s="39">
        <v>101.24</v>
      </c>
      <c r="AG7" s="39">
        <v>100.94</v>
      </c>
      <c r="AH7" s="39">
        <v>100.85</v>
      </c>
      <c r="AI7" s="39">
        <v>100.66</v>
      </c>
      <c r="AJ7" s="39">
        <v>0</v>
      </c>
      <c r="AK7" s="39">
        <v>0.76</v>
      </c>
      <c r="AL7" s="39">
        <v>28.96</v>
      </c>
      <c r="AM7" s="39">
        <v>72.599999999999994</v>
      </c>
      <c r="AN7" s="39">
        <v>85.7</v>
      </c>
      <c r="AO7" s="39">
        <v>236.15</v>
      </c>
      <c r="AP7" s="39">
        <v>232.81</v>
      </c>
      <c r="AQ7" s="39">
        <v>184.13</v>
      </c>
      <c r="AR7" s="39">
        <v>101.85</v>
      </c>
      <c r="AS7" s="39">
        <v>110.77</v>
      </c>
      <c r="AT7" s="39">
        <v>105.22</v>
      </c>
      <c r="AU7" s="39">
        <v>169.09</v>
      </c>
      <c r="AV7" s="39">
        <v>239.27</v>
      </c>
      <c r="AW7" s="39">
        <v>58.17</v>
      </c>
      <c r="AX7" s="39">
        <v>69.94</v>
      </c>
      <c r="AY7" s="39">
        <v>59.32</v>
      </c>
      <c r="AZ7" s="39">
        <v>243.58</v>
      </c>
      <c r="BA7" s="39">
        <v>290.19</v>
      </c>
      <c r="BB7" s="39">
        <v>63.22</v>
      </c>
      <c r="BC7" s="39">
        <v>49.07</v>
      </c>
      <c r="BD7" s="39">
        <v>46.78</v>
      </c>
      <c r="BE7" s="39">
        <v>54.12</v>
      </c>
      <c r="BF7" s="39">
        <v>907.5</v>
      </c>
      <c r="BG7" s="39">
        <v>1183.51</v>
      </c>
      <c r="BH7" s="39">
        <v>838.12</v>
      </c>
      <c r="BI7" s="39">
        <v>71.38</v>
      </c>
      <c r="BJ7" s="39">
        <v>73.290000000000006</v>
      </c>
      <c r="BK7" s="39">
        <v>1622.51</v>
      </c>
      <c r="BL7" s="39">
        <v>1569.13</v>
      </c>
      <c r="BM7" s="39">
        <v>1436</v>
      </c>
      <c r="BN7" s="39">
        <v>1434.89</v>
      </c>
      <c r="BO7" s="39">
        <v>1298.9100000000001</v>
      </c>
      <c r="BP7" s="39">
        <v>1348.09</v>
      </c>
      <c r="BQ7" s="39">
        <v>81.09</v>
      </c>
      <c r="BR7" s="39">
        <v>83.42</v>
      </c>
      <c r="BS7" s="39">
        <v>67.239999999999995</v>
      </c>
      <c r="BT7" s="39">
        <v>70.31</v>
      </c>
      <c r="BU7" s="39">
        <v>75.319999999999993</v>
      </c>
      <c r="BV7" s="39">
        <v>62.83</v>
      </c>
      <c r="BW7" s="39">
        <v>64.63</v>
      </c>
      <c r="BX7" s="39">
        <v>66.56</v>
      </c>
      <c r="BY7" s="39">
        <v>66.22</v>
      </c>
      <c r="BZ7" s="39">
        <v>69.87</v>
      </c>
      <c r="CA7" s="39">
        <v>69.8</v>
      </c>
      <c r="CB7" s="39">
        <v>169.76</v>
      </c>
      <c r="CC7" s="39">
        <v>161.72</v>
      </c>
      <c r="CD7" s="39">
        <v>189.81</v>
      </c>
      <c r="CE7" s="39">
        <v>198.62</v>
      </c>
      <c r="CF7" s="39">
        <v>184.31</v>
      </c>
      <c r="CG7" s="39">
        <v>250.43</v>
      </c>
      <c r="CH7" s="39">
        <v>245.75</v>
      </c>
      <c r="CI7" s="39">
        <v>244.29</v>
      </c>
      <c r="CJ7" s="39">
        <v>246.72</v>
      </c>
      <c r="CK7" s="39">
        <v>234.96</v>
      </c>
      <c r="CL7" s="39">
        <v>232.54</v>
      </c>
      <c r="CM7" s="39">
        <v>51.09</v>
      </c>
      <c r="CN7" s="39">
        <v>44.71</v>
      </c>
      <c r="CO7" s="39">
        <v>53.31</v>
      </c>
      <c r="CP7" s="39">
        <v>49.91</v>
      </c>
      <c r="CQ7" s="39">
        <v>49.24</v>
      </c>
      <c r="CR7" s="39">
        <v>42.31</v>
      </c>
      <c r="CS7" s="39">
        <v>43.65</v>
      </c>
      <c r="CT7" s="39">
        <v>43.58</v>
      </c>
      <c r="CU7" s="39">
        <v>41.35</v>
      </c>
      <c r="CV7" s="39">
        <v>42.9</v>
      </c>
      <c r="CW7" s="39">
        <v>42.17</v>
      </c>
      <c r="CX7" s="39">
        <v>99.33</v>
      </c>
      <c r="CY7" s="39">
        <v>99.32</v>
      </c>
      <c r="CZ7" s="39">
        <v>99.57</v>
      </c>
      <c r="DA7" s="39">
        <v>99.39</v>
      </c>
      <c r="DB7" s="39">
        <v>99.45</v>
      </c>
      <c r="DC7" s="39">
        <v>81.3</v>
      </c>
      <c r="DD7" s="39">
        <v>82.2</v>
      </c>
      <c r="DE7" s="39">
        <v>82.35</v>
      </c>
      <c r="DF7" s="39">
        <v>82.9</v>
      </c>
      <c r="DG7" s="39">
        <v>83.5</v>
      </c>
      <c r="DH7" s="39">
        <v>82.3</v>
      </c>
      <c r="DI7" s="39">
        <v>6.05</v>
      </c>
      <c r="DJ7" s="39">
        <v>8.24</v>
      </c>
      <c r="DK7" s="39">
        <v>18.12</v>
      </c>
      <c r="DL7" s="39">
        <v>20.54</v>
      </c>
      <c r="DM7" s="39">
        <v>23.16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2018-02-05T02:21:51Z</cp:lastPrinted>
  <dcterms:created xsi:type="dcterms:W3CDTF">2017-12-25T01:55:27Z</dcterms:created>
  <dcterms:modified xsi:type="dcterms:W3CDTF">2018-02-23T08:56:17Z</dcterms:modified>
  <cp:category/>
</cp:coreProperties>
</file>