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28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<sst xmlns="http://schemas.openxmlformats.org/spreadsheetml/2006/main" count="232" uniqueCount="120">
  <si>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</si>
  <si>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</si>
  <si>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</si>
  <si>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</si>
  <si>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</si>
  <si>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</si>
  <si>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</si>
  <si>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</si>
  <si>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</si>
  <si>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</si>
  <si>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</si>
  <si>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</si>
  <si>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</si>
  <si>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</si>
  <si>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</si>
  <si>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</si>
  <si>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</si>
  <si>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</si>
  <si>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</si>
  <si>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</si>
  <si>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</si>
  <si>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</si>
  <si>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</si>
  <si>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</si>
  <si>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</si>
  <si>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</si>
  <si>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</si>
  <si>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</si>
  <si>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</si>
  <si>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</si>
  <si>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</si>
  <si>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</si>
  <si>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</si>
  <si>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</si>
  <si>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</si>
  <si>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</si>
  <si>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</si>
  <si>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</si>
  <si>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</si>
  <si>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</si>
  <si>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</si>
  <si>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</si>
  <si>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</si>
  <si>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</si>
  <si>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</si>
  <si>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</si>
  <si>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</si>
  <si>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</si>
  <si>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</si>
  <si>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</si>
  <si>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</si>
  <si>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</si>
  <si>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</si>
  <si>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</si>
  <si>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</si>
  <si>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</si>
  <si>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</si>
  <si>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</si>
  <si>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</si>
  <si>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</si>
  <si>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</si>
  <si>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</si>
  <si>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</si>
  <si>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</si>
  <si>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</si>
  <si>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</si>
  <si>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</si>
  <si>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</si>
  <si>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</si>
  <si>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</si>
  <si>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</si>
  <si>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</si>
  <si>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</si>
  <si>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</si>
  <si>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</si>
  <si>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</si>
  <si>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</si>
  <si>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</si>
  <si>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</si>
  <si>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</si>
  <si>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</si>
  <si>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</si>
  <si>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</si>
  <si>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</si>
  <si>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</si>
  <si>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</si>
  <si>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</si>
  <si>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</si>
  <si>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</si>
  <si>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</si>
  <si>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</si>
  <si>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</si>
  <si>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</si>
  <si>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</si>
  <si>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</si>
  <si>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</si>
  <si>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</si>
  <si>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</si>
  <si>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</si>
  <si>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</si>
  <si>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</si>
  <si>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</si>
  <si>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</si>
  <si>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</si>
  <si>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</si>
  <si>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白山市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</si>
  <si>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</si>
  <si>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</si>
  <si>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</si>
  <si>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</si>
  <si>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</si>
  <si>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</si>
  <si>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</si>
  <si>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</si>
  <si>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</si>
  <si>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</si>
  <si>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経常収支比率については、隔月検針を開始した平成25年度を除き黒字を示す100％以上を維持しており、また、給水原価については、類似団体と比較して低い水準にあるが、今後、公営企業を取り巻く環境は年々厳しくなることが予想されるので、引き続き安定した経営状態を保てるよう経費の縮減を図っていく必要があると思われる。なお、料金回収率については、平成25年度を除き100％前後で推移しており、適切な料金水準を保っていると言える。
　一方、給水収益に対する企業債残高は、類似団体と比較して高い水準にあることから、今後は施設の更新などにあたって、自己資金の活用により企業債の発行を極力抑えていく必要があると思われる。
　なお、施設利用率は類似団体と比較して低い水準にあるが、周辺の民営簡易水道の統合を順次進めていく予定であり、徐々に利用率は改善していくものと思われる。      
            </t>
  </si>
  <si>
    <t>非設置</t>
    <rPh sb="0" eb="1">
      <t>ヒ</t>
    </rPh>
    <rPh sb="1" eb="3">
      <t>セッチ</t>
    </rPh>
    <phoneticPr fontId="4"/>
  </si>
  <si>
    <t>　本市では、基幹的な管路の耐震化事業を優先していることもあり、管路経年化率が上昇傾向にある。今後は経営の健全性も考慮しながら、アセットマネジメントの強化などにより効率的な更新を進めていきたい。</t>
    <rPh sb="38" eb="40">
      <t>ジョウショウ</t>
    </rPh>
    <rPh sb="40" eb="42">
      <t>ケイコウ</t>
    </rPh>
    <phoneticPr fontId="4"/>
  </si>
  <si>
    <t>　経営状況は比較的良好であると思われるが、今後は固定資産の老朽化が一段と進み、管路更新等の資金需要が大幅に増加することが見込まれる。現在、本市においては、水道事業基本計画を策定中であり、アセットマネジメントの強化とあわせて、自己資金の活用により企業債残高の増加を抑えながら、現在の経営状況を維持していくことが重要である。
　なお、平成28年度より広域連携都市圏を構成する市町で広域連携に関する研究会を開催しており、連携強化を図っているところである。</t>
    <rPh sb="165" eb="167">
      <t>ヘイセイ</t>
    </rPh>
    <rPh sb="169" eb="170">
      <t>ネン</t>
    </rPh>
    <rPh sb="196" eb="198">
      <t>ケンキュウ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</si>
</sst>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0.84</c:v>
                </c:pt>
                <c:pt idx="2">
                  <c:v>0.99</c:v>
                </c:pt>
                <c:pt idx="3">
                  <c:v>0.21</c:v>
                </c:pt>
                <c:pt idx="4">
                  <c:v>0.25</c:v>
                </c:pt>
              </c:numCache>
            </c:numRef>
          </c:val>
        </c:ser>
        <c:dLbls>
          <c:showLegendKey val="0"/>
          <c:showVal val="0"/>
          <c:showCatName val="0"/>
          <c:showSerName val="0"/>
          <c:showPercent val="0"/>
          <c:showBubbleSize val="0"/>
        </c:dLbls>
        <c:gapWidth val="150"/>
        <c:axId val="219527560"/>
        <c:axId val="21952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19527560"/>
        <c:axId val="219529128"/>
      </c:lineChart>
      <c:dateAx>
        <c:axId val="219527560"/>
        <c:scaling>
          <c:orientation val="minMax"/>
        </c:scaling>
        <c:delete val="1"/>
        <c:axPos val="b"/>
        <c:numFmt formatCode="ge" sourceLinked="1"/>
        <c:majorTickMark val="none"/>
        <c:minorTickMark val="none"/>
        <c:tickLblPos val="none"/>
        <c:crossAx val="219529128"/>
        <c:crosses val="autoZero"/>
        <c:auto val="1"/>
        <c:lblOffset val="100"/>
        <c:baseTimeUnit val="years"/>
      </c:dateAx>
      <c:valAx>
        <c:axId val="21952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2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44.76</c:v>
                </c:pt>
                <c:pt idx="1">
                  <c:v>44.49</c:v>
                </c:pt>
                <c:pt idx="2">
                  <c:v>43.75</c:v>
                </c:pt>
                <c:pt idx="3">
                  <c:v>44.09</c:v>
                </c:pt>
                <c:pt idx="4">
                  <c:v>44.6</c:v>
                </c:pt>
              </c:numCache>
            </c:numRef>
          </c:val>
        </c:ser>
        <c:dLbls>
          <c:showLegendKey val="0"/>
          <c:showVal val="0"/>
          <c:showCatName val="0"/>
          <c:showSerName val="0"/>
          <c:showPercent val="0"/>
          <c:showBubbleSize val="0"/>
        </c:dLbls>
        <c:gapWidth val="150"/>
        <c:axId val="304394912"/>
        <c:axId val="30438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304394912"/>
        <c:axId val="304388248"/>
      </c:lineChart>
      <c:dateAx>
        <c:axId val="304394912"/>
        <c:scaling>
          <c:orientation val="minMax"/>
        </c:scaling>
        <c:delete val="1"/>
        <c:axPos val="b"/>
        <c:numFmt formatCode="ge" sourceLinked="1"/>
        <c:majorTickMark val="none"/>
        <c:minorTickMark val="none"/>
        <c:tickLblPos val="none"/>
        <c:crossAx val="304388248"/>
        <c:crosses val="autoZero"/>
        <c:auto val="1"/>
        <c:lblOffset val="100"/>
        <c:baseTimeUnit val="years"/>
      </c:dateAx>
      <c:valAx>
        <c:axId val="30438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92.42</c:v>
                </c:pt>
                <c:pt idx="1">
                  <c:v>91.01</c:v>
                </c:pt>
                <c:pt idx="2">
                  <c:v>92.53</c:v>
                </c:pt>
                <c:pt idx="3">
                  <c:v>92.7</c:v>
                </c:pt>
                <c:pt idx="4">
                  <c:v>92.23</c:v>
                </c:pt>
              </c:numCache>
            </c:numRef>
          </c:val>
        </c:ser>
        <c:dLbls>
          <c:showLegendKey val="0"/>
          <c:showVal val="0"/>
          <c:showCatName val="0"/>
          <c:showSerName val="0"/>
          <c:showPercent val="0"/>
          <c:showBubbleSize val="0"/>
        </c:dLbls>
        <c:gapWidth val="150"/>
        <c:axId val="304498984"/>
        <c:axId val="30449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304498984"/>
        <c:axId val="304491928"/>
      </c:lineChart>
      <c:dateAx>
        <c:axId val="304498984"/>
        <c:scaling>
          <c:orientation val="minMax"/>
        </c:scaling>
        <c:delete val="1"/>
        <c:axPos val="b"/>
        <c:numFmt formatCode="ge" sourceLinked="1"/>
        <c:majorTickMark val="none"/>
        <c:minorTickMark val="none"/>
        <c:tickLblPos val="none"/>
        <c:crossAx val="304491928"/>
        <c:crosses val="autoZero"/>
        <c:auto val="1"/>
        <c:lblOffset val="100"/>
        <c:baseTimeUnit val="years"/>
      </c:dateAx>
      <c:valAx>
        <c:axId val="30449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9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106.85</c:v>
                </c:pt>
                <c:pt idx="1">
                  <c:v>96.96</c:v>
                </c:pt>
                <c:pt idx="2">
                  <c:v>108.59</c:v>
                </c:pt>
                <c:pt idx="3">
                  <c:v>111.4</c:v>
                </c:pt>
                <c:pt idx="4">
                  <c:v>112.08</c:v>
                </c:pt>
              </c:numCache>
            </c:numRef>
          </c:val>
        </c:ser>
        <c:dLbls>
          <c:showLegendKey val="0"/>
          <c:showVal val="0"/>
          <c:showCatName val="0"/>
          <c:showSerName val="0"/>
          <c:showPercent val="0"/>
          <c:showBubbleSize val="0"/>
        </c:dLbls>
        <c:gapWidth val="150"/>
        <c:axId val="304495848"/>
        <c:axId val="30449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304495848"/>
        <c:axId val="304498200"/>
      </c:lineChart>
      <c:dateAx>
        <c:axId val="304495848"/>
        <c:scaling>
          <c:orientation val="minMax"/>
        </c:scaling>
        <c:delete val="1"/>
        <c:axPos val="b"/>
        <c:numFmt formatCode="ge" sourceLinked="1"/>
        <c:majorTickMark val="none"/>
        <c:minorTickMark val="none"/>
        <c:tickLblPos val="none"/>
        <c:crossAx val="304498200"/>
        <c:crosses val="autoZero"/>
        <c:auto val="1"/>
        <c:lblOffset val="100"/>
        <c:baseTimeUnit val="years"/>
      </c:dateAx>
      <c:valAx>
        <c:axId val="30449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49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31.22</c:v>
                </c:pt>
                <c:pt idx="1">
                  <c:v>32.31</c:v>
                </c:pt>
                <c:pt idx="2">
                  <c:v>44.45</c:v>
                </c:pt>
                <c:pt idx="3">
                  <c:v>45.56</c:v>
                </c:pt>
                <c:pt idx="4">
                  <c:v>47.3</c:v>
                </c:pt>
              </c:numCache>
            </c:numRef>
          </c:val>
        </c:ser>
        <c:dLbls>
          <c:showLegendKey val="0"/>
          <c:showVal val="0"/>
          <c:showCatName val="0"/>
          <c:showSerName val="0"/>
          <c:showPercent val="0"/>
          <c:showBubbleSize val="0"/>
        </c:dLbls>
        <c:gapWidth val="150"/>
        <c:axId val="304496240"/>
        <c:axId val="30449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304496240"/>
        <c:axId val="304494672"/>
      </c:lineChart>
      <c:dateAx>
        <c:axId val="304496240"/>
        <c:scaling>
          <c:orientation val="minMax"/>
        </c:scaling>
        <c:delete val="1"/>
        <c:axPos val="b"/>
        <c:numFmt formatCode="ge" sourceLinked="1"/>
        <c:majorTickMark val="none"/>
        <c:minorTickMark val="none"/>
        <c:tickLblPos val="none"/>
        <c:crossAx val="304494672"/>
        <c:crosses val="autoZero"/>
        <c:auto val="1"/>
        <c:lblOffset val="100"/>
        <c:baseTimeUnit val="years"/>
      </c:dateAx>
      <c:valAx>
        <c:axId val="30449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9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2.37</c:v>
                </c:pt>
                <c:pt idx="1">
                  <c:v>6.84</c:v>
                </c:pt>
                <c:pt idx="2">
                  <c:v>6.59</c:v>
                </c:pt>
                <c:pt idx="3">
                  <c:v>14.56</c:v>
                </c:pt>
                <c:pt idx="4">
                  <c:v>11.76</c:v>
                </c:pt>
              </c:numCache>
            </c:numRef>
          </c:val>
        </c:ser>
        <c:dLbls>
          <c:showLegendKey val="0"/>
          <c:showVal val="0"/>
          <c:showCatName val="0"/>
          <c:showSerName val="0"/>
          <c:showPercent val="0"/>
          <c:showBubbleSize val="0"/>
        </c:dLbls>
        <c:gapWidth val="150"/>
        <c:axId val="304497024"/>
        <c:axId val="30449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304497024"/>
        <c:axId val="304497808"/>
      </c:lineChart>
      <c:dateAx>
        <c:axId val="304497024"/>
        <c:scaling>
          <c:orientation val="minMax"/>
        </c:scaling>
        <c:delete val="1"/>
        <c:axPos val="b"/>
        <c:numFmt formatCode="ge" sourceLinked="1"/>
        <c:majorTickMark val="none"/>
        <c:minorTickMark val="none"/>
        <c:tickLblPos val="none"/>
        <c:crossAx val="304497808"/>
        <c:crosses val="autoZero"/>
        <c:auto val="1"/>
        <c:lblOffset val="100"/>
        <c:baseTimeUnit val="years"/>
      </c:dateAx>
      <c:valAx>
        <c:axId val="3044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9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493888"/>
        <c:axId val="30449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304493888"/>
        <c:axId val="304495064"/>
      </c:lineChart>
      <c:dateAx>
        <c:axId val="304493888"/>
        <c:scaling>
          <c:orientation val="minMax"/>
        </c:scaling>
        <c:delete val="1"/>
        <c:axPos val="b"/>
        <c:numFmt formatCode="ge" sourceLinked="1"/>
        <c:majorTickMark val="none"/>
        <c:minorTickMark val="none"/>
        <c:tickLblPos val="none"/>
        <c:crossAx val="304495064"/>
        <c:crosses val="autoZero"/>
        <c:auto val="1"/>
        <c:lblOffset val="100"/>
        <c:baseTimeUnit val="years"/>
      </c:dateAx>
      <c:valAx>
        <c:axId val="304495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355.93</c:v>
                </c:pt>
                <c:pt idx="1">
                  <c:v>650.4</c:v>
                </c:pt>
                <c:pt idx="2">
                  <c:v>244.56</c:v>
                </c:pt>
                <c:pt idx="3">
                  <c:v>320.91000000000003</c:v>
                </c:pt>
                <c:pt idx="4">
                  <c:v>323.10000000000002</c:v>
                </c:pt>
              </c:numCache>
            </c:numRef>
          </c:val>
        </c:ser>
        <c:dLbls>
          <c:showLegendKey val="0"/>
          <c:showVal val="0"/>
          <c:showCatName val="0"/>
          <c:showSerName val="0"/>
          <c:showPercent val="0"/>
          <c:showBubbleSize val="0"/>
        </c:dLbls>
        <c:gapWidth val="150"/>
        <c:axId val="304394128"/>
        <c:axId val="30439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304394128"/>
        <c:axId val="304391384"/>
      </c:lineChart>
      <c:dateAx>
        <c:axId val="304394128"/>
        <c:scaling>
          <c:orientation val="minMax"/>
        </c:scaling>
        <c:delete val="1"/>
        <c:axPos val="b"/>
        <c:numFmt formatCode="ge" sourceLinked="1"/>
        <c:majorTickMark val="none"/>
        <c:minorTickMark val="none"/>
        <c:tickLblPos val="none"/>
        <c:crossAx val="304391384"/>
        <c:crosses val="autoZero"/>
        <c:auto val="1"/>
        <c:lblOffset val="100"/>
        <c:baseTimeUnit val="years"/>
      </c:dateAx>
      <c:valAx>
        <c:axId val="304391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3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426.34</c:v>
                </c:pt>
                <c:pt idx="1">
                  <c:v>473.84</c:v>
                </c:pt>
                <c:pt idx="2">
                  <c:v>451.63</c:v>
                </c:pt>
                <c:pt idx="3">
                  <c:v>438.87</c:v>
                </c:pt>
                <c:pt idx="4">
                  <c:v>419.92</c:v>
                </c:pt>
              </c:numCache>
            </c:numRef>
          </c:val>
        </c:ser>
        <c:dLbls>
          <c:showLegendKey val="0"/>
          <c:showVal val="0"/>
          <c:showCatName val="0"/>
          <c:showSerName val="0"/>
          <c:showPercent val="0"/>
          <c:showBubbleSize val="0"/>
        </c:dLbls>
        <c:gapWidth val="150"/>
        <c:axId val="304391776"/>
        <c:axId val="30438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304391776"/>
        <c:axId val="304389424"/>
      </c:lineChart>
      <c:dateAx>
        <c:axId val="304391776"/>
        <c:scaling>
          <c:orientation val="minMax"/>
        </c:scaling>
        <c:delete val="1"/>
        <c:axPos val="b"/>
        <c:numFmt formatCode="ge" sourceLinked="1"/>
        <c:majorTickMark val="none"/>
        <c:minorTickMark val="none"/>
        <c:tickLblPos val="none"/>
        <c:crossAx val="304389424"/>
        <c:crosses val="autoZero"/>
        <c:auto val="1"/>
        <c:lblOffset val="100"/>
        <c:baseTimeUnit val="years"/>
      </c:dateAx>
      <c:valAx>
        <c:axId val="30438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3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98.24</c:v>
                </c:pt>
                <c:pt idx="1">
                  <c:v>89.1</c:v>
                </c:pt>
                <c:pt idx="2">
                  <c:v>100.56</c:v>
                </c:pt>
                <c:pt idx="3">
                  <c:v>104.46</c:v>
                </c:pt>
                <c:pt idx="4">
                  <c:v>105.58</c:v>
                </c:pt>
              </c:numCache>
            </c:numRef>
          </c:val>
        </c:ser>
        <c:dLbls>
          <c:showLegendKey val="0"/>
          <c:showVal val="0"/>
          <c:showCatName val="0"/>
          <c:showSerName val="0"/>
          <c:showPercent val="0"/>
          <c:showBubbleSize val="0"/>
        </c:dLbls>
        <c:gapWidth val="150"/>
        <c:axId val="304393344"/>
        <c:axId val="30439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304393344"/>
        <c:axId val="304390600"/>
      </c:lineChart>
      <c:dateAx>
        <c:axId val="304393344"/>
        <c:scaling>
          <c:orientation val="minMax"/>
        </c:scaling>
        <c:delete val="1"/>
        <c:axPos val="b"/>
        <c:numFmt formatCode="ge" sourceLinked="1"/>
        <c:majorTickMark val="none"/>
        <c:minorTickMark val="none"/>
        <c:tickLblPos val="none"/>
        <c:crossAx val="304390600"/>
        <c:crosses val="autoZero"/>
        <c:auto val="1"/>
        <c:lblOffset val="100"/>
        <c:baseTimeUnit val="years"/>
      </c:dateAx>
      <c:valAx>
        <c:axId val="30439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112.43</c:v>
                </c:pt>
                <c:pt idx="1">
                  <c:v>113.09</c:v>
                </c:pt>
                <c:pt idx="2">
                  <c:v>108.91</c:v>
                </c:pt>
                <c:pt idx="3">
                  <c:v>104.88</c:v>
                </c:pt>
                <c:pt idx="4">
                  <c:v>104.35</c:v>
                </c:pt>
              </c:numCache>
            </c:numRef>
          </c:val>
        </c:ser>
        <c:dLbls>
          <c:showLegendKey val="0"/>
          <c:showVal val="0"/>
          <c:showCatName val="0"/>
          <c:showSerName val="0"/>
          <c:showPercent val="0"/>
          <c:showBubbleSize val="0"/>
        </c:dLbls>
        <c:gapWidth val="150"/>
        <c:axId val="304387856"/>
        <c:axId val="30439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304387856"/>
        <c:axId val="304392560"/>
      </c:lineChart>
      <c:dateAx>
        <c:axId val="304387856"/>
        <c:scaling>
          <c:orientation val="minMax"/>
        </c:scaling>
        <c:delete val="1"/>
        <c:axPos val="b"/>
        <c:numFmt formatCode="ge" sourceLinked="1"/>
        <c:majorTickMark val="none"/>
        <c:minorTickMark val="none"/>
        <c:tickLblPos val="none"/>
        <c:crossAx val="304392560"/>
        <c:crosses val="autoZero"/>
        <c:auto val="1"/>
        <c:lblOffset val="100"/>
        <c:baseTimeUnit val="years"/>
      </c:dateAx>
      <c:valAx>
        <c:axId val="30439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3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34" zoomScale="75" zoomScaleNormal="7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石川県　白山市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117</v>
      </c>
      <c r="AE8" s="84"/>
      <c r="AF8" s="84"/>
      <c r="AG8" s="84"/>
      <c r="AH8" s="84"/>
      <c r="AI8" s="84"/>
      <c r="AJ8" s="84"/>
      <c r="AK8" s="5"/>
      <c r="AL8" s="71">
        <f>データ!$R$6</f>
        <v>113018</v>
      </c>
      <c r="AM8" s="71"/>
      <c r="AN8" s="71"/>
      <c r="AO8" s="71"/>
      <c r="AP8" s="71"/>
      <c r="AQ8" s="71"/>
      <c r="AR8" s="71"/>
      <c r="AS8" s="71"/>
      <c r="AT8" s="67">
        <f>データ!$S$6</f>
        <v>754.93</v>
      </c>
      <c r="AU8" s="68"/>
      <c r="AV8" s="68"/>
      <c r="AW8" s="68"/>
      <c r="AX8" s="68"/>
      <c r="AY8" s="68"/>
      <c r="AZ8" s="68"/>
      <c r="BA8" s="68"/>
      <c r="BB8" s="70">
        <f>データ!$T$6</f>
        <v>149.71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67.47</v>
      </c>
      <c r="J10" s="68"/>
      <c r="K10" s="68"/>
      <c r="L10" s="68"/>
      <c r="M10" s="68"/>
      <c r="N10" s="68"/>
      <c r="O10" s="69"/>
      <c r="P10" s="70">
        <f>データ!$P$6</f>
        <v>78.930000000000007</v>
      </c>
      <c r="Q10" s="70"/>
      <c r="R10" s="70"/>
      <c r="S10" s="70"/>
      <c r="T10" s="70"/>
      <c r="U10" s="70"/>
      <c r="V10" s="70"/>
      <c r="W10" s="71">
        <f>データ!$Q$6</f>
        <v>1981</v>
      </c>
      <c r="X10" s="71"/>
      <c r="Y10" s="71"/>
      <c r="Z10" s="71"/>
      <c r="AA10" s="71"/>
      <c r="AB10" s="71"/>
      <c r="AC10" s="71"/>
      <c r="AD10" s="2"/>
      <c r="AE10" s="2"/>
      <c r="AF10" s="2"/>
      <c r="AG10" s="2"/>
      <c r="AH10" s="5"/>
      <c r="AI10" s="5"/>
      <c r="AJ10" s="5"/>
      <c r="AK10" s="5"/>
      <c r="AL10" s="71">
        <f>データ!$U$6</f>
        <v>89136</v>
      </c>
      <c r="AM10" s="71"/>
      <c r="AN10" s="71"/>
      <c r="AO10" s="71"/>
      <c r="AP10" s="71"/>
      <c r="AQ10" s="71"/>
      <c r="AR10" s="71"/>
      <c r="AS10" s="71"/>
      <c r="AT10" s="67">
        <f>データ!$V$6</f>
        <v>40.020000000000003</v>
      </c>
      <c r="AU10" s="68"/>
      <c r="AV10" s="68"/>
      <c r="AW10" s="68"/>
      <c r="AX10" s="68"/>
      <c r="AY10" s="68"/>
      <c r="AZ10" s="68"/>
      <c r="BA10" s="68"/>
      <c r="BB10" s="70">
        <f>データ!$W$6</f>
        <v>2227.29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172103</v>
      </c>
      <c r="D6" s="34">
        <f t="shared" si="3"/>
        <v>46</v>
      </c>
      <c r="E6" s="34">
        <f t="shared" si="3"/>
        <v>1</v>
      </c>
      <c r="F6" s="34">
        <f t="shared" si="3"/>
        <v>0</v>
      </c>
      <c r="G6" s="34">
        <f t="shared" si="3"/>
        <v>1</v>
      </c>
      <c r="H6" s="34" t="str">
        <f t="shared" si="3"/>
        <v>石川県　白山市</v>
      </c>
      <c r="I6" s="34" t="str">
        <f t="shared" si="3"/>
        <v>法適用</v>
      </c>
      <c r="J6" s="34" t="str">
        <f t="shared" si="3"/>
        <v>水道事業</v>
      </c>
      <c r="K6" s="34" t="str">
        <f t="shared" si="3"/>
        <v>末端給水事業</v>
      </c>
      <c r="L6" s="34" t="str">
        <f t="shared" si="3"/>
        <v>A4</v>
      </c>
      <c r="M6" s="34">
        <f t="shared" si="3"/>
        <v>0</v>
      </c>
      <c r="N6" s="35" t="str">
        <f t="shared" si="3"/>
        <v>-</v>
      </c>
      <c r="O6" s="35">
        <f t="shared" si="3"/>
        <v>67.47</v>
      </c>
      <c r="P6" s="35">
        <f t="shared" si="3"/>
        <v>78.930000000000007</v>
      </c>
      <c r="Q6" s="35">
        <f t="shared" si="3"/>
        <v>1981</v>
      </c>
      <c r="R6" s="35">
        <f t="shared" si="3"/>
        <v>113018</v>
      </c>
      <c r="S6" s="35">
        <f t="shared" si="3"/>
        <v>754.93</v>
      </c>
      <c r="T6" s="35">
        <f t="shared" si="3"/>
        <v>149.71</v>
      </c>
      <c r="U6" s="35">
        <f t="shared" si="3"/>
        <v>89136</v>
      </c>
      <c r="V6" s="35">
        <f t="shared" si="3"/>
        <v>40.020000000000003</v>
      </c>
      <c r="W6" s="35">
        <f t="shared" si="3"/>
        <v>2227.29</v>
      </c>
      <c r="X6" s="36">
        <f>IF(X7="",NA(),X7)</f>
        <v>106.85</v>
      </c>
      <c r="Y6" s="36">
        <f t="shared" ref="Y6:AG6" si="4">IF(Y7="",NA(),Y7)</f>
        <v>96.96</v>
      </c>
      <c r="Z6" s="36">
        <f t="shared" si="4"/>
        <v>108.59</v>
      </c>
      <c r="AA6" s="36">
        <f t="shared" si="4"/>
        <v>111.4</v>
      </c>
      <c r="AB6" s="36">
        <f t="shared" si="4"/>
        <v>112.08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355.93</v>
      </c>
      <c r="AU6" s="36">
        <f t="shared" ref="AU6:BC6" si="6">IF(AU7="",NA(),AU7)</f>
        <v>650.4</v>
      </c>
      <c r="AV6" s="36">
        <f t="shared" si="6"/>
        <v>244.56</v>
      </c>
      <c r="AW6" s="36">
        <f t="shared" si="6"/>
        <v>320.91000000000003</v>
      </c>
      <c r="AX6" s="36">
        <f t="shared" si="6"/>
        <v>323.10000000000002</v>
      </c>
      <c r="AY6" s="36">
        <f t="shared" si="6"/>
        <v>701</v>
      </c>
      <c r="AZ6" s="36">
        <f t="shared" si="6"/>
        <v>739.59</v>
      </c>
      <c r="BA6" s="36">
        <f t="shared" si="6"/>
        <v>335.95</v>
      </c>
      <c r="BB6" s="36">
        <f t="shared" si="6"/>
        <v>346.59</v>
      </c>
      <c r="BC6" s="36">
        <f t="shared" si="6"/>
        <v>357.82</v>
      </c>
      <c r="BD6" s="35" t="str">
        <f>IF(BD7="","",IF(BD7="-","【-】","【"&amp;SUBSTITUTE(TEXT(BD7,"#,##0.00"),"-","△")&amp;"】"))</f>
        <v>【262.87】</v>
      </c>
      <c r="BE6" s="36">
        <f>IF(BE7="",NA(),BE7)</f>
        <v>426.34</v>
      </c>
      <c r="BF6" s="36">
        <f t="shared" ref="BF6:BN6" si="7">IF(BF7="",NA(),BF7)</f>
        <v>473.84</v>
      </c>
      <c r="BG6" s="36">
        <f t="shared" si="7"/>
        <v>451.63</v>
      </c>
      <c r="BH6" s="36">
        <f t="shared" si="7"/>
        <v>438.87</v>
      </c>
      <c r="BI6" s="36">
        <f t="shared" si="7"/>
        <v>419.92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98.24</v>
      </c>
      <c r="BQ6" s="36">
        <f t="shared" ref="BQ6:BY6" si="8">IF(BQ7="",NA(),BQ7)</f>
        <v>89.1</v>
      </c>
      <c r="BR6" s="36">
        <f t="shared" si="8"/>
        <v>100.56</v>
      </c>
      <c r="BS6" s="36">
        <f t="shared" si="8"/>
        <v>104.46</v>
      </c>
      <c r="BT6" s="36">
        <f t="shared" si="8"/>
        <v>105.58</v>
      </c>
      <c r="BU6" s="36">
        <f t="shared" si="8"/>
        <v>100.27</v>
      </c>
      <c r="BV6" s="36">
        <f t="shared" si="8"/>
        <v>99.46</v>
      </c>
      <c r="BW6" s="36">
        <f t="shared" si="8"/>
        <v>105.21</v>
      </c>
      <c r="BX6" s="36">
        <f t="shared" si="8"/>
        <v>105.71</v>
      </c>
      <c r="BY6" s="36">
        <f t="shared" si="8"/>
        <v>106.01</v>
      </c>
      <c r="BZ6" s="35" t="str">
        <f>IF(BZ7="","",IF(BZ7="-","【-】","【"&amp;SUBSTITUTE(TEXT(BZ7,"#,##0.00"),"-","△")&amp;"】"))</f>
        <v>【105.59】</v>
      </c>
      <c r="CA6" s="36">
        <f>IF(CA7="",NA(),CA7)</f>
        <v>112.43</v>
      </c>
      <c r="CB6" s="36">
        <f t="shared" ref="CB6:CJ6" si="9">IF(CB7="",NA(),CB7)</f>
        <v>113.09</v>
      </c>
      <c r="CC6" s="36">
        <f t="shared" si="9"/>
        <v>108.91</v>
      </c>
      <c r="CD6" s="36">
        <f t="shared" si="9"/>
        <v>104.88</v>
      </c>
      <c r="CE6" s="36">
        <f t="shared" si="9"/>
        <v>104.35</v>
      </c>
      <c r="CF6" s="36">
        <f t="shared" si="9"/>
        <v>169.62</v>
      </c>
      <c r="CG6" s="36">
        <f t="shared" si="9"/>
        <v>171.78</v>
      </c>
      <c r="CH6" s="36">
        <f t="shared" si="9"/>
        <v>162.59</v>
      </c>
      <c r="CI6" s="36">
        <f t="shared" si="9"/>
        <v>162.15</v>
      </c>
      <c r="CJ6" s="36">
        <f t="shared" si="9"/>
        <v>162.24</v>
      </c>
      <c r="CK6" s="35" t="str">
        <f>IF(CK7="","",IF(CK7="-","【-】","【"&amp;SUBSTITUTE(TEXT(CK7,"#,##0.00"),"-","△")&amp;"】"))</f>
        <v>【163.27】</v>
      </c>
      <c r="CL6" s="36">
        <f>IF(CL7="",NA(),CL7)</f>
        <v>44.76</v>
      </c>
      <c r="CM6" s="36">
        <f t="shared" ref="CM6:CU6" si="10">IF(CM7="",NA(),CM7)</f>
        <v>44.49</v>
      </c>
      <c r="CN6" s="36">
        <f t="shared" si="10"/>
        <v>43.75</v>
      </c>
      <c r="CO6" s="36">
        <f t="shared" si="10"/>
        <v>44.09</v>
      </c>
      <c r="CP6" s="36">
        <f t="shared" si="10"/>
        <v>44.6</v>
      </c>
      <c r="CQ6" s="36">
        <f t="shared" si="10"/>
        <v>59.88</v>
      </c>
      <c r="CR6" s="36">
        <f t="shared" si="10"/>
        <v>59.68</v>
      </c>
      <c r="CS6" s="36">
        <f t="shared" si="10"/>
        <v>59.17</v>
      </c>
      <c r="CT6" s="36">
        <f t="shared" si="10"/>
        <v>59.34</v>
      </c>
      <c r="CU6" s="36">
        <f t="shared" si="10"/>
        <v>59.11</v>
      </c>
      <c r="CV6" s="35" t="str">
        <f>IF(CV7="","",IF(CV7="-","【-】","【"&amp;SUBSTITUTE(TEXT(CV7,"#,##0.00"),"-","△")&amp;"】"))</f>
        <v>【59.94】</v>
      </c>
      <c r="CW6" s="36">
        <f>IF(CW7="",NA(),CW7)</f>
        <v>92.42</v>
      </c>
      <c r="CX6" s="36">
        <f t="shared" ref="CX6:DF6" si="11">IF(CX7="",NA(),CX7)</f>
        <v>91.01</v>
      </c>
      <c r="CY6" s="36">
        <f t="shared" si="11"/>
        <v>92.53</v>
      </c>
      <c r="CZ6" s="36">
        <f t="shared" si="11"/>
        <v>92.7</v>
      </c>
      <c r="DA6" s="36">
        <f t="shared" si="11"/>
        <v>92.23</v>
      </c>
      <c r="DB6" s="36">
        <f t="shared" si="11"/>
        <v>87.65</v>
      </c>
      <c r="DC6" s="36">
        <f t="shared" si="11"/>
        <v>87.63</v>
      </c>
      <c r="DD6" s="36">
        <f t="shared" si="11"/>
        <v>87.6</v>
      </c>
      <c r="DE6" s="36">
        <f t="shared" si="11"/>
        <v>87.74</v>
      </c>
      <c r="DF6" s="36">
        <f t="shared" si="11"/>
        <v>87.91</v>
      </c>
      <c r="DG6" s="35" t="str">
        <f>IF(DG7="","",IF(DG7="-","【-】","【"&amp;SUBSTITUTE(TEXT(DG7,"#,##0.00"),"-","△")&amp;"】"))</f>
        <v>【90.22】</v>
      </c>
      <c r="DH6" s="36">
        <f>IF(DH7="",NA(),DH7)</f>
        <v>31.22</v>
      </c>
      <c r="DI6" s="36">
        <f t="shared" ref="DI6:DQ6" si="12">IF(DI7="",NA(),DI7)</f>
        <v>32.31</v>
      </c>
      <c r="DJ6" s="36">
        <f t="shared" si="12"/>
        <v>44.45</v>
      </c>
      <c r="DK6" s="36">
        <f t="shared" si="12"/>
        <v>45.56</v>
      </c>
      <c r="DL6" s="36">
        <f t="shared" si="12"/>
        <v>47.3</v>
      </c>
      <c r="DM6" s="36">
        <f t="shared" si="12"/>
        <v>38.69</v>
      </c>
      <c r="DN6" s="36">
        <f t="shared" si="12"/>
        <v>39.65</v>
      </c>
      <c r="DO6" s="36">
        <f t="shared" si="12"/>
        <v>45.25</v>
      </c>
      <c r="DP6" s="36">
        <f t="shared" si="12"/>
        <v>46.27</v>
      </c>
      <c r="DQ6" s="36">
        <f t="shared" si="12"/>
        <v>46.88</v>
      </c>
      <c r="DR6" s="35" t="str">
        <f>IF(DR7="","",IF(DR7="-","【-】","【"&amp;SUBSTITUTE(TEXT(DR7,"#,##0.00"),"-","△")&amp;"】"))</f>
        <v>【47.91】</v>
      </c>
      <c r="DS6" s="36">
        <f>IF(DS7="",NA(),DS7)</f>
        <v>2.37</v>
      </c>
      <c r="DT6" s="36">
        <f t="shared" ref="DT6:EB6" si="13">IF(DT7="",NA(),DT7)</f>
        <v>6.84</v>
      </c>
      <c r="DU6" s="36">
        <f t="shared" si="13"/>
        <v>6.59</v>
      </c>
      <c r="DV6" s="36">
        <f t="shared" si="13"/>
        <v>14.56</v>
      </c>
      <c r="DW6" s="36">
        <f t="shared" si="13"/>
        <v>11.76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0.92</v>
      </c>
      <c r="EE6" s="36">
        <f t="shared" ref="EE6:EM6" si="14">IF(EE7="",NA(),EE7)</f>
        <v>0.84</v>
      </c>
      <c r="EF6" s="36">
        <f t="shared" si="14"/>
        <v>0.99</v>
      </c>
      <c r="EG6" s="36">
        <f t="shared" si="14"/>
        <v>0.21</v>
      </c>
      <c r="EH6" s="36">
        <f t="shared" si="14"/>
        <v>0.25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172103</v>
      </c>
      <c r="D7" s="38">
        <v>46</v>
      </c>
      <c r="E7" s="38">
        <v>1</v>
      </c>
      <c r="F7" s="38">
        <v>0</v>
      </c>
      <c r="G7" s="38">
        <v>1</v>
      </c>
      <c r="H7" s="38" t="s">
        <v>105</v>
      </c>
      <c r="I7" s="38" t="s">
        <v>106</v>
      </c>
      <c r="J7" s="38" t="s">
        <v>107</v>
      </c>
      <c r="K7" s="38" t="s">
        <v>108</v>
      </c>
      <c r="L7" s="38" t="s">
        <v>109</v>
      </c>
      <c r="M7" s="38"/>
      <c r="N7" s="39" t="s">
        <v>110</v>
      </c>
      <c r="O7" s="39">
        <v>67.47</v>
      </c>
      <c r="P7" s="39">
        <v>78.930000000000007</v>
      </c>
      <c r="Q7" s="39">
        <v>1981</v>
      </c>
      <c r="R7" s="39">
        <v>113018</v>
      </c>
      <c r="S7" s="39">
        <v>754.93</v>
      </c>
      <c r="T7" s="39">
        <v>149.71</v>
      </c>
      <c r="U7" s="39">
        <v>89136</v>
      </c>
      <c r="V7" s="39">
        <v>40.020000000000003</v>
      </c>
      <c r="W7" s="39">
        <v>2227.29</v>
      </c>
      <c r="X7" s="39">
        <v>106.85</v>
      </c>
      <c r="Y7" s="39">
        <v>96.96</v>
      </c>
      <c r="Z7" s="39">
        <v>108.59</v>
      </c>
      <c r="AA7" s="39">
        <v>111.4</v>
      </c>
      <c r="AB7" s="39">
        <v>112.08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355.93</v>
      </c>
      <c r="AU7" s="39">
        <v>650.4</v>
      </c>
      <c r="AV7" s="39">
        <v>244.56</v>
      </c>
      <c r="AW7" s="39">
        <v>320.91000000000003</v>
      </c>
      <c r="AX7" s="39">
        <v>323.10000000000002</v>
      </c>
      <c r="AY7" s="39">
        <v>701</v>
      </c>
      <c r="AZ7" s="39">
        <v>739.59</v>
      </c>
      <c r="BA7" s="39">
        <v>335.95</v>
      </c>
      <c r="BB7" s="39">
        <v>346.59</v>
      </c>
      <c r="BC7" s="39">
        <v>357.82</v>
      </c>
      <c r="BD7" s="39">
        <v>262.87</v>
      </c>
      <c r="BE7" s="39">
        <v>426.34</v>
      </c>
      <c r="BF7" s="39">
        <v>473.84</v>
      </c>
      <c r="BG7" s="39">
        <v>451.63</v>
      </c>
      <c r="BH7" s="39">
        <v>438.87</v>
      </c>
      <c r="BI7" s="39">
        <v>419.92</v>
      </c>
      <c r="BJ7" s="39">
        <v>330.99</v>
      </c>
      <c r="BK7" s="39">
        <v>324.08999999999997</v>
      </c>
      <c r="BL7" s="39">
        <v>319.82</v>
      </c>
      <c r="BM7" s="39">
        <v>312.02999999999997</v>
      </c>
      <c r="BN7" s="39">
        <v>307.45999999999998</v>
      </c>
      <c r="BO7" s="39">
        <v>270.87</v>
      </c>
      <c r="BP7" s="39">
        <v>98.24</v>
      </c>
      <c r="BQ7" s="39">
        <v>89.1</v>
      </c>
      <c r="BR7" s="39">
        <v>100.56</v>
      </c>
      <c r="BS7" s="39">
        <v>104.46</v>
      </c>
      <c r="BT7" s="39">
        <v>105.58</v>
      </c>
      <c r="BU7" s="39">
        <v>100.27</v>
      </c>
      <c r="BV7" s="39">
        <v>99.46</v>
      </c>
      <c r="BW7" s="39">
        <v>105.21</v>
      </c>
      <c r="BX7" s="39">
        <v>105.71</v>
      </c>
      <c r="BY7" s="39">
        <v>106.01</v>
      </c>
      <c r="BZ7" s="39">
        <v>105.59</v>
      </c>
      <c r="CA7" s="39">
        <v>112.43</v>
      </c>
      <c r="CB7" s="39">
        <v>113.09</v>
      </c>
      <c r="CC7" s="39">
        <v>108.91</v>
      </c>
      <c r="CD7" s="39">
        <v>104.88</v>
      </c>
      <c r="CE7" s="39">
        <v>104.35</v>
      </c>
      <c r="CF7" s="39">
        <v>169.62</v>
      </c>
      <c r="CG7" s="39">
        <v>171.78</v>
      </c>
      <c r="CH7" s="39">
        <v>162.59</v>
      </c>
      <c r="CI7" s="39">
        <v>162.15</v>
      </c>
      <c r="CJ7" s="39">
        <v>162.24</v>
      </c>
      <c r="CK7" s="39">
        <v>163.27000000000001</v>
      </c>
      <c r="CL7" s="39">
        <v>44.76</v>
      </c>
      <c r="CM7" s="39">
        <v>44.49</v>
      </c>
      <c r="CN7" s="39">
        <v>43.75</v>
      </c>
      <c r="CO7" s="39">
        <v>44.09</v>
      </c>
      <c r="CP7" s="39">
        <v>44.6</v>
      </c>
      <c r="CQ7" s="39">
        <v>59.88</v>
      </c>
      <c r="CR7" s="39">
        <v>59.68</v>
      </c>
      <c r="CS7" s="39">
        <v>59.17</v>
      </c>
      <c r="CT7" s="39">
        <v>59.34</v>
      </c>
      <c r="CU7" s="39">
        <v>59.11</v>
      </c>
      <c r="CV7" s="39">
        <v>59.94</v>
      </c>
      <c r="CW7" s="39">
        <v>92.42</v>
      </c>
      <c r="CX7" s="39">
        <v>91.01</v>
      </c>
      <c r="CY7" s="39">
        <v>92.53</v>
      </c>
      <c r="CZ7" s="39">
        <v>92.7</v>
      </c>
      <c r="DA7" s="39">
        <v>92.23</v>
      </c>
      <c r="DB7" s="39">
        <v>87.65</v>
      </c>
      <c r="DC7" s="39">
        <v>87.63</v>
      </c>
      <c r="DD7" s="39">
        <v>87.6</v>
      </c>
      <c r="DE7" s="39">
        <v>87.74</v>
      </c>
      <c r="DF7" s="39">
        <v>87.91</v>
      </c>
      <c r="DG7" s="39">
        <v>90.22</v>
      </c>
      <c r="DH7" s="39">
        <v>31.22</v>
      </c>
      <c r="DI7" s="39">
        <v>32.31</v>
      </c>
      <c r="DJ7" s="39">
        <v>44.45</v>
      </c>
      <c r="DK7" s="39">
        <v>45.56</v>
      </c>
      <c r="DL7" s="39">
        <v>47.3</v>
      </c>
      <c r="DM7" s="39">
        <v>38.69</v>
      </c>
      <c r="DN7" s="39">
        <v>39.65</v>
      </c>
      <c r="DO7" s="39">
        <v>45.25</v>
      </c>
      <c r="DP7" s="39">
        <v>46.27</v>
      </c>
      <c r="DQ7" s="39">
        <v>46.88</v>
      </c>
      <c r="DR7" s="39">
        <v>47.91</v>
      </c>
      <c r="DS7" s="39">
        <v>2.37</v>
      </c>
      <c r="DT7" s="39">
        <v>6.84</v>
      </c>
      <c r="DU7" s="39">
        <v>6.59</v>
      </c>
      <c r="DV7" s="39">
        <v>14.56</v>
      </c>
      <c r="DW7" s="39">
        <v>11.76</v>
      </c>
      <c r="DX7" s="39">
        <v>8.4</v>
      </c>
      <c r="DY7" s="39">
        <v>9.7100000000000009</v>
      </c>
      <c r="DZ7" s="39">
        <v>10.71</v>
      </c>
      <c r="EA7" s="39">
        <v>10.93</v>
      </c>
      <c r="EB7" s="39">
        <v>13.39</v>
      </c>
      <c r="EC7" s="39">
        <v>15</v>
      </c>
      <c r="ED7" s="39">
        <v>0.92</v>
      </c>
      <c r="EE7" s="39">
        <v>0.84</v>
      </c>
      <c r="EF7" s="39">
        <v>0.99</v>
      </c>
      <c r="EG7" s="39">
        <v>0.21</v>
      </c>
      <c r="EH7" s="39">
        <v>0.25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2018-02-05T01:57:12Z</cp:lastPrinted>
  <dcterms:created xsi:type="dcterms:W3CDTF">2017-12-25T01:27:25Z</dcterms:created>
  <dcterms:modified xsi:type="dcterms:W3CDTF">2018-02-05T02:00:28Z</dcterms:modified>
  <cp:category/>
</cp:coreProperties>
</file>