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B10" i="4"/>
  <c r="BB8" i="4"/>
  <c r="AT8" i="4"/>
  <c r="W8" i="4"/>
  <c r="I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<sst xmlns="http://schemas.openxmlformats.org/spreadsheetml/2006/main" count="257" uniqueCount="123">
  <si>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</si>
  <si>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</si>
  <si>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</si>
  <si>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</si>
  <si>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</si>
  <si>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</si>
  <si>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</si>
  <si>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</si>
  <si>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</si>
  <si>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</si>
  <si>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</si>
  <si>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</si>
  <si>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</si>
  <si>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</si>
  <si>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</si>
  <si>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</si>
  <si>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</si>
  <si>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</si>
  <si>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</si>
  <si>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</si>
  <si>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</si>
  <si>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</si>
  <si>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</si>
  <si>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</si>
  <si>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</si>
  <si>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</si>
  <si>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</si>
  <si>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</si>
  <si>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</si>
  <si>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</si>
  <si>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</si>
  <si>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</si>
  <si>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</si>
  <si>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</si>
  <si>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</si>
  <si>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</si>
  <si>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</si>
  <si>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</si>
  <si>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</si>
  <si>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</si>
  <si>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</si>
  <si>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</si>
  <si>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</si>
  <si>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</si>
  <si>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</si>
  <si>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</si>
  <si>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</si>
  <si>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</si>
  <si>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</si>
  <si>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</si>
  <si>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</si>
  <si>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</si>
  <si>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</si>
  <si>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</si>
  <si>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</si>
  <si>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</si>
  <si>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</si>
  <si>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</si>
  <si>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</si>
  <si>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</si>
  <si>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</si>
  <si>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</si>
  <si>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</si>
  <si>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</si>
  <si>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</si>
  <si>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</si>
  <si>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</si>
  <si>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</si>
  <si>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</si>
  <si>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</si>
  <si>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</si>
  <si>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</si>
  <si>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</si>
  <si>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</si>
  <si>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</si>
  <si>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</si>
  <si>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</si>
  <si>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</si>
  <si>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</si>
  <si>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</si>
  <si>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</si>
  <si>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</si>
  <si>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</si>
  <si>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</si>
  <si>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</si>
  <si>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</si>
  <si>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</si>
  <si>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</si>
  <si>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</si>
  <si>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</si>
  <si>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</si>
  <si>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</si>
  <si>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</si>
  <si>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</si>
  <si>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</si>
  <si>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</si>
  <si>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</si>
  <si>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</si>
  <si>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</si>
  <si>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</si>
  <si>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</si>
  <si>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</si>
  <si>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</si>
  <si>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</si>
  <si>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</si>
  <si>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</si>
  <si>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</si>
  <si>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</si>
  <si>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羽咋市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</si>
  <si>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</si>
  <si>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</si>
  <si>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</si>
  <si>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</si>
  <si>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</si>
  <si>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</si>
  <si>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</si>
  <si>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</si>
  <si>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</si>
  <si>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</si>
  <si>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浄化槽事業が始まってまだ日が浅く、耐用年数に達していないことから更新事業を実施していないが、供用開始から10年を経過しており、設備に不具合が生じているものもある。　　　　　　　　　　　　　　　　　　　　　　　　　　　　　　　　　　　　　　　　　　　　　　　　　　　　　　　　　　　　　　　　　　　　　　　　　　　　　　　　　　　　　　　　　　　　　　　　　　　　　　　今後は、計画的に機器更新を講ずる。</t>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</si>
  <si>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</si>
  <si>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①②③　H23年に法適用した以降も、事業費に対する使用料収入等が不足し赤字経営が続いていたため、H26年度より料金改定を行い、収支の黒字化を目指し、累積欠損金の解消に向け取り組んでいるところである。流動比率については、 類似団体の平均値を上回っており、他３事業に比べても、支払能力は高いといえるが、徐々に下がっている。
 ④年々減少してきてはいるものの、浄化槽設置に伴い発行した企業債の償還金が多大なため、事業規模に対する残高が平均値を上回っている。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⑦人口減少により、利用率は低下傾向にある。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</si>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</sst>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50976"/>
        <c:axId val="100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350976"/>
        <c:axId val="100377728"/>
      </c:lineChart>
      <c:dateAx>
        <c:axId val="100350976"/>
        <c:scaling>
          <c:orientation val="minMax"/>
        </c:scaling>
        <c:delete val="1"/>
        <c:axPos val="b"/>
        <c:numFmt formatCode="ge" sourceLinked="1"/>
        <c:majorTickMark val="none"/>
        <c:minorTickMark val="none"/>
        <c:tickLblPos val="none"/>
        <c:crossAx val="100377728"/>
        <c:crosses val="autoZero"/>
        <c:auto val="1"/>
        <c:lblOffset val="100"/>
        <c:baseTimeUnit val="years"/>
      </c:dateAx>
      <c:valAx>
        <c:axId val="100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49.1</c:v>
                </c:pt>
                <c:pt idx="1">
                  <c:v>48.86</c:v>
                </c:pt>
                <c:pt idx="2" formatCode="#,##0.00;&quot;△&quot;#,##0.00">
                  <c:v>0</c:v>
                </c:pt>
                <c:pt idx="3">
                  <c:v>51.03</c:v>
                </c:pt>
                <c:pt idx="4">
                  <c:v>48.89</c:v>
                </c:pt>
              </c:numCache>
            </c:numRef>
          </c:val>
        </c:ser>
        <c:dLbls>
          <c:showLegendKey val="0"/>
          <c:showVal val="0"/>
          <c:showCatName val="0"/>
          <c:showSerName val="0"/>
          <c:showPercent val="0"/>
          <c:showBubbleSize val="0"/>
        </c:dLbls>
        <c:gapWidth val="150"/>
        <c:axId val="104279424"/>
        <c:axId val="1042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4279424"/>
        <c:axId val="104289792"/>
      </c:lineChart>
      <c:dateAx>
        <c:axId val="104279424"/>
        <c:scaling>
          <c:orientation val="minMax"/>
        </c:scaling>
        <c:delete val="1"/>
        <c:axPos val="b"/>
        <c:numFmt formatCode="ge" sourceLinked="1"/>
        <c:majorTickMark val="none"/>
        <c:minorTickMark val="none"/>
        <c:tickLblPos val="none"/>
        <c:crossAx val="104289792"/>
        <c:crosses val="autoZero"/>
        <c:auto val="1"/>
        <c:lblOffset val="100"/>
        <c:baseTimeUnit val="years"/>
      </c:dateAx>
      <c:valAx>
        <c:axId val="1042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4311808"/>
        <c:axId val="1043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4311808"/>
        <c:axId val="104330368"/>
      </c:lineChart>
      <c:dateAx>
        <c:axId val="104311808"/>
        <c:scaling>
          <c:orientation val="minMax"/>
        </c:scaling>
        <c:delete val="1"/>
        <c:axPos val="b"/>
        <c:numFmt formatCode="ge" sourceLinked="1"/>
        <c:majorTickMark val="none"/>
        <c:minorTickMark val="none"/>
        <c:tickLblPos val="none"/>
        <c:crossAx val="104330368"/>
        <c:crosses val="autoZero"/>
        <c:auto val="1"/>
        <c:lblOffset val="100"/>
        <c:baseTimeUnit val="years"/>
      </c:dateAx>
      <c:valAx>
        <c:axId val="1043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61.33</c:v>
                </c:pt>
                <c:pt idx="1">
                  <c:v>72.760000000000005</c:v>
                </c:pt>
                <c:pt idx="2">
                  <c:v>95.55</c:v>
                </c:pt>
                <c:pt idx="3">
                  <c:v>98.24</c:v>
                </c:pt>
                <c:pt idx="4">
                  <c:v>104.31</c:v>
                </c:pt>
              </c:numCache>
            </c:numRef>
          </c:val>
        </c:ser>
        <c:dLbls>
          <c:showLegendKey val="0"/>
          <c:showVal val="0"/>
          <c:showCatName val="0"/>
          <c:showSerName val="0"/>
          <c:showPercent val="0"/>
          <c:showBubbleSize val="0"/>
        </c:dLbls>
        <c:gapWidth val="150"/>
        <c:axId val="100391552"/>
        <c:axId val="1003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100391552"/>
        <c:axId val="100397824"/>
      </c:lineChart>
      <c:dateAx>
        <c:axId val="100391552"/>
        <c:scaling>
          <c:orientation val="minMax"/>
        </c:scaling>
        <c:delete val="1"/>
        <c:axPos val="b"/>
        <c:numFmt formatCode="ge" sourceLinked="1"/>
        <c:majorTickMark val="none"/>
        <c:minorTickMark val="none"/>
        <c:tickLblPos val="none"/>
        <c:crossAx val="100397824"/>
        <c:crosses val="autoZero"/>
        <c:auto val="1"/>
        <c:lblOffset val="100"/>
        <c:baseTimeUnit val="years"/>
      </c:dateAx>
      <c:valAx>
        <c:axId val="100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8.3000000000000007</c:v>
                </c:pt>
                <c:pt idx="1">
                  <c:v>11.45</c:v>
                </c:pt>
                <c:pt idx="2">
                  <c:v>42.17</c:v>
                </c:pt>
                <c:pt idx="3">
                  <c:v>48.59</c:v>
                </c:pt>
                <c:pt idx="4">
                  <c:v>52.52</c:v>
                </c:pt>
              </c:numCache>
            </c:numRef>
          </c:val>
        </c:ser>
        <c:dLbls>
          <c:showLegendKey val="0"/>
          <c:showVal val="0"/>
          <c:showCatName val="0"/>
          <c:showSerName val="0"/>
          <c:showPercent val="0"/>
          <c:showBubbleSize val="0"/>
        </c:dLbls>
        <c:gapWidth val="150"/>
        <c:axId val="102447360"/>
        <c:axId val="1024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102447360"/>
        <c:axId val="102461824"/>
      </c:lineChart>
      <c:dateAx>
        <c:axId val="102447360"/>
        <c:scaling>
          <c:orientation val="minMax"/>
        </c:scaling>
        <c:delete val="1"/>
        <c:axPos val="b"/>
        <c:numFmt formatCode="ge" sourceLinked="1"/>
        <c:majorTickMark val="none"/>
        <c:minorTickMark val="none"/>
        <c:tickLblPos val="none"/>
        <c:crossAx val="102461824"/>
        <c:crosses val="autoZero"/>
        <c:auto val="1"/>
        <c:lblOffset val="100"/>
        <c:baseTimeUnit val="years"/>
      </c:dateAx>
      <c:valAx>
        <c:axId val="1024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496128"/>
        <c:axId val="102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496128"/>
        <c:axId val="102506496"/>
      </c:lineChart>
      <c:dateAx>
        <c:axId val="102496128"/>
        <c:scaling>
          <c:orientation val="minMax"/>
        </c:scaling>
        <c:delete val="1"/>
        <c:axPos val="b"/>
        <c:numFmt formatCode="ge" sourceLinked="1"/>
        <c:majorTickMark val="none"/>
        <c:minorTickMark val="none"/>
        <c:tickLblPos val="none"/>
        <c:crossAx val="102506496"/>
        <c:crosses val="autoZero"/>
        <c:auto val="1"/>
        <c:lblOffset val="100"/>
        <c:baseTimeUnit val="years"/>
      </c:dateAx>
      <c:valAx>
        <c:axId val="1025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156.93</c:v>
                </c:pt>
                <c:pt idx="1">
                  <c:v>197.55</c:v>
                </c:pt>
                <c:pt idx="2">
                  <c:v>190.6</c:v>
                </c:pt>
                <c:pt idx="3">
                  <c:v>179.47</c:v>
                </c:pt>
                <c:pt idx="4">
                  <c:v>162.28</c:v>
                </c:pt>
              </c:numCache>
            </c:numRef>
          </c:val>
        </c:ser>
        <c:dLbls>
          <c:showLegendKey val="0"/>
          <c:showVal val="0"/>
          <c:showCatName val="0"/>
          <c:showSerName val="0"/>
          <c:showPercent val="0"/>
          <c:showBubbleSize val="0"/>
        </c:dLbls>
        <c:gapWidth val="150"/>
        <c:axId val="102520704"/>
        <c:axId val="1025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102520704"/>
        <c:axId val="102543360"/>
      </c:lineChart>
      <c:dateAx>
        <c:axId val="102520704"/>
        <c:scaling>
          <c:orientation val="minMax"/>
        </c:scaling>
        <c:delete val="1"/>
        <c:axPos val="b"/>
        <c:numFmt formatCode="ge" sourceLinked="1"/>
        <c:majorTickMark val="none"/>
        <c:minorTickMark val="none"/>
        <c:tickLblPos val="none"/>
        <c:crossAx val="102543360"/>
        <c:crosses val="autoZero"/>
        <c:auto val="1"/>
        <c:lblOffset val="100"/>
        <c:baseTimeUnit val="years"/>
      </c:dateAx>
      <c:valAx>
        <c:axId val="1025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1295.05</c:v>
                </c:pt>
                <c:pt idx="1">
                  <c:v>924.41</c:v>
                </c:pt>
                <c:pt idx="2">
                  <c:v>1004.68</c:v>
                </c:pt>
                <c:pt idx="3">
                  <c:v>681.73</c:v>
                </c:pt>
                <c:pt idx="4">
                  <c:v>880.12</c:v>
                </c:pt>
              </c:numCache>
            </c:numRef>
          </c:val>
        </c:ser>
        <c:dLbls>
          <c:showLegendKey val="0"/>
          <c:showVal val="0"/>
          <c:showCatName val="0"/>
          <c:showSerName val="0"/>
          <c:showPercent val="0"/>
          <c:showBubbleSize val="0"/>
        </c:dLbls>
        <c:gapWidth val="150"/>
        <c:axId val="102573952"/>
        <c:axId val="102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102573952"/>
        <c:axId val="102576128"/>
      </c:lineChart>
      <c:dateAx>
        <c:axId val="102573952"/>
        <c:scaling>
          <c:orientation val="minMax"/>
        </c:scaling>
        <c:delete val="1"/>
        <c:axPos val="b"/>
        <c:numFmt formatCode="ge" sourceLinked="1"/>
        <c:majorTickMark val="none"/>
        <c:minorTickMark val="none"/>
        <c:tickLblPos val="none"/>
        <c:crossAx val="102576128"/>
        <c:crosses val="autoZero"/>
        <c:auto val="1"/>
        <c:lblOffset val="100"/>
        <c:baseTimeUnit val="years"/>
      </c:dateAx>
      <c:valAx>
        <c:axId val="102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1593.79</c:v>
                </c:pt>
                <c:pt idx="1">
                  <c:v>1560.01</c:v>
                </c:pt>
                <c:pt idx="2">
                  <c:v>1361.51</c:v>
                </c:pt>
                <c:pt idx="3">
                  <c:v>1352.77</c:v>
                </c:pt>
                <c:pt idx="4">
                  <c:v>1047.2</c:v>
                </c:pt>
              </c:numCache>
            </c:numRef>
          </c:val>
        </c:ser>
        <c:dLbls>
          <c:showLegendKey val="0"/>
          <c:showVal val="0"/>
          <c:showCatName val="0"/>
          <c:showSerName val="0"/>
          <c:showPercent val="0"/>
          <c:showBubbleSize val="0"/>
        </c:dLbls>
        <c:gapWidth val="150"/>
        <c:axId val="102605952"/>
        <c:axId val="1026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2605952"/>
        <c:axId val="102607872"/>
      </c:lineChart>
      <c:dateAx>
        <c:axId val="102605952"/>
        <c:scaling>
          <c:orientation val="minMax"/>
        </c:scaling>
        <c:delete val="1"/>
        <c:axPos val="b"/>
        <c:numFmt formatCode="ge" sourceLinked="1"/>
        <c:majorTickMark val="none"/>
        <c:minorTickMark val="none"/>
        <c:tickLblPos val="none"/>
        <c:crossAx val="102607872"/>
        <c:crosses val="autoZero"/>
        <c:auto val="1"/>
        <c:lblOffset val="100"/>
        <c:baseTimeUnit val="years"/>
      </c:dateAx>
      <c:valAx>
        <c:axId val="1026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50.62</c:v>
                </c:pt>
                <c:pt idx="1">
                  <c:v>53.38</c:v>
                </c:pt>
                <c:pt idx="2">
                  <c:v>60.5</c:v>
                </c:pt>
                <c:pt idx="3">
                  <c:v>68.56</c:v>
                </c:pt>
                <c:pt idx="4">
                  <c:v>75.12</c:v>
                </c:pt>
              </c:numCache>
            </c:numRef>
          </c:val>
        </c:ser>
        <c:dLbls>
          <c:showLegendKey val="0"/>
          <c:showVal val="0"/>
          <c:showCatName val="0"/>
          <c:showSerName val="0"/>
          <c:showPercent val="0"/>
          <c:showBubbleSize val="0"/>
        </c:dLbls>
        <c:gapWidth val="150"/>
        <c:axId val="104223488"/>
        <c:axId val="104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4223488"/>
        <c:axId val="104225408"/>
      </c:lineChart>
      <c:dateAx>
        <c:axId val="104223488"/>
        <c:scaling>
          <c:orientation val="minMax"/>
        </c:scaling>
        <c:delete val="1"/>
        <c:axPos val="b"/>
        <c:numFmt formatCode="ge" sourceLinked="1"/>
        <c:majorTickMark val="none"/>
        <c:minorTickMark val="none"/>
        <c:tickLblPos val="none"/>
        <c:crossAx val="104225408"/>
        <c:crosses val="autoZero"/>
        <c:auto val="1"/>
        <c:lblOffset val="100"/>
        <c:baseTimeUnit val="years"/>
      </c:dateAx>
      <c:valAx>
        <c:axId val="104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255.61</c:v>
                </c:pt>
                <c:pt idx="1">
                  <c:v>241.78</c:v>
                </c:pt>
                <c:pt idx="2">
                  <c:v>230.51</c:v>
                </c:pt>
                <c:pt idx="3">
                  <c:v>204.12</c:v>
                </c:pt>
                <c:pt idx="4">
                  <c:v>187.31</c:v>
                </c:pt>
              </c:numCache>
            </c:numRef>
          </c:val>
        </c:ser>
        <c:dLbls>
          <c:showLegendKey val="0"/>
          <c:showVal val="0"/>
          <c:showCatName val="0"/>
          <c:showSerName val="0"/>
          <c:showPercent val="0"/>
          <c:showBubbleSize val="0"/>
        </c:dLbls>
        <c:gapWidth val="150"/>
        <c:axId val="104251392"/>
        <c:axId val="1042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4251392"/>
        <c:axId val="104253312"/>
      </c:lineChart>
      <c:dateAx>
        <c:axId val="104251392"/>
        <c:scaling>
          <c:orientation val="minMax"/>
        </c:scaling>
        <c:delete val="1"/>
        <c:axPos val="b"/>
        <c:numFmt formatCode="ge" sourceLinked="1"/>
        <c:majorTickMark val="none"/>
        <c:minorTickMark val="none"/>
        <c:tickLblPos val="none"/>
        <c:crossAx val="104253312"/>
        <c:crosses val="autoZero"/>
        <c:auto val="1"/>
        <c:lblOffset val="100"/>
        <c:baseTimeUnit val="years"/>
      </c:dateAx>
      <c:valAx>
        <c:axId val="1042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Z12" sqref="Z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石川県　羽咋市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K3</v>
      </c>
      <c r="X8" s="73"/>
      <c r="Y8" s="73"/>
      <c r="Z8" s="73"/>
      <c r="AA8" s="73"/>
      <c r="AB8" s="73"/>
      <c r="AC8" s="73"/>
      <c r="AD8" s="74" t="s">
        <v>122</v>
      </c>
      <c r="AE8" s="74"/>
      <c r="AF8" s="74"/>
      <c r="AG8" s="74"/>
      <c r="AH8" s="74"/>
      <c r="AI8" s="74"/>
      <c r="AJ8" s="74"/>
      <c r="AK8" s="4"/>
      <c r="AL8" s="68">
        <f>データ!S6</f>
        <v>22401</v>
      </c>
      <c r="AM8" s="68"/>
      <c r="AN8" s="68"/>
      <c r="AO8" s="68"/>
      <c r="AP8" s="68"/>
      <c r="AQ8" s="68"/>
      <c r="AR8" s="68"/>
      <c r="AS8" s="68"/>
      <c r="AT8" s="67">
        <f>データ!T6</f>
        <v>81.849999999999994</v>
      </c>
      <c r="AU8" s="67"/>
      <c r="AV8" s="67"/>
      <c r="AW8" s="67"/>
      <c r="AX8" s="67"/>
      <c r="AY8" s="67"/>
      <c r="AZ8" s="67"/>
      <c r="BA8" s="67"/>
      <c r="BB8" s="67">
        <f>データ!U6</f>
        <v>273.68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24.22</v>
      </c>
      <c r="J10" s="67"/>
      <c r="K10" s="67"/>
      <c r="L10" s="67"/>
      <c r="M10" s="67"/>
      <c r="N10" s="67"/>
      <c r="O10" s="67"/>
      <c r="P10" s="67">
        <f>データ!P6</f>
        <v>3.32</v>
      </c>
      <c r="Q10" s="67"/>
      <c r="R10" s="67"/>
      <c r="S10" s="67"/>
      <c r="T10" s="67"/>
      <c r="U10" s="67"/>
      <c r="V10" s="67"/>
      <c r="W10" s="67">
        <f>データ!Q6</f>
        <v>100</v>
      </c>
      <c r="X10" s="67"/>
      <c r="Y10" s="67"/>
      <c r="Z10" s="67"/>
      <c r="AA10" s="67"/>
      <c r="AB10" s="67"/>
      <c r="AC10" s="67"/>
      <c r="AD10" s="68">
        <f>データ!R6</f>
        <v>2829</v>
      </c>
      <c r="AE10" s="68"/>
      <c r="AF10" s="68"/>
      <c r="AG10" s="68"/>
      <c r="AH10" s="68"/>
      <c r="AI10" s="68"/>
      <c r="AJ10" s="68"/>
      <c r="AK10" s="2"/>
      <c r="AL10" s="68">
        <f>データ!V6</f>
        <v>740</v>
      </c>
      <c r="AM10" s="68"/>
      <c r="AN10" s="68"/>
      <c r="AO10" s="68"/>
      <c r="AP10" s="68"/>
      <c r="AQ10" s="68"/>
      <c r="AR10" s="68"/>
      <c r="AS10" s="68"/>
      <c r="AT10" s="67">
        <f>データ!W6</f>
        <v>0.14000000000000001</v>
      </c>
      <c r="AU10" s="67"/>
      <c r="AV10" s="67"/>
      <c r="AW10" s="67"/>
      <c r="AX10" s="67"/>
      <c r="AY10" s="67"/>
      <c r="AZ10" s="67"/>
      <c r="BA10" s="67"/>
      <c r="BB10" s="67">
        <f>データ!X6</f>
        <v>5285.71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172073</v>
      </c>
      <c r="D6" s="34">
        <f t="shared" si="3"/>
        <v>46</v>
      </c>
      <c r="E6" s="34">
        <f t="shared" si="3"/>
        <v>18</v>
      </c>
      <c r="F6" s="34">
        <f t="shared" si="3"/>
        <v>0</v>
      </c>
      <c r="G6" s="34">
        <f t="shared" si="3"/>
        <v>0</v>
      </c>
      <c r="H6" s="34" t="str">
        <f t="shared" si="3"/>
        <v>石川県　羽咋市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24.22</v>
      </c>
      <c r="P6" s="35">
        <f t="shared" si="3"/>
        <v>3.32</v>
      </c>
      <c r="Q6" s="35">
        <f t="shared" si="3"/>
        <v>100</v>
      </c>
      <c r="R6" s="35">
        <f t="shared" si="3"/>
        <v>2829</v>
      </c>
      <c r="S6" s="35">
        <f t="shared" si="3"/>
        <v>22401</v>
      </c>
      <c r="T6" s="35">
        <f t="shared" si="3"/>
        <v>81.849999999999994</v>
      </c>
      <c r="U6" s="35">
        <f t="shared" si="3"/>
        <v>273.68</v>
      </c>
      <c r="V6" s="35">
        <f t="shared" si="3"/>
        <v>740</v>
      </c>
      <c r="W6" s="35">
        <f t="shared" si="3"/>
        <v>0.14000000000000001</v>
      </c>
      <c r="X6" s="35">
        <f t="shared" si="3"/>
        <v>5285.71</v>
      </c>
      <c r="Y6" s="36">
        <f>IF(Y7="",NA(),Y7)</f>
        <v>61.33</v>
      </c>
      <c r="Z6" s="36">
        <f t="shared" ref="Z6:AH6" si="4">IF(Z7="",NA(),Z7)</f>
        <v>72.760000000000005</v>
      </c>
      <c r="AA6" s="36">
        <f t="shared" si="4"/>
        <v>95.55</v>
      </c>
      <c r="AB6" s="36">
        <f t="shared" si="4"/>
        <v>98.24</v>
      </c>
      <c r="AC6" s="36">
        <f t="shared" si="4"/>
        <v>104.31</v>
      </c>
      <c r="AD6" s="36">
        <f t="shared" si="4"/>
        <v>97.09</v>
      </c>
      <c r="AE6" s="36">
        <f t="shared" si="4"/>
        <v>89.7</v>
      </c>
      <c r="AF6" s="36">
        <f t="shared" si="4"/>
        <v>90.66</v>
      </c>
      <c r="AG6" s="36">
        <f t="shared" si="4"/>
        <v>89.69</v>
      </c>
      <c r="AH6" s="36">
        <f t="shared" si="4"/>
        <v>85.72</v>
      </c>
      <c r="AI6" s="35" t="str">
        <f>IF(AI7="","",IF(AI7="-","【-】","【"&amp;SUBSTITUTE(TEXT(AI7,"#,##0.00"),"-","△")&amp;"】"))</f>
        <v>【80.96】</v>
      </c>
      <c r="AJ6" s="36">
        <f>IF(AJ7="",NA(),AJ7)</f>
        <v>156.93</v>
      </c>
      <c r="AK6" s="36">
        <f t="shared" ref="AK6:AS6" si="5">IF(AK7="",NA(),AK7)</f>
        <v>197.55</v>
      </c>
      <c r="AL6" s="36">
        <f t="shared" si="5"/>
        <v>190.6</v>
      </c>
      <c r="AM6" s="36">
        <f t="shared" si="5"/>
        <v>179.47</v>
      </c>
      <c r="AN6" s="36">
        <f t="shared" si="5"/>
        <v>162.28</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1295.05</v>
      </c>
      <c r="AV6" s="36">
        <f t="shared" ref="AV6:BD6" si="6">IF(AV7="",NA(),AV7)</f>
        <v>924.41</v>
      </c>
      <c r="AW6" s="36">
        <f t="shared" si="6"/>
        <v>1004.68</v>
      </c>
      <c r="AX6" s="36">
        <f t="shared" si="6"/>
        <v>681.73</v>
      </c>
      <c r="AY6" s="36">
        <f t="shared" si="6"/>
        <v>880.12</v>
      </c>
      <c r="AZ6" s="36">
        <f t="shared" si="6"/>
        <v>701.64</v>
      </c>
      <c r="BA6" s="36">
        <f t="shared" si="6"/>
        <v>377.59</v>
      </c>
      <c r="BB6" s="36">
        <f t="shared" si="6"/>
        <v>247.48</v>
      </c>
      <c r="BC6" s="36">
        <f t="shared" si="6"/>
        <v>221.76</v>
      </c>
      <c r="BD6" s="36">
        <f t="shared" si="6"/>
        <v>180.07</v>
      </c>
      <c r="BE6" s="35" t="str">
        <f>IF(BE7="","",IF(BE7="-","【-】","【"&amp;SUBSTITUTE(TEXT(BE7,"#,##0.00"),"-","△")&amp;"】"))</f>
        <v>【141.07】</v>
      </c>
      <c r="BF6" s="36">
        <f>IF(BF7="",NA(),BF7)</f>
        <v>1593.79</v>
      </c>
      <c r="BG6" s="36">
        <f t="shared" ref="BG6:BO6" si="7">IF(BG7="",NA(),BG7)</f>
        <v>1560.01</v>
      </c>
      <c r="BH6" s="36">
        <f t="shared" si="7"/>
        <v>1361.51</v>
      </c>
      <c r="BI6" s="36">
        <f t="shared" si="7"/>
        <v>1352.77</v>
      </c>
      <c r="BJ6" s="36">
        <f t="shared" si="7"/>
        <v>1047.2</v>
      </c>
      <c r="BK6" s="36">
        <f t="shared" si="7"/>
        <v>430.64</v>
      </c>
      <c r="BL6" s="36">
        <f t="shared" si="7"/>
        <v>446.63</v>
      </c>
      <c r="BM6" s="36">
        <f t="shared" si="7"/>
        <v>416.91</v>
      </c>
      <c r="BN6" s="36">
        <f t="shared" si="7"/>
        <v>392.19</v>
      </c>
      <c r="BO6" s="36">
        <f t="shared" si="7"/>
        <v>413.5</v>
      </c>
      <c r="BP6" s="35" t="str">
        <f>IF(BP7="","",IF(BP7="-","【-】","【"&amp;SUBSTITUTE(TEXT(BP7,"#,##0.00"),"-","△")&amp;"】"))</f>
        <v>【346.13】</v>
      </c>
      <c r="BQ6" s="36">
        <f>IF(BQ7="",NA(),BQ7)</f>
        <v>50.62</v>
      </c>
      <c r="BR6" s="36">
        <f t="shared" ref="BR6:BZ6" si="8">IF(BR7="",NA(),BR7)</f>
        <v>53.38</v>
      </c>
      <c r="BS6" s="36">
        <f t="shared" si="8"/>
        <v>60.5</v>
      </c>
      <c r="BT6" s="36">
        <f t="shared" si="8"/>
        <v>68.56</v>
      </c>
      <c r="BU6" s="36">
        <f t="shared" si="8"/>
        <v>75.12</v>
      </c>
      <c r="BV6" s="36">
        <f t="shared" si="8"/>
        <v>58.78</v>
      </c>
      <c r="BW6" s="36">
        <f t="shared" si="8"/>
        <v>58.53</v>
      </c>
      <c r="BX6" s="36">
        <f t="shared" si="8"/>
        <v>57.93</v>
      </c>
      <c r="BY6" s="36">
        <f t="shared" si="8"/>
        <v>57.03</v>
      </c>
      <c r="BZ6" s="36">
        <f t="shared" si="8"/>
        <v>55.84</v>
      </c>
      <c r="CA6" s="35" t="str">
        <f>IF(CA7="","",IF(CA7="-","【-】","【"&amp;SUBSTITUTE(TEXT(CA7,"#,##0.00"),"-","△")&amp;"】"))</f>
        <v>【59.83】</v>
      </c>
      <c r="CB6" s="36">
        <f>IF(CB7="",NA(),CB7)</f>
        <v>255.61</v>
      </c>
      <c r="CC6" s="36">
        <f t="shared" ref="CC6:CK6" si="9">IF(CC7="",NA(),CC7)</f>
        <v>241.78</v>
      </c>
      <c r="CD6" s="36">
        <f t="shared" si="9"/>
        <v>230.51</v>
      </c>
      <c r="CE6" s="36">
        <f t="shared" si="9"/>
        <v>204.12</v>
      </c>
      <c r="CF6" s="36">
        <f t="shared" si="9"/>
        <v>187.31</v>
      </c>
      <c r="CG6" s="36">
        <f t="shared" si="9"/>
        <v>257.02999999999997</v>
      </c>
      <c r="CH6" s="36">
        <f t="shared" si="9"/>
        <v>266.57</v>
      </c>
      <c r="CI6" s="36">
        <f t="shared" si="9"/>
        <v>276.93</v>
      </c>
      <c r="CJ6" s="36">
        <f t="shared" si="9"/>
        <v>283.73</v>
      </c>
      <c r="CK6" s="36">
        <f t="shared" si="9"/>
        <v>287.57</v>
      </c>
      <c r="CL6" s="35" t="str">
        <f>IF(CL7="","",IF(CL7="-","【-】","【"&amp;SUBSTITUTE(TEXT(CL7,"#,##0.00"),"-","△")&amp;"】"))</f>
        <v>【268.69】</v>
      </c>
      <c r="CM6" s="36">
        <f>IF(CM7="",NA(),CM7)</f>
        <v>49.1</v>
      </c>
      <c r="CN6" s="36">
        <f t="shared" ref="CN6:CV6" si="10">IF(CN7="",NA(),CN7)</f>
        <v>48.86</v>
      </c>
      <c r="CO6" s="35">
        <f t="shared" si="10"/>
        <v>0</v>
      </c>
      <c r="CP6" s="36">
        <f t="shared" si="10"/>
        <v>51.03</v>
      </c>
      <c r="CQ6" s="36">
        <f t="shared" si="10"/>
        <v>48.89</v>
      </c>
      <c r="CR6" s="36">
        <f t="shared" si="10"/>
        <v>61.93</v>
      </c>
      <c r="CS6" s="36">
        <f t="shared" si="10"/>
        <v>58.06</v>
      </c>
      <c r="CT6" s="36">
        <f t="shared" si="10"/>
        <v>59.08</v>
      </c>
      <c r="CU6" s="36">
        <f t="shared" si="10"/>
        <v>58.25</v>
      </c>
      <c r="CV6" s="36">
        <f t="shared" si="10"/>
        <v>61.55</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8.3000000000000007</v>
      </c>
      <c r="DJ6" s="36">
        <f t="shared" ref="DJ6:DR6" si="12">IF(DJ7="",NA(),DJ7)</f>
        <v>11.45</v>
      </c>
      <c r="DK6" s="36">
        <f t="shared" si="12"/>
        <v>42.17</v>
      </c>
      <c r="DL6" s="36">
        <f t="shared" si="12"/>
        <v>48.59</v>
      </c>
      <c r="DM6" s="36">
        <f t="shared" si="12"/>
        <v>52.52</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172073</v>
      </c>
      <c r="D7" s="38">
        <v>46</v>
      </c>
      <c r="E7" s="38">
        <v>18</v>
      </c>
      <c r="F7" s="38">
        <v>0</v>
      </c>
      <c r="G7" s="38">
        <v>0</v>
      </c>
      <c r="H7" s="38" t="s">
        <v>108</v>
      </c>
      <c r="I7" s="38" t="s">
        <v>109</v>
      </c>
      <c r="J7" s="38" t="s">
        <v>110</v>
      </c>
      <c r="K7" s="38" t="s">
        <v>111</v>
      </c>
      <c r="L7" s="38" t="s">
        <v>112</v>
      </c>
      <c r="M7" s="38"/>
      <c r="N7" s="39" t="s">
        <v>113</v>
      </c>
      <c r="O7" s="39">
        <v>24.22</v>
      </c>
      <c r="P7" s="39">
        <v>3.32</v>
      </c>
      <c r="Q7" s="39">
        <v>100</v>
      </c>
      <c r="R7" s="39">
        <v>2829</v>
      </c>
      <c r="S7" s="39">
        <v>22401</v>
      </c>
      <c r="T7" s="39">
        <v>81.849999999999994</v>
      </c>
      <c r="U7" s="39">
        <v>273.68</v>
      </c>
      <c r="V7" s="39">
        <v>740</v>
      </c>
      <c r="W7" s="39">
        <v>0.14000000000000001</v>
      </c>
      <c r="X7" s="39">
        <v>5285.71</v>
      </c>
      <c r="Y7" s="39">
        <v>61.33</v>
      </c>
      <c r="Z7" s="39">
        <v>72.760000000000005</v>
      </c>
      <c r="AA7" s="39">
        <v>95.55</v>
      </c>
      <c r="AB7" s="39">
        <v>98.24</v>
      </c>
      <c r="AC7" s="39">
        <v>104.31</v>
      </c>
      <c r="AD7" s="39">
        <v>97.09</v>
      </c>
      <c r="AE7" s="39">
        <v>89.7</v>
      </c>
      <c r="AF7" s="39">
        <v>90.66</v>
      </c>
      <c r="AG7" s="39">
        <v>89.69</v>
      </c>
      <c r="AH7" s="39">
        <v>85.72</v>
      </c>
      <c r="AI7" s="39">
        <v>80.959999999999994</v>
      </c>
      <c r="AJ7" s="39">
        <v>156.93</v>
      </c>
      <c r="AK7" s="39">
        <v>197.55</v>
      </c>
      <c r="AL7" s="39">
        <v>190.6</v>
      </c>
      <c r="AM7" s="39">
        <v>179.47</v>
      </c>
      <c r="AN7" s="39">
        <v>162.28</v>
      </c>
      <c r="AO7" s="39">
        <v>42.06</v>
      </c>
      <c r="AP7" s="39">
        <v>76.069999999999993</v>
      </c>
      <c r="AQ7" s="39">
        <v>91.1</v>
      </c>
      <c r="AR7" s="39">
        <v>124.89</v>
      </c>
      <c r="AS7" s="39">
        <v>129.72999999999999</v>
      </c>
      <c r="AT7" s="39">
        <v>213.56</v>
      </c>
      <c r="AU7" s="39">
        <v>1295.05</v>
      </c>
      <c r="AV7" s="39">
        <v>924.41</v>
      </c>
      <c r="AW7" s="39">
        <v>1004.68</v>
      </c>
      <c r="AX7" s="39">
        <v>681.73</v>
      </c>
      <c r="AY7" s="39">
        <v>880.12</v>
      </c>
      <c r="AZ7" s="39">
        <v>701.64</v>
      </c>
      <c r="BA7" s="39">
        <v>377.59</v>
      </c>
      <c r="BB7" s="39">
        <v>247.48</v>
      </c>
      <c r="BC7" s="39">
        <v>221.76</v>
      </c>
      <c r="BD7" s="39">
        <v>180.07</v>
      </c>
      <c r="BE7" s="39">
        <v>141.07</v>
      </c>
      <c r="BF7" s="39">
        <v>1593.79</v>
      </c>
      <c r="BG7" s="39">
        <v>1560.01</v>
      </c>
      <c r="BH7" s="39">
        <v>1361.51</v>
      </c>
      <c r="BI7" s="39">
        <v>1352.77</v>
      </c>
      <c r="BJ7" s="39">
        <v>1047.2</v>
      </c>
      <c r="BK7" s="39">
        <v>430.64</v>
      </c>
      <c r="BL7" s="39">
        <v>446.63</v>
      </c>
      <c r="BM7" s="39">
        <v>416.91</v>
      </c>
      <c r="BN7" s="39">
        <v>392.19</v>
      </c>
      <c r="BO7" s="39">
        <v>413.5</v>
      </c>
      <c r="BP7" s="39">
        <v>346.13</v>
      </c>
      <c r="BQ7" s="39">
        <v>50.62</v>
      </c>
      <c r="BR7" s="39">
        <v>53.38</v>
      </c>
      <c r="BS7" s="39">
        <v>60.5</v>
      </c>
      <c r="BT7" s="39">
        <v>68.56</v>
      </c>
      <c r="BU7" s="39">
        <v>75.12</v>
      </c>
      <c r="BV7" s="39">
        <v>58.78</v>
      </c>
      <c r="BW7" s="39">
        <v>58.53</v>
      </c>
      <c r="BX7" s="39">
        <v>57.93</v>
      </c>
      <c r="BY7" s="39">
        <v>57.03</v>
      </c>
      <c r="BZ7" s="39">
        <v>55.84</v>
      </c>
      <c r="CA7" s="39">
        <v>59.83</v>
      </c>
      <c r="CB7" s="39">
        <v>255.61</v>
      </c>
      <c r="CC7" s="39">
        <v>241.78</v>
      </c>
      <c r="CD7" s="39">
        <v>230.51</v>
      </c>
      <c r="CE7" s="39">
        <v>204.12</v>
      </c>
      <c r="CF7" s="39">
        <v>187.31</v>
      </c>
      <c r="CG7" s="39">
        <v>257.02999999999997</v>
      </c>
      <c r="CH7" s="39">
        <v>266.57</v>
      </c>
      <c r="CI7" s="39">
        <v>276.93</v>
      </c>
      <c r="CJ7" s="39">
        <v>283.73</v>
      </c>
      <c r="CK7" s="39">
        <v>287.57</v>
      </c>
      <c r="CL7" s="39">
        <v>268.69</v>
      </c>
      <c r="CM7" s="39">
        <v>49.1</v>
      </c>
      <c r="CN7" s="39">
        <v>48.86</v>
      </c>
      <c r="CO7" s="39">
        <v>0</v>
      </c>
      <c r="CP7" s="39">
        <v>51.03</v>
      </c>
      <c r="CQ7" s="39">
        <v>48.89</v>
      </c>
      <c r="CR7" s="39">
        <v>61.93</v>
      </c>
      <c r="CS7" s="39">
        <v>58.06</v>
      </c>
      <c r="CT7" s="39">
        <v>59.08</v>
      </c>
      <c r="CU7" s="39">
        <v>58.25</v>
      </c>
      <c r="CV7" s="39">
        <v>61.55</v>
      </c>
      <c r="CW7" s="39">
        <v>61.71</v>
      </c>
      <c r="CX7" s="39">
        <v>100</v>
      </c>
      <c r="CY7" s="39">
        <v>100</v>
      </c>
      <c r="CZ7" s="39">
        <v>100</v>
      </c>
      <c r="DA7" s="39">
        <v>100</v>
      </c>
      <c r="DB7" s="39">
        <v>100</v>
      </c>
      <c r="DC7" s="39">
        <v>77.25</v>
      </c>
      <c r="DD7" s="39">
        <v>75.790000000000006</v>
      </c>
      <c r="DE7" s="39">
        <v>77.12</v>
      </c>
      <c r="DF7" s="39">
        <v>68.150000000000006</v>
      </c>
      <c r="DG7" s="39">
        <v>67.489999999999995</v>
      </c>
      <c r="DH7" s="39">
        <v>75.78</v>
      </c>
      <c r="DI7" s="39">
        <v>8.3000000000000007</v>
      </c>
      <c r="DJ7" s="39">
        <v>11.45</v>
      </c>
      <c r="DK7" s="39">
        <v>42.17</v>
      </c>
      <c r="DL7" s="39">
        <v>48.59</v>
      </c>
      <c r="DM7" s="39">
        <v>52.52</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2018-02-23T00:58:39Z</cp:lastPrinted>
  <dcterms:created xsi:type="dcterms:W3CDTF">2017-12-25T02:00:09Z</dcterms:created>
  <dcterms:modified xsi:type="dcterms:W3CDTF">2018-02-23T00:58:46Z</dcterms:modified>
  <cp:category/>
</cp:coreProperties>
</file>