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matsu\Desktop\経営比較分析表\【経営比較分析表】2016_172031_46_1718\"/>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W8" i="4" s="1"/>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I10" i="4"/>
  <c r="BB8" i="4"/>
  <c r="AL8" i="4"/>
  <c r="P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<sst xmlns="http://schemas.openxmlformats.org/spreadsheetml/2006/main" count="240" uniqueCount="123">
  <si>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</si>
  <si>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</si>
  <si>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</si>
  <si>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</si>
  <si>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</si>
  <si>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</si>
  <si>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</si>
  <si>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</si>
  <si>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</si>
  <si>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</si>
  <si>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</si>
  <si>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</si>
  <si>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</si>
  <si>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</si>
  <si>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</si>
  <si>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</si>
  <si>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</si>
  <si>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</si>
  <si>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</si>
  <si>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</si>
  <si>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</si>
  <si>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</si>
  <si>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</si>
  <si>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</si>
  <si>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</si>
  <si>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</si>
  <si>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</si>
  <si>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</si>
  <si>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</si>
  <si>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</si>
  <si>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</si>
  <si>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</si>
  <si>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</si>
  <si>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</si>
  <si>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</si>
  <si>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</si>
  <si>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</si>
  <si>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</si>
  <si>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</si>
  <si>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</si>
  <si>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</si>
  <si>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</si>
  <si>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</si>
  <si>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</si>
  <si>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</si>
  <si>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</si>
  <si>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</si>
  <si>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</si>
  <si>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</si>
  <si>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</si>
  <si>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</si>
  <si>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</si>
  <si>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</si>
  <si>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</si>
  <si>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</si>
  <si>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</si>
  <si>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</si>
  <si>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</si>
  <si>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</si>
  <si>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</si>
  <si>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</si>
  <si>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</si>
  <si>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</si>
  <si>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</si>
  <si>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</si>
  <si>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</si>
  <si>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</si>
  <si>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</si>
  <si>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</si>
  <si>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</si>
  <si>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</si>
  <si>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</si>
  <si>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</si>
  <si>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</si>
  <si>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</si>
  <si>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</si>
  <si>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</si>
  <si>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</si>
  <si>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</si>
  <si>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</si>
  <si>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</si>
  <si>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</si>
  <si>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</si>
  <si>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</si>
  <si>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</si>
  <si>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</si>
  <si>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</si>
  <si>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</si>
  <si>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</si>
  <si>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</si>
  <si>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</si>
  <si>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</si>
  <si>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</si>
  <si>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</si>
  <si>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</si>
  <si>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</si>
  <si>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</si>
  <si>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</si>
  <si>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</si>
  <si>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</si>
  <si>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</si>
  <si>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</si>
  <si>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</si>
  <si>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</si>
  <si>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</si>
  <si>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</si>
  <si>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</si>
  <si>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</si>
  <si>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小松市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</si>
  <si>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</si>
  <si>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</si>
  <si>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</si>
  <si>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</si>
  <si>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</si>
  <si>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</si>
  <si>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</si>
  <si>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</si>
  <si>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</si>
  <si>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</si>
  <si>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平成２６年度より、流動比率が大きく悪化している要因は、会計制度改正に伴い１年以内に償還する企業債の額が流動負債に盛り込まれたことによるものです。
　経費回収率等の指標が類似団体の平均値より悪化している点については、過去の建設投資による資本的経費の増加が、主な要因です。
  ただし、経年比較では着実に水洗化率が上昇し、使用料収入が増加することにより、経費回収率が改善してきています。
　また、営業費用の削減を行ない、整備をほぼ完了し新たな投資が無いことにより、企業債残高を減少させ支払利息も減少させていることから、指標は概ね改善しつつあります。
　しかし、まだまだ水洗化率は低く使用料収入も少ないことから、水洗化率を上昇させ、安定的な経営を行っていきたいと考えています。
　なお、処理場施設については、公共下水道の施設を利用しているため、本事業においての施設利用はないこととなります。</t>
    <rPh sb="197" eb="199">
      <t>エイギョウ</t>
    </rPh>
    <rPh sb="199" eb="201">
      <t>ヒヨウ</t>
    </rPh>
    <rPh sb="202" eb="204">
      <t>サクゲン</t>
    </rPh>
    <rPh sb="205" eb="206">
      <t>オコ</t>
    </rPh>
    <rPh sb="209" eb="211">
      <t>セイビ</t>
    </rPh>
    <rPh sb="214" eb="216">
      <t>カンリョウ</t>
    </rPh>
    <rPh sb="217" eb="218">
      <t>アラ</t>
    </rPh>
    <rPh sb="220" eb="222">
      <t>トウシ</t>
    </rPh>
    <rPh sb="223" eb="224">
      <t>ナ</t>
    </rPh>
    <rPh sb="231" eb="233">
      <t>キギョウ</t>
    </rPh>
    <rPh sb="233" eb="234">
      <t>サイ</t>
    </rPh>
    <rPh sb="234" eb="236">
      <t>ザンダカ</t>
    </rPh>
    <rPh sb="237" eb="239">
      <t>ゲンショウ</t>
    </rPh>
    <rPh sb="241" eb="243">
      <t>シハライ</t>
    </rPh>
    <rPh sb="243" eb="245">
      <t>リソク</t>
    </rPh>
    <rPh sb="246" eb="248">
      <t>ゲンショウ</t>
    </rPh>
    <rPh sb="261" eb="262">
      <t>オオム</t>
    </rPh>
    <rPh sb="263" eb="265">
      <t>カイゼン</t>
    </rPh>
    <rPh sb="283" eb="286">
      <t>スイセンカ</t>
    </rPh>
    <rPh sb="286" eb="287">
      <t>リツ</t>
    </rPh>
    <rPh sb="288" eb="289">
      <t>ヒク</t>
    </rPh>
    <rPh sb="290" eb="292">
      <t>シヨウ</t>
    </rPh>
    <rPh sb="292" eb="293">
      <t>リョウ</t>
    </rPh>
    <rPh sb="293" eb="295">
      <t>シュウニュウ</t>
    </rPh>
    <rPh sb="296" eb="297">
      <t>スク</t>
    </rPh>
    <rPh sb="304" eb="307">
      <t>スイセンカ</t>
    </rPh>
    <rPh sb="307" eb="308">
      <t>リツ</t>
    </rPh>
    <rPh sb="309" eb="311">
      <t>ジョウショウ</t>
    </rPh>
    <rPh sb="314" eb="317">
      <t>アンテイテキ</t>
    </rPh>
    <rPh sb="318" eb="320">
      <t>ケイエイ</t>
    </rPh>
    <rPh sb="321" eb="322">
      <t>オコナ</t>
    </rPh>
    <rPh sb="329" eb="330">
      <t>カンガ</t>
    </rPh>
    <rPh sb="341" eb="344">
      <t>ショリジョウ</t>
    </rPh>
    <rPh sb="344" eb="346">
      <t>シセツ</t>
    </rPh>
    <rPh sb="352" eb="354">
      <t>コウキョウ</t>
    </rPh>
    <rPh sb="354" eb="356">
      <t>ゲスイ</t>
    </rPh>
    <rPh sb="356" eb="357">
      <t>ドウ</t>
    </rPh>
    <rPh sb="358" eb="360">
      <t>シセツ</t>
    </rPh>
    <rPh sb="361" eb="363">
      <t>リヨウ</t>
    </rPh>
    <rPh sb="370" eb="371">
      <t>ホン</t>
    </rPh>
    <rPh sb="371" eb="373">
      <t>ジギョウ</t>
    </rPh>
    <rPh sb="378" eb="380">
      <t>シセツ</t>
    </rPh>
    <phoneticPr fontId="7"/>
  </si>
  <si>
    <t>　現在、法定耐用年数を超える管渠は無い状況ではありますが、短年度において管渠設置工事を行なっており、管渠の更新工事が短期間に集中しないように長寿命化計画を策定のうえ、計画的に更新事業を行う予定です。</t>
    <rPh sb="1" eb="3">
      <t>ゲンザイ</t>
    </rPh>
    <rPh sb="4" eb="6">
      <t>ホウテイ</t>
    </rPh>
    <rPh sb="6" eb="8">
      <t>タイヨウ</t>
    </rPh>
    <rPh sb="8" eb="10">
      <t>ネンスウ</t>
    </rPh>
    <rPh sb="11" eb="12">
      <t>コ</t>
    </rPh>
    <rPh sb="14" eb="16">
      <t>カンキョ</t>
    </rPh>
    <rPh sb="17" eb="18">
      <t>ナ</t>
    </rPh>
    <rPh sb="19" eb="21">
      <t>ジョウキョウ</t>
    </rPh>
    <rPh sb="36" eb="38">
      <t>カンキョ</t>
    </rPh>
    <rPh sb="38" eb="40">
      <t>セッチ</t>
    </rPh>
    <rPh sb="40" eb="41">
      <t>コウ</t>
    </rPh>
    <rPh sb="41" eb="42">
      <t>ジ</t>
    </rPh>
    <rPh sb="43" eb="44">
      <t>オコナ</t>
    </rPh>
    <rPh sb="70" eb="71">
      <t>チョウ</t>
    </rPh>
    <rPh sb="71" eb="74">
      <t>ジュミョウカ</t>
    </rPh>
    <rPh sb="74" eb="76">
      <t>ケイカク</t>
    </rPh>
    <rPh sb="77" eb="79">
      <t>サクテイ</t>
    </rPh>
    <rPh sb="83" eb="86">
      <t>ケイカクテキ</t>
    </rPh>
    <rPh sb="87" eb="89">
      <t>コウシン</t>
    </rPh>
    <rPh sb="89" eb="91">
      <t>ジギョウ</t>
    </rPh>
    <rPh sb="92" eb="93">
      <t>オコナ</t>
    </rPh>
    <rPh sb="94" eb="96">
      <t>ヨテイ</t>
    </rPh>
    <phoneticPr fontId="7"/>
  </si>
  <si>
    <t>　今後、安定経営と老朽化施設の更新を同時に行なっていく必要があり、経営を圧迫するような過大な投資にならないよう、企業債発行額の上限を設けることにより投資を平準化させ、経費のバランスをとりながら、計画的に施設の更新を進めていきます。</t>
    <rPh sb="1" eb="3">
      <t>コンゴ</t>
    </rPh>
    <rPh sb="4" eb="6">
      <t>アンテイ</t>
    </rPh>
    <rPh sb="6" eb="8">
      <t>ケイエイ</t>
    </rPh>
    <rPh sb="9" eb="12">
      <t>ロウキュウカ</t>
    </rPh>
    <rPh sb="12" eb="14">
      <t>シセツ</t>
    </rPh>
    <rPh sb="15" eb="17">
      <t>コウシン</t>
    </rPh>
    <rPh sb="18" eb="20">
      <t>ドウジ</t>
    </rPh>
    <rPh sb="21" eb="22">
      <t>オコナ</t>
    </rPh>
    <rPh sb="27" eb="29">
      <t>ヒツヨウ</t>
    </rPh>
    <rPh sb="33" eb="35">
      <t>ケイエイ</t>
    </rPh>
    <rPh sb="36" eb="38">
      <t>アッパク</t>
    </rPh>
    <rPh sb="43" eb="45">
      <t>カダイ</t>
    </rPh>
    <rPh sb="46" eb="48">
      <t>トウシ</t>
    </rPh>
    <rPh sb="83" eb="85">
      <t>ケイヒ</t>
    </rPh>
    <rPh sb="97" eb="100">
      <t>ケイカクテキ</t>
    </rPh>
    <rPh sb="101" eb="103">
      <t>シセツ</t>
    </rPh>
    <rPh sb="104" eb="106">
      <t>コウシン</t>
    </rPh>
    <rPh sb="107" eb="108">
      <t>スス</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</si>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</sst>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7258000"/>
        <c:axId val="30725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307258000"/>
        <c:axId val="307258392"/>
      </c:lineChart>
      <c:dateAx>
        <c:axId val="307258000"/>
        <c:scaling>
          <c:orientation val="minMax"/>
        </c:scaling>
        <c:delete val="1"/>
        <c:axPos val="b"/>
        <c:numFmt formatCode="ge" sourceLinked="1"/>
        <c:majorTickMark val="none"/>
        <c:minorTickMark val="none"/>
        <c:tickLblPos val="none"/>
        <c:crossAx val="307258392"/>
        <c:crosses val="autoZero"/>
        <c:auto val="1"/>
        <c:lblOffset val="100"/>
        <c:baseTimeUnit val="years"/>
      </c:dateAx>
      <c:valAx>
        <c:axId val="30725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5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3370480"/>
        <c:axId val="30337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303370480"/>
        <c:axId val="303370872"/>
      </c:lineChart>
      <c:dateAx>
        <c:axId val="303370480"/>
        <c:scaling>
          <c:orientation val="minMax"/>
        </c:scaling>
        <c:delete val="1"/>
        <c:axPos val="b"/>
        <c:numFmt formatCode="ge" sourceLinked="1"/>
        <c:majorTickMark val="none"/>
        <c:minorTickMark val="none"/>
        <c:tickLblPos val="none"/>
        <c:crossAx val="303370872"/>
        <c:crosses val="autoZero"/>
        <c:auto val="1"/>
        <c:lblOffset val="100"/>
        <c:baseTimeUnit val="years"/>
      </c:dateAx>
      <c:valAx>
        <c:axId val="30337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7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64.209999999999994</c:v>
                </c:pt>
                <c:pt idx="1">
                  <c:v>68.34</c:v>
                </c:pt>
                <c:pt idx="2">
                  <c:v>70.53</c:v>
                </c:pt>
                <c:pt idx="3">
                  <c:v>72.930000000000007</c:v>
                </c:pt>
                <c:pt idx="4">
                  <c:v>74.08</c:v>
                </c:pt>
              </c:numCache>
            </c:numRef>
          </c:val>
        </c:ser>
        <c:dLbls>
          <c:showLegendKey val="0"/>
          <c:showVal val="0"/>
          <c:showCatName val="0"/>
          <c:showSerName val="0"/>
          <c:showPercent val="0"/>
          <c:showBubbleSize val="0"/>
        </c:dLbls>
        <c:gapWidth val="150"/>
        <c:axId val="303372048"/>
        <c:axId val="30337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303372048"/>
        <c:axId val="303372440"/>
      </c:lineChart>
      <c:dateAx>
        <c:axId val="303372048"/>
        <c:scaling>
          <c:orientation val="minMax"/>
        </c:scaling>
        <c:delete val="1"/>
        <c:axPos val="b"/>
        <c:numFmt formatCode="ge" sourceLinked="1"/>
        <c:majorTickMark val="none"/>
        <c:minorTickMark val="none"/>
        <c:tickLblPos val="none"/>
        <c:crossAx val="303372440"/>
        <c:crosses val="autoZero"/>
        <c:auto val="1"/>
        <c:lblOffset val="100"/>
        <c:baseTimeUnit val="years"/>
      </c:dateAx>
      <c:valAx>
        <c:axId val="30337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7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113.61</c:v>
                </c:pt>
                <c:pt idx="1">
                  <c:v>113.1</c:v>
                </c:pt>
                <c:pt idx="2">
                  <c:v>277.43</c:v>
                </c:pt>
                <c:pt idx="3">
                  <c:v>113.68</c:v>
                </c:pt>
                <c:pt idx="4">
                  <c:v>115.11</c:v>
                </c:pt>
              </c:numCache>
            </c:numRef>
          </c:val>
        </c:ser>
        <c:dLbls>
          <c:showLegendKey val="0"/>
          <c:showVal val="0"/>
          <c:showCatName val="0"/>
          <c:showSerName val="0"/>
          <c:showPercent val="0"/>
          <c:showBubbleSize val="0"/>
        </c:dLbls>
        <c:gapWidth val="150"/>
        <c:axId val="307259568"/>
        <c:axId val="30725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93.85</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307259568"/>
        <c:axId val="307259960"/>
      </c:lineChart>
      <c:dateAx>
        <c:axId val="307259568"/>
        <c:scaling>
          <c:orientation val="minMax"/>
        </c:scaling>
        <c:delete val="1"/>
        <c:axPos val="b"/>
        <c:numFmt formatCode="ge" sourceLinked="1"/>
        <c:majorTickMark val="none"/>
        <c:minorTickMark val="none"/>
        <c:tickLblPos val="none"/>
        <c:crossAx val="307259960"/>
        <c:crosses val="autoZero"/>
        <c:auto val="1"/>
        <c:lblOffset val="100"/>
        <c:baseTimeUnit val="years"/>
      </c:dateAx>
      <c:valAx>
        <c:axId val="30725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25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6.73</c:v>
                </c:pt>
                <c:pt idx="1">
                  <c:v>8.39</c:v>
                </c:pt>
                <c:pt idx="2">
                  <c:v>13.39</c:v>
                </c:pt>
                <c:pt idx="3">
                  <c:v>15.63</c:v>
                </c:pt>
                <c:pt idx="4">
                  <c:v>18.09</c:v>
                </c:pt>
              </c:numCache>
            </c:numRef>
          </c:val>
        </c:ser>
        <c:dLbls>
          <c:showLegendKey val="0"/>
          <c:showVal val="0"/>
          <c:showCatName val="0"/>
          <c:showSerName val="0"/>
          <c:showPercent val="0"/>
          <c:showBubbleSize val="0"/>
        </c:dLbls>
        <c:gapWidth val="150"/>
        <c:axId val="303869576"/>
        <c:axId val="30386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6.5</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303869576"/>
        <c:axId val="303869968"/>
      </c:lineChart>
      <c:dateAx>
        <c:axId val="303869576"/>
        <c:scaling>
          <c:orientation val="minMax"/>
        </c:scaling>
        <c:delete val="1"/>
        <c:axPos val="b"/>
        <c:numFmt formatCode="ge" sourceLinked="1"/>
        <c:majorTickMark val="none"/>
        <c:minorTickMark val="none"/>
        <c:tickLblPos val="none"/>
        <c:crossAx val="303869968"/>
        <c:crosses val="autoZero"/>
        <c:auto val="1"/>
        <c:lblOffset val="100"/>
        <c:baseTimeUnit val="years"/>
      </c:dateAx>
      <c:valAx>
        <c:axId val="30386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86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3871144"/>
        <c:axId val="30387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303871144"/>
        <c:axId val="303871536"/>
      </c:lineChart>
      <c:dateAx>
        <c:axId val="303871144"/>
        <c:scaling>
          <c:orientation val="minMax"/>
        </c:scaling>
        <c:delete val="1"/>
        <c:axPos val="b"/>
        <c:numFmt formatCode="ge" sourceLinked="1"/>
        <c:majorTickMark val="none"/>
        <c:minorTickMark val="none"/>
        <c:tickLblPos val="none"/>
        <c:crossAx val="303871536"/>
        <c:crosses val="autoZero"/>
        <c:auto val="1"/>
        <c:lblOffset val="100"/>
        <c:baseTimeUnit val="years"/>
      </c:dateAx>
      <c:valAx>
        <c:axId val="30387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8711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formatCode="#,##0.00;&quot;△&quot;#,##0.00;&quot;-&quot;">
                  <c:v>3.55</c:v>
                </c:pt>
                <c:pt idx="1">
                  <c:v>0</c:v>
                </c:pt>
                <c:pt idx="2">
                  <c:v>0</c:v>
                </c:pt>
                <c:pt idx="3">
                  <c:v>0</c:v>
                </c:pt>
                <c:pt idx="4">
                  <c:v>0</c:v>
                </c:pt>
              </c:numCache>
            </c:numRef>
          </c:val>
        </c:ser>
        <c:dLbls>
          <c:showLegendKey val="0"/>
          <c:showVal val="0"/>
          <c:showCatName val="0"/>
          <c:showSerName val="0"/>
          <c:showPercent val="0"/>
          <c:showBubbleSize val="0"/>
        </c:dLbls>
        <c:gapWidth val="150"/>
        <c:axId val="303872712"/>
        <c:axId val="30387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99.89</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303872712"/>
        <c:axId val="303873104"/>
      </c:lineChart>
      <c:dateAx>
        <c:axId val="303872712"/>
        <c:scaling>
          <c:orientation val="minMax"/>
        </c:scaling>
        <c:delete val="1"/>
        <c:axPos val="b"/>
        <c:numFmt formatCode="ge" sourceLinked="1"/>
        <c:majorTickMark val="none"/>
        <c:minorTickMark val="none"/>
        <c:tickLblPos val="none"/>
        <c:crossAx val="303873104"/>
        <c:crosses val="autoZero"/>
        <c:auto val="1"/>
        <c:lblOffset val="100"/>
        <c:baseTimeUnit val="years"/>
      </c:dateAx>
      <c:valAx>
        <c:axId val="30387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87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100</c:v>
                </c:pt>
                <c:pt idx="1">
                  <c:v>100</c:v>
                </c:pt>
                <c:pt idx="2">
                  <c:v>25.9</c:v>
                </c:pt>
                <c:pt idx="3">
                  <c:v>24.69</c:v>
                </c:pt>
                <c:pt idx="4">
                  <c:v>36.380000000000003</c:v>
                </c:pt>
              </c:numCache>
            </c:numRef>
          </c:val>
        </c:ser>
        <c:dLbls>
          <c:showLegendKey val="0"/>
          <c:showVal val="0"/>
          <c:showCatName val="0"/>
          <c:showSerName val="0"/>
          <c:showPercent val="0"/>
          <c:showBubbleSize val="0"/>
        </c:dLbls>
        <c:gapWidth val="150"/>
        <c:axId val="303874280"/>
        <c:axId val="30387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209.18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303874280"/>
        <c:axId val="303874672"/>
      </c:lineChart>
      <c:dateAx>
        <c:axId val="303874280"/>
        <c:scaling>
          <c:orientation val="minMax"/>
        </c:scaling>
        <c:delete val="1"/>
        <c:axPos val="b"/>
        <c:numFmt formatCode="ge" sourceLinked="1"/>
        <c:majorTickMark val="none"/>
        <c:minorTickMark val="none"/>
        <c:tickLblPos val="none"/>
        <c:crossAx val="303874672"/>
        <c:crosses val="autoZero"/>
        <c:auto val="1"/>
        <c:lblOffset val="100"/>
        <c:baseTimeUnit val="years"/>
      </c:dateAx>
      <c:valAx>
        <c:axId val="30387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87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3672.58</c:v>
                </c:pt>
                <c:pt idx="1">
                  <c:v>3511.49</c:v>
                </c:pt>
                <c:pt idx="2">
                  <c:v>3193.35</c:v>
                </c:pt>
                <c:pt idx="3">
                  <c:v>3172.06</c:v>
                </c:pt>
                <c:pt idx="4">
                  <c:v>2968.8</c:v>
                </c:pt>
              </c:numCache>
            </c:numRef>
          </c:val>
        </c:ser>
        <c:dLbls>
          <c:showLegendKey val="0"/>
          <c:showVal val="0"/>
          <c:showCatName val="0"/>
          <c:showSerName val="0"/>
          <c:showPercent val="0"/>
          <c:showBubbleSize val="0"/>
        </c:dLbls>
        <c:gapWidth val="150"/>
        <c:axId val="303875848"/>
        <c:axId val="30387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303875848"/>
        <c:axId val="303876240"/>
      </c:lineChart>
      <c:dateAx>
        <c:axId val="303875848"/>
        <c:scaling>
          <c:orientation val="minMax"/>
        </c:scaling>
        <c:delete val="1"/>
        <c:axPos val="b"/>
        <c:numFmt formatCode="ge" sourceLinked="1"/>
        <c:majorTickMark val="none"/>
        <c:minorTickMark val="none"/>
        <c:tickLblPos val="none"/>
        <c:crossAx val="303876240"/>
        <c:crosses val="autoZero"/>
        <c:auto val="1"/>
        <c:lblOffset val="100"/>
        <c:baseTimeUnit val="years"/>
      </c:dateAx>
      <c:valAx>
        <c:axId val="30387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87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50.75</c:v>
                </c:pt>
                <c:pt idx="1">
                  <c:v>48.8</c:v>
                </c:pt>
                <c:pt idx="2">
                  <c:v>54.77</c:v>
                </c:pt>
                <c:pt idx="3">
                  <c:v>56.79</c:v>
                </c:pt>
                <c:pt idx="4">
                  <c:v>51.79</c:v>
                </c:pt>
              </c:numCache>
            </c:numRef>
          </c:val>
        </c:ser>
        <c:dLbls>
          <c:showLegendKey val="0"/>
          <c:showVal val="0"/>
          <c:showCatName val="0"/>
          <c:showSerName val="0"/>
          <c:showPercent val="0"/>
          <c:showBubbleSize val="0"/>
        </c:dLbls>
        <c:gapWidth val="150"/>
        <c:axId val="303367344"/>
        <c:axId val="303367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303367344"/>
        <c:axId val="303367736"/>
      </c:lineChart>
      <c:dateAx>
        <c:axId val="303367344"/>
        <c:scaling>
          <c:orientation val="minMax"/>
        </c:scaling>
        <c:delete val="1"/>
        <c:axPos val="b"/>
        <c:numFmt formatCode="ge" sourceLinked="1"/>
        <c:majorTickMark val="none"/>
        <c:minorTickMark val="none"/>
        <c:tickLblPos val="none"/>
        <c:crossAx val="303367736"/>
        <c:crosses val="autoZero"/>
        <c:auto val="1"/>
        <c:lblOffset val="100"/>
        <c:baseTimeUnit val="years"/>
      </c:dateAx>
      <c:valAx>
        <c:axId val="30336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6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256.58999999999997</c:v>
                </c:pt>
                <c:pt idx="1">
                  <c:v>265.24</c:v>
                </c:pt>
                <c:pt idx="2">
                  <c:v>234.85</c:v>
                </c:pt>
                <c:pt idx="3">
                  <c:v>227.24</c:v>
                </c:pt>
                <c:pt idx="4">
                  <c:v>249.33</c:v>
                </c:pt>
              </c:numCache>
            </c:numRef>
          </c:val>
        </c:ser>
        <c:dLbls>
          <c:showLegendKey val="0"/>
          <c:showVal val="0"/>
          <c:showCatName val="0"/>
          <c:showSerName val="0"/>
          <c:showPercent val="0"/>
          <c:showBubbleSize val="0"/>
        </c:dLbls>
        <c:gapWidth val="150"/>
        <c:axId val="303368912"/>
        <c:axId val="30336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303368912"/>
        <c:axId val="303369304"/>
      </c:lineChart>
      <c:dateAx>
        <c:axId val="303368912"/>
        <c:scaling>
          <c:orientation val="minMax"/>
        </c:scaling>
        <c:delete val="1"/>
        <c:axPos val="b"/>
        <c:numFmt formatCode="ge" sourceLinked="1"/>
        <c:majorTickMark val="none"/>
        <c:minorTickMark val="none"/>
        <c:tickLblPos val="none"/>
        <c:crossAx val="303369304"/>
        <c:crosses val="autoZero"/>
        <c:auto val="1"/>
        <c:lblOffset val="100"/>
        <c:baseTimeUnit val="years"/>
      </c:dateAx>
      <c:valAx>
        <c:axId val="30336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6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石川県　小松市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122</v>
      </c>
      <c r="AE8" s="50"/>
      <c r="AF8" s="50"/>
      <c r="AG8" s="50"/>
      <c r="AH8" s="50"/>
      <c r="AI8" s="50"/>
      <c r="AJ8" s="50"/>
      <c r="AK8" s="4"/>
      <c r="AL8" s="51">
        <f>データ!S6</f>
        <v>108655</v>
      </c>
      <c r="AM8" s="51"/>
      <c r="AN8" s="51"/>
      <c r="AO8" s="51"/>
      <c r="AP8" s="51"/>
      <c r="AQ8" s="51"/>
      <c r="AR8" s="51"/>
      <c r="AS8" s="51"/>
      <c r="AT8" s="46">
        <f>データ!T6</f>
        <v>371.05</v>
      </c>
      <c r="AU8" s="46"/>
      <c r="AV8" s="46"/>
      <c r="AW8" s="46"/>
      <c r="AX8" s="46"/>
      <c r="AY8" s="46"/>
      <c r="AZ8" s="46"/>
      <c r="BA8" s="46"/>
      <c r="BB8" s="46">
        <f>データ!U6</f>
        <v>292.83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35.08</v>
      </c>
      <c r="J10" s="46"/>
      <c r="K10" s="46"/>
      <c r="L10" s="46"/>
      <c r="M10" s="46"/>
      <c r="N10" s="46"/>
      <c r="O10" s="46"/>
      <c r="P10" s="46">
        <f>データ!P6</f>
        <v>2.02</v>
      </c>
      <c r="Q10" s="46"/>
      <c r="R10" s="46"/>
      <c r="S10" s="46"/>
      <c r="T10" s="46"/>
      <c r="U10" s="46"/>
      <c r="V10" s="46"/>
      <c r="W10" s="46">
        <f>データ!Q6</f>
        <v>89.65</v>
      </c>
      <c r="X10" s="46"/>
      <c r="Y10" s="46"/>
      <c r="Z10" s="46"/>
      <c r="AA10" s="46"/>
      <c r="AB10" s="46"/>
      <c r="AC10" s="46"/>
      <c r="AD10" s="51">
        <f>データ!R6</f>
        <v>2480</v>
      </c>
      <c r="AE10" s="51"/>
      <c r="AF10" s="51"/>
      <c r="AG10" s="51"/>
      <c r="AH10" s="51"/>
      <c r="AI10" s="51"/>
      <c r="AJ10" s="51"/>
      <c r="AK10" s="2"/>
      <c r="AL10" s="51">
        <f>データ!V6</f>
        <v>2191</v>
      </c>
      <c r="AM10" s="51"/>
      <c r="AN10" s="51"/>
      <c r="AO10" s="51"/>
      <c r="AP10" s="51"/>
      <c r="AQ10" s="51"/>
      <c r="AR10" s="51"/>
      <c r="AS10" s="51"/>
      <c r="AT10" s="46">
        <f>データ!W6</f>
        <v>0.84</v>
      </c>
      <c r="AU10" s="46"/>
      <c r="AV10" s="46"/>
      <c r="AW10" s="46"/>
      <c r="AX10" s="46"/>
      <c r="AY10" s="46"/>
      <c r="AZ10" s="46"/>
      <c r="BA10" s="46"/>
      <c r="BB10" s="46">
        <f>データ!X6</f>
        <v>2608.33</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172031</v>
      </c>
      <c r="D6" s="34">
        <f t="shared" si="3"/>
        <v>46</v>
      </c>
      <c r="E6" s="34">
        <f t="shared" si="3"/>
        <v>17</v>
      </c>
      <c r="F6" s="34">
        <f t="shared" si="3"/>
        <v>4</v>
      </c>
      <c r="G6" s="34">
        <f t="shared" si="3"/>
        <v>0</v>
      </c>
      <c r="H6" s="34" t="str">
        <f t="shared" si="3"/>
        <v>石川県　小松市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35.08</v>
      </c>
      <c r="P6" s="35">
        <f t="shared" si="3"/>
        <v>2.02</v>
      </c>
      <c r="Q6" s="35">
        <f t="shared" si="3"/>
        <v>89.65</v>
      </c>
      <c r="R6" s="35">
        <f t="shared" si="3"/>
        <v>2480</v>
      </c>
      <c r="S6" s="35">
        <f t="shared" si="3"/>
        <v>108655</v>
      </c>
      <c r="T6" s="35">
        <f t="shared" si="3"/>
        <v>371.05</v>
      </c>
      <c r="U6" s="35">
        <f t="shared" si="3"/>
        <v>292.83</v>
      </c>
      <c r="V6" s="35">
        <f t="shared" si="3"/>
        <v>2191</v>
      </c>
      <c r="W6" s="35">
        <f t="shared" si="3"/>
        <v>0.84</v>
      </c>
      <c r="X6" s="35">
        <f t="shared" si="3"/>
        <v>2608.33</v>
      </c>
      <c r="Y6" s="36">
        <f>IF(Y7="",NA(),Y7)</f>
        <v>113.61</v>
      </c>
      <c r="Z6" s="36">
        <f t="shared" ref="Z6:AH6" si="4">IF(Z7="",NA(),Z7)</f>
        <v>113.1</v>
      </c>
      <c r="AA6" s="36">
        <f t="shared" si="4"/>
        <v>277.43</v>
      </c>
      <c r="AB6" s="36">
        <f t="shared" si="4"/>
        <v>113.68</v>
      </c>
      <c r="AC6" s="36">
        <f t="shared" si="4"/>
        <v>115.11</v>
      </c>
      <c r="AD6" s="36">
        <f t="shared" si="4"/>
        <v>93.85</v>
      </c>
      <c r="AE6" s="36">
        <f t="shared" si="4"/>
        <v>96.59</v>
      </c>
      <c r="AF6" s="36">
        <f t="shared" si="4"/>
        <v>101.24</v>
      </c>
      <c r="AG6" s="36">
        <f t="shared" si="4"/>
        <v>100.94</v>
      </c>
      <c r="AH6" s="36">
        <f t="shared" si="4"/>
        <v>100.85</v>
      </c>
      <c r="AI6" s="35" t="str">
        <f>IF(AI7="","",IF(AI7="-","【-】","【"&amp;SUBSTITUTE(TEXT(AI7,"#,##0.00"),"-","△")&amp;"】"))</f>
        <v>【100.66】</v>
      </c>
      <c r="AJ6" s="36">
        <f>IF(AJ7="",NA(),AJ7)</f>
        <v>3.55</v>
      </c>
      <c r="AK6" s="35">
        <f t="shared" ref="AK6:AS6" si="5">IF(AK7="",NA(),AK7)</f>
        <v>0</v>
      </c>
      <c r="AL6" s="35">
        <f t="shared" si="5"/>
        <v>0</v>
      </c>
      <c r="AM6" s="35">
        <f t="shared" si="5"/>
        <v>0</v>
      </c>
      <c r="AN6" s="35">
        <f t="shared" si="5"/>
        <v>0</v>
      </c>
      <c r="AO6" s="36">
        <f t="shared" si="5"/>
        <v>99.89</v>
      </c>
      <c r="AP6" s="36">
        <f t="shared" si="5"/>
        <v>232.81</v>
      </c>
      <c r="AQ6" s="36">
        <f t="shared" si="5"/>
        <v>184.13</v>
      </c>
      <c r="AR6" s="36">
        <f t="shared" si="5"/>
        <v>101.85</v>
      </c>
      <c r="AS6" s="36">
        <f t="shared" si="5"/>
        <v>110.77</v>
      </c>
      <c r="AT6" s="35" t="str">
        <f>IF(AT7="","",IF(AT7="-","【-】","【"&amp;SUBSTITUTE(TEXT(AT7,"#,##0.00"),"-","△")&amp;"】"))</f>
        <v>【105.22】</v>
      </c>
      <c r="AU6" s="36">
        <f>IF(AU7="",NA(),AU7)</f>
        <v>100</v>
      </c>
      <c r="AV6" s="36">
        <f t="shared" ref="AV6:BD6" si="6">IF(AV7="",NA(),AV7)</f>
        <v>100</v>
      </c>
      <c r="AW6" s="36">
        <f t="shared" si="6"/>
        <v>25.9</v>
      </c>
      <c r="AX6" s="36">
        <f t="shared" si="6"/>
        <v>24.69</v>
      </c>
      <c r="AY6" s="36">
        <f t="shared" si="6"/>
        <v>36.380000000000003</v>
      </c>
      <c r="AZ6" s="36">
        <f t="shared" si="6"/>
        <v>209.18</v>
      </c>
      <c r="BA6" s="36">
        <f t="shared" si="6"/>
        <v>290.19</v>
      </c>
      <c r="BB6" s="36">
        <f t="shared" si="6"/>
        <v>63.22</v>
      </c>
      <c r="BC6" s="36">
        <f t="shared" si="6"/>
        <v>49.07</v>
      </c>
      <c r="BD6" s="36">
        <f t="shared" si="6"/>
        <v>46.78</v>
      </c>
      <c r="BE6" s="35" t="str">
        <f>IF(BE7="","",IF(BE7="-","【-】","【"&amp;SUBSTITUTE(TEXT(BE7,"#,##0.00"),"-","△")&amp;"】"))</f>
        <v>【54.12】</v>
      </c>
      <c r="BF6" s="36">
        <f>IF(BF7="",NA(),BF7)</f>
        <v>3672.58</v>
      </c>
      <c r="BG6" s="36">
        <f t="shared" ref="BG6:BO6" si="7">IF(BG7="",NA(),BG7)</f>
        <v>3511.49</v>
      </c>
      <c r="BH6" s="36">
        <f t="shared" si="7"/>
        <v>3193.35</v>
      </c>
      <c r="BI6" s="36">
        <f t="shared" si="7"/>
        <v>3172.06</v>
      </c>
      <c r="BJ6" s="36">
        <f t="shared" si="7"/>
        <v>2968.8</v>
      </c>
      <c r="BK6" s="36">
        <f t="shared" si="7"/>
        <v>1716.82</v>
      </c>
      <c r="BL6" s="36">
        <f t="shared" si="7"/>
        <v>1569.13</v>
      </c>
      <c r="BM6" s="36">
        <f t="shared" si="7"/>
        <v>1436</v>
      </c>
      <c r="BN6" s="36">
        <f t="shared" si="7"/>
        <v>1434.89</v>
      </c>
      <c r="BO6" s="36">
        <f t="shared" si="7"/>
        <v>1298.9100000000001</v>
      </c>
      <c r="BP6" s="35" t="str">
        <f>IF(BP7="","",IF(BP7="-","【-】","【"&amp;SUBSTITUTE(TEXT(BP7,"#,##0.00"),"-","△")&amp;"】"))</f>
        <v>【1,348.09】</v>
      </c>
      <c r="BQ6" s="36">
        <f>IF(BQ7="",NA(),BQ7)</f>
        <v>50.75</v>
      </c>
      <c r="BR6" s="36">
        <f t="shared" ref="BR6:BZ6" si="8">IF(BR7="",NA(),BR7)</f>
        <v>48.8</v>
      </c>
      <c r="BS6" s="36">
        <f t="shared" si="8"/>
        <v>54.77</v>
      </c>
      <c r="BT6" s="36">
        <f t="shared" si="8"/>
        <v>56.79</v>
      </c>
      <c r="BU6" s="36">
        <f t="shared" si="8"/>
        <v>51.79</v>
      </c>
      <c r="BV6" s="36">
        <f t="shared" si="8"/>
        <v>51.73</v>
      </c>
      <c r="BW6" s="36">
        <f t="shared" si="8"/>
        <v>64.63</v>
      </c>
      <c r="BX6" s="36">
        <f t="shared" si="8"/>
        <v>66.56</v>
      </c>
      <c r="BY6" s="36">
        <f t="shared" si="8"/>
        <v>66.22</v>
      </c>
      <c r="BZ6" s="36">
        <f t="shared" si="8"/>
        <v>69.87</v>
      </c>
      <c r="CA6" s="35" t="str">
        <f>IF(CA7="","",IF(CA7="-","【-】","【"&amp;SUBSTITUTE(TEXT(CA7,"#,##0.00"),"-","△")&amp;"】"))</f>
        <v>【69.80】</v>
      </c>
      <c r="CB6" s="36">
        <f>IF(CB7="",NA(),CB7)</f>
        <v>256.58999999999997</v>
      </c>
      <c r="CC6" s="36">
        <f t="shared" ref="CC6:CK6" si="9">IF(CC7="",NA(),CC7)</f>
        <v>265.24</v>
      </c>
      <c r="CD6" s="36">
        <f t="shared" si="9"/>
        <v>234.85</v>
      </c>
      <c r="CE6" s="36">
        <f t="shared" si="9"/>
        <v>227.24</v>
      </c>
      <c r="CF6" s="36">
        <f t="shared" si="9"/>
        <v>249.33</v>
      </c>
      <c r="CG6" s="36">
        <f t="shared" si="9"/>
        <v>310.47000000000003</v>
      </c>
      <c r="CH6" s="36">
        <f t="shared" si="9"/>
        <v>245.75</v>
      </c>
      <c r="CI6" s="36">
        <f t="shared" si="9"/>
        <v>244.29</v>
      </c>
      <c r="CJ6" s="36">
        <f t="shared" si="9"/>
        <v>246.72</v>
      </c>
      <c r="CK6" s="36">
        <f t="shared" si="9"/>
        <v>234.96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f t="shared" si="10"/>
        <v>36.67</v>
      </c>
      <c r="CS6" s="36">
        <f t="shared" si="10"/>
        <v>43.65</v>
      </c>
      <c r="CT6" s="36">
        <f t="shared" si="10"/>
        <v>43.58</v>
      </c>
      <c r="CU6" s="36">
        <f t="shared" si="10"/>
        <v>41.35</v>
      </c>
      <c r="CV6" s="36">
        <f t="shared" si="10"/>
        <v>42.9</v>
      </c>
      <c r="CW6" s="35" t="str">
        <f>IF(CW7="","",IF(CW7="-","【-】","【"&amp;SUBSTITUTE(TEXT(CW7,"#,##0.00"),"-","△")&amp;"】"))</f>
        <v>【42.17】</v>
      </c>
      <c r="CX6" s="36">
        <f>IF(CX7="",NA(),CX7)</f>
        <v>64.209999999999994</v>
      </c>
      <c r="CY6" s="36">
        <f t="shared" ref="CY6:DG6" si="11">IF(CY7="",NA(),CY7)</f>
        <v>68.34</v>
      </c>
      <c r="CZ6" s="36">
        <f t="shared" si="11"/>
        <v>70.53</v>
      </c>
      <c r="DA6" s="36">
        <f t="shared" si="11"/>
        <v>72.930000000000007</v>
      </c>
      <c r="DB6" s="36">
        <f t="shared" si="11"/>
        <v>74.08</v>
      </c>
      <c r="DC6" s="36">
        <f t="shared" si="11"/>
        <v>71.239999999999995</v>
      </c>
      <c r="DD6" s="36">
        <f t="shared" si="11"/>
        <v>82.2</v>
      </c>
      <c r="DE6" s="36">
        <f t="shared" si="11"/>
        <v>82.35</v>
      </c>
      <c r="DF6" s="36">
        <f t="shared" si="11"/>
        <v>82.9</v>
      </c>
      <c r="DG6" s="36">
        <f t="shared" si="11"/>
        <v>83.5</v>
      </c>
      <c r="DH6" s="35" t="str">
        <f>IF(DH7="","",IF(DH7="-","【-】","【"&amp;SUBSTITUTE(TEXT(DH7,"#,##0.00"),"-","△")&amp;"】"))</f>
        <v>【82.30】</v>
      </c>
      <c r="DI6" s="36">
        <f>IF(DI7="",NA(),DI7)</f>
        <v>6.73</v>
      </c>
      <c r="DJ6" s="36">
        <f t="shared" ref="DJ6:DR6" si="12">IF(DJ7="",NA(),DJ7)</f>
        <v>8.39</v>
      </c>
      <c r="DK6" s="36">
        <f t="shared" si="12"/>
        <v>13.39</v>
      </c>
      <c r="DL6" s="36">
        <f t="shared" si="12"/>
        <v>15.63</v>
      </c>
      <c r="DM6" s="36">
        <f t="shared" si="12"/>
        <v>18.09</v>
      </c>
      <c r="DN6" s="36">
        <f t="shared" si="12"/>
        <v>6.5</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0.05</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172031</v>
      </c>
      <c r="D7" s="38">
        <v>46</v>
      </c>
      <c r="E7" s="38">
        <v>17</v>
      </c>
      <c r="F7" s="38">
        <v>4</v>
      </c>
      <c r="G7" s="38">
        <v>0</v>
      </c>
      <c r="H7" s="38" t="s">
        <v>108</v>
      </c>
      <c r="I7" s="38" t="s">
        <v>109</v>
      </c>
      <c r="J7" s="38" t="s">
        <v>110</v>
      </c>
      <c r="K7" s="38" t="s">
        <v>111</v>
      </c>
      <c r="L7" s="38" t="s">
        <v>112</v>
      </c>
      <c r="M7" s="38"/>
      <c r="N7" s="39" t="s">
        <v>113</v>
      </c>
      <c r="O7" s="39">
        <v>35.08</v>
      </c>
      <c r="P7" s="39">
        <v>2.02</v>
      </c>
      <c r="Q7" s="39">
        <v>89.65</v>
      </c>
      <c r="R7" s="39">
        <v>2480</v>
      </c>
      <c r="S7" s="39">
        <v>108655</v>
      </c>
      <c r="T7" s="39">
        <v>371.05</v>
      </c>
      <c r="U7" s="39">
        <v>292.83</v>
      </c>
      <c r="V7" s="39">
        <v>2191</v>
      </c>
      <c r="W7" s="39">
        <v>0.84</v>
      </c>
      <c r="X7" s="39">
        <v>2608.33</v>
      </c>
      <c r="Y7" s="39">
        <v>113.61</v>
      </c>
      <c r="Z7" s="39">
        <v>113.1</v>
      </c>
      <c r="AA7" s="39">
        <v>277.43</v>
      </c>
      <c r="AB7" s="39">
        <v>113.68</v>
      </c>
      <c r="AC7" s="39">
        <v>115.11</v>
      </c>
      <c r="AD7" s="39">
        <v>93.85</v>
      </c>
      <c r="AE7" s="39">
        <v>96.59</v>
      </c>
      <c r="AF7" s="39">
        <v>101.24</v>
      </c>
      <c r="AG7" s="39">
        <v>100.94</v>
      </c>
      <c r="AH7" s="39">
        <v>100.85</v>
      </c>
      <c r="AI7" s="39">
        <v>100.66</v>
      </c>
      <c r="AJ7" s="39">
        <v>3.55</v>
      </c>
      <c r="AK7" s="39">
        <v>0</v>
      </c>
      <c r="AL7" s="39">
        <v>0</v>
      </c>
      <c r="AM7" s="39">
        <v>0</v>
      </c>
      <c r="AN7" s="39">
        <v>0</v>
      </c>
      <c r="AO7" s="39">
        <v>99.89</v>
      </c>
      <c r="AP7" s="39">
        <v>232.81</v>
      </c>
      <c r="AQ7" s="39">
        <v>184.13</v>
      </c>
      <c r="AR7" s="39">
        <v>101.85</v>
      </c>
      <c r="AS7" s="39">
        <v>110.77</v>
      </c>
      <c r="AT7" s="39">
        <v>105.22</v>
      </c>
      <c r="AU7" s="39">
        <v>100</v>
      </c>
      <c r="AV7" s="39">
        <v>100</v>
      </c>
      <c r="AW7" s="39">
        <v>25.9</v>
      </c>
      <c r="AX7" s="39">
        <v>24.69</v>
      </c>
      <c r="AY7" s="39">
        <v>36.380000000000003</v>
      </c>
      <c r="AZ7" s="39">
        <v>209.18</v>
      </c>
      <c r="BA7" s="39">
        <v>290.19</v>
      </c>
      <c r="BB7" s="39">
        <v>63.22</v>
      </c>
      <c r="BC7" s="39">
        <v>49.07</v>
      </c>
      <c r="BD7" s="39">
        <v>46.78</v>
      </c>
      <c r="BE7" s="39">
        <v>54.12</v>
      </c>
      <c r="BF7" s="39">
        <v>3672.58</v>
      </c>
      <c r="BG7" s="39">
        <v>3511.49</v>
      </c>
      <c r="BH7" s="39">
        <v>3193.35</v>
      </c>
      <c r="BI7" s="39">
        <v>3172.06</v>
      </c>
      <c r="BJ7" s="39">
        <v>2968.8</v>
      </c>
      <c r="BK7" s="39">
        <v>1716.82</v>
      </c>
      <c r="BL7" s="39">
        <v>1569.13</v>
      </c>
      <c r="BM7" s="39">
        <v>1436</v>
      </c>
      <c r="BN7" s="39">
        <v>1434.89</v>
      </c>
      <c r="BO7" s="39">
        <v>1298.9100000000001</v>
      </c>
      <c r="BP7" s="39">
        <v>1348.09</v>
      </c>
      <c r="BQ7" s="39">
        <v>50.75</v>
      </c>
      <c r="BR7" s="39">
        <v>48.8</v>
      </c>
      <c r="BS7" s="39">
        <v>54.77</v>
      </c>
      <c r="BT7" s="39">
        <v>56.79</v>
      </c>
      <c r="BU7" s="39">
        <v>51.79</v>
      </c>
      <c r="BV7" s="39">
        <v>51.73</v>
      </c>
      <c r="BW7" s="39">
        <v>64.63</v>
      </c>
      <c r="BX7" s="39">
        <v>66.56</v>
      </c>
      <c r="BY7" s="39">
        <v>66.22</v>
      </c>
      <c r="BZ7" s="39">
        <v>69.87</v>
      </c>
      <c r="CA7" s="39">
        <v>69.8</v>
      </c>
      <c r="CB7" s="39">
        <v>256.58999999999997</v>
      </c>
      <c r="CC7" s="39">
        <v>265.24</v>
      </c>
      <c r="CD7" s="39">
        <v>234.85</v>
      </c>
      <c r="CE7" s="39">
        <v>227.24</v>
      </c>
      <c r="CF7" s="39">
        <v>249.33</v>
      </c>
      <c r="CG7" s="39">
        <v>310.47000000000003</v>
      </c>
      <c r="CH7" s="39">
        <v>245.75</v>
      </c>
      <c r="CI7" s="39">
        <v>244.29</v>
      </c>
      <c r="CJ7" s="39">
        <v>246.72</v>
      </c>
      <c r="CK7" s="39">
        <v>234.96</v>
      </c>
      <c r="CL7" s="39">
        <v>232.54</v>
      </c>
      <c r="CM7" s="39" t="s">
        <v>113</v>
      </c>
      <c r="CN7" s="39" t="s">
        <v>113</v>
      </c>
      <c r="CO7" s="39" t="s">
        <v>113</v>
      </c>
      <c r="CP7" s="39" t="s">
        <v>113</v>
      </c>
      <c r="CQ7" s="39" t="s">
        <v>113</v>
      </c>
      <c r="CR7" s="39">
        <v>36.67</v>
      </c>
      <c r="CS7" s="39">
        <v>43.65</v>
      </c>
      <c r="CT7" s="39">
        <v>43.58</v>
      </c>
      <c r="CU7" s="39">
        <v>41.35</v>
      </c>
      <c r="CV7" s="39">
        <v>42.9</v>
      </c>
      <c r="CW7" s="39">
        <v>42.17</v>
      </c>
      <c r="CX7" s="39">
        <v>64.209999999999994</v>
      </c>
      <c r="CY7" s="39">
        <v>68.34</v>
      </c>
      <c r="CZ7" s="39">
        <v>70.53</v>
      </c>
      <c r="DA7" s="39">
        <v>72.930000000000007</v>
      </c>
      <c r="DB7" s="39">
        <v>74.08</v>
      </c>
      <c r="DC7" s="39">
        <v>71.239999999999995</v>
      </c>
      <c r="DD7" s="39">
        <v>82.2</v>
      </c>
      <c r="DE7" s="39">
        <v>82.35</v>
      </c>
      <c r="DF7" s="39">
        <v>82.9</v>
      </c>
      <c r="DG7" s="39">
        <v>83.5</v>
      </c>
      <c r="DH7" s="39">
        <v>82.3</v>
      </c>
      <c r="DI7" s="39">
        <v>6.73</v>
      </c>
      <c r="DJ7" s="39">
        <v>8.39</v>
      </c>
      <c r="DK7" s="39">
        <v>13.39</v>
      </c>
      <c r="DL7" s="39">
        <v>15.63</v>
      </c>
      <c r="DM7" s="39">
        <v>18.09</v>
      </c>
      <c r="DN7" s="39">
        <v>6.5</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0.05</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komatsu</cp:lastModifiedBy>
  <cp:lastPrinted>2018-01-31T06:16:09Z</cp:lastPrinted>
  <dcterms:created xsi:type="dcterms:W3CDTF">2017-12-25T01:55:24Z</dcterms:created>
  <dcterms:modified xsi:type="dcterms:W3CDTF">2018-01-31T07:07:31Z</dcterms:modified>
  <cp:category/>
</cp:coreProperties>
</file>