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29BF0DDB-D5DE-4950-A7A2-356A089D6D6C}"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<sst xmlns="http://schemas.openxmlformats.org/spreadsheetml/2006/main" count="1048" uniqueCount="550">
  <si>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</si>
  <si>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</si>
  <si>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</si>
  <si>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</si>
  <si>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</si>
  <si>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</si>
  <si>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</si>
  <si>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</si>
  <si>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</si>
  <si>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</si>
  <si>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</si>
  <si>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</si>
  <si>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</si>
  <si>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</si>
  <si>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</si>
  <si>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</si>
  <si>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</si>
  <si>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</si>
  <si>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</si>
  <si>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</si>
  <si>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</si>
  <si>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</si>
  <si>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</si>
  <si>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</si>
  <si>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</si>
  <si>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</si>
  <si>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</si>
  <si>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</si>
  <si>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</si>
  <si>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</si>
  <si>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</si>
  <si>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</si>
  <si>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</si>
  <si>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</si>
  <si>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</si>
  <si>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</si>
  <si>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</si>
  <si>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</si>
  <si>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</si>
  <si>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</si>
  <si>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</si>
  <si>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</si>
  <si>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</si>
  <si>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</si>
  <si>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</si>
  <si>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</si>
  <si>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</si>
  <si>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</si>
  <si>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</si>
  <si>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</si>
  <si>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</si>
  <si>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</si>
  <si>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</si>
  <si>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</si>
  <si>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</si>
  <si>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</si>
  <si>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</si>
  <si>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</si>
  <si>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</si>
  <si>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</si>
  <si>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</si>
  <si>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</si>
  <si>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</si>
  <si>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</si>
  <si>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</si>
  <si>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</si>
  <si>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</si>
  <si>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</si>
  <si>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</si>
  <si>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</si>
  <si>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</si>
  <si>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</si>
  <si>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</si>
  <si>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</si>
  <si>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</si>
  <si>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</si>
  <si>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</si>
  <si>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</si>
  <si>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</si>
  <si>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</si>
  <si>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</si>
  <si>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</si>
  <si>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</si>
  <si>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</si>
  <si>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</si>
  <si>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</si>
  <si>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</si>
  <si>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</si>
  <si>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</si>
  <si>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</si>
  <si>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</si>
  <si>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</si>
  <si>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</si>
  <si>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</si>
  <si>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穴水町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</si>
  <si>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</si>
  <si>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</si>
  <si>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</si>
  <si>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</si>
  <si>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</si>
  <si>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</si>
  <si>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</si>
  <si>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</si>
  <si>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</si>
  <si>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</si>
  <si>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</si>
  <si>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</si>
  <si>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</si>
  <si>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</si>
  <si>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</si>
  <si>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</si>
  <si>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</si>
  <si>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</si>
  <si>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</si>
  <si>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</si>
  <si>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</si>
  <si>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</si>
  <si>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</si>
  <si>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</si>
  <si>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</si>
  <si>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</si>
  <si>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</si>
  <si>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</si>
  <si>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</si>
  <si>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</si>
  <si>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</si>
  <si>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</si>
  <si>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</si>
  <si>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</si>
  <si>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</si>
  <si>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</si>
  <si>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</si>
  <si>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</si>
  <si>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</si>
  <si>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</si>
  <si>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</si>
  <si>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</si>
  <si>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</si>
  <si>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</si>
  <si>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</si>
  <si>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</si>
  <si>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-6.0</t>
    <phoneticPr fontId="5"/>
  </si>
  <si>
    <t>基準財政需要額</t>
    <phoneticPr fontId="25"/>
  </si>
  <si>
    <t>うち日本人(％)</t>
    <phoneticPr fontId="5"/>
  </si>
  <si>
    <t>-6.3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</si>
  <si>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</si>
  <si>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</si>
  <si>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</si>
  <si>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</si>
  <si>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</si>
  <si>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</si>
  <si>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</si>
  <si>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</si>
  <si>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</si>
  <si>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</si>
  <si>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</si>
  <si>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</si>
  <si>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</si>
  <si>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</si>
  <si>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</si>
  <si>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</si>
  <si>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</si>
  <si>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</si>
  <si>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</si>
  <si>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</si>
  <si>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</si>
  <si>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</si>
  <si>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</si>
  <si>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</si>
  <si>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</si>
  <si>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</si>
  <si>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</si>
  <si>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</si>
  <si>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</si>
  <si>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</si>
  <si>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</si>
  <si>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</si>
  <si>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</si>
  <si>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</si>
  <si>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</si>
  <si>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</si>
  <si>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</si>
  <si>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</si>
  <si>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</si>
  <si>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</si>
  <si>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</si>
  <si>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</si>
  <si>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</si>
  <si>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</si>
  <si>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</si>
  <si>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</si>
  <si>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</si>
  <si>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</si>
  <si>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</si>
  <si>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</si>
  <si>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</si>
  <si>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</si>
  <si>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</si>
  <si>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</si>
  <si>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</si>
  <si>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</si>
  <si>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</si>
  <si>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</si>
  <si>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</si>
  <si>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石川県穴水町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</si>
  <si>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</si>
  <si>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</si>
  <si>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</si>
  <si>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</si>
  <si>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</si>
  <si>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</si>
  <si>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</si>
  <si>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</si>
  <si>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</si>
  <si>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</si>
  <si>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</si>
  <si>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</si>
  <si>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</si>
  <si>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</si>
  <si>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</si>
  <si>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</si>
  <si>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</si>
  <si>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</si>
  <si>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</si>
  <si>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</si>
  <si>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</si>
  <si>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</si>
  <si>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</si>
  <si>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</si>
  <si>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</si>
  <si>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</si>
  <si>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</si>
  <si>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</si>
  <si>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</si>
  <si>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</si>
  <si>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</si>
  <si>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</si>
  <si>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</si>
  <si>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</si>
  <si>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</si>
  <si>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</si>
  <si>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</si>
  <si>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</si>
  <si>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</si>
  <si>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</si>
  <si>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</si>
  <si>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</si>
  <si>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</si>
  <si>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</si>
  <si>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</si>
  <si>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</si>
  <si>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</si>
  <si>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</si>
  <si>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</si>
  <si>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</si>
  <si>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</si>
  <si>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</si>
  <si>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</si>
  <si>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</si>
  <si>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</si>
  <si>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</si>
  <si>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</si>
  <si>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</si>
  <si>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</si>
  <si>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</si>
  <si>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</si>
  <si>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</si>
  <si>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</si>
  <si>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</si>
  <si>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</si>
  <si>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</si>
  <si>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</si>
  <si>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</si>
  <si>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</si>
  <si>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</si>
  <si>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</si>
  <si>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</si>
  <si>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</si>
  <si>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</si>
  <si>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</si>
  <si>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</si>
  <si>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</si>
  <si>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</si>
  <si>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</si>
  <si>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</si>
  <si>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</si>
  <si>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</si>
  <si>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</si>
  <si>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</si>
  <si>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</si>
  <si>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</si>
  <si>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</si>
  <si>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</si>
  <si>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</si>
  <si>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</si>
  <si>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</si>
  <si>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</si>
  <si>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</si>
  <si>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</si>
  <si>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</si>
  <si>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</si>
  <si>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</si>
  <si>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</si>
  <si>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</si>
  <si>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</si>
  <si>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</si>
  <si>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</si>
  <si>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</si>
  <si>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</si>
  <si>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</si>
  <si>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</si>
  <si>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</si>
  <si>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</si>
  <si>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</si>
  <si>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</si>
  <si>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</si>
  <si>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</si>
  <si>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</si>
  <si>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</si>
  <si>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</si>
  <si>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</si>
  <si>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</si>
  <si>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</si>
  <si>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</si>
  <si>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</si>
  <si>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</si>
  <si>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</si>
  <si>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</si>
  <si>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</si>
  <si>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</si>
  <si>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</si>
  <si>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</si>
  <si>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</si>
  <si>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</si>
  <si>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</si>
  <si>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</si>
  <si>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</si>
  <si>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</si>
  <si>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</si>
  <si>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</si>
  <si>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</si>
  <si>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</si>
  <si>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</si>
  <si>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</si>
  <si>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</si>
  <si>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</si>
  <si>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</si>
  <si>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</si>
  <si>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</si>
  <si>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</si>
  <si>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</si>
  <si>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</si>
  <si>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</si>
  <si>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</si>
  <si>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</si>
  <si>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石川県穴水町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</si>
  <si>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</si>
  <si>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</si>
  <si>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</si>
  <si>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</si>
  <si>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</si>
  <si>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</si>
  <si>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</si>
  <si>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</si>
  <si>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</si>
  <si>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</si>
  <si>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</si>
  <si>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</si>
  <si>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</si>
  <si>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</si>
  <si>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</si>
  <si>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</si>
  <si>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</si>
  <si>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</si>
  <si>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</si>
  <si>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</si>
  <si>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</si>
  <si>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</si>
  <si>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</si>
  <si>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</si>
  <si>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</si>
  <si>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</si>
  <si>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</si>
  <si>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</si>
  <si>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</si>
  <si>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</si>
  <si>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</si>
  <si>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</si>
  <si>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</si>
  <si>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</si>
  <si>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</si>
  <si>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</si>
  <si>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</si>
  <si>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</si>
  <si>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</si>
  <si>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</si>
  <si>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</si>
  <si>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</si>
  <si>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</si>
  <si>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</si>
  <si>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</si>
  <si>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</si>
  <si>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</si>
  <si>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</si>
  <si>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</si>
  <si>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</si>
  <si>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</si>
  <si>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</si>
  <si>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</si>
  <si>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</si>
  <si>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</si>
  <si>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</si>
  <si>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</si>
  <si>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</si>
  <si>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</si>
  <si>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</si>
  <si>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</si>
  <si>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</si>
  <si>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</si>
  <si>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</si>
  <si>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</si>
  <si>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</si>
  <si>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</si>
  <si>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</si>
  <si>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</si>
  <si>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</si>
  <si>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</si>
  <si>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</si>
  <si>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</si>
  <si>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</si>
  <si>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</si>
  <si>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</si>
  <si>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</si>
  <si>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</si>
  <si>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</si>
  <si>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</si>
  <si>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</si>
  <si>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</si>
  <si>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</si>
  <si>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</si>
  <si>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</si>
  <si>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</si>
  <si>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</si>
  <si>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</si>
  <si>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</si>
  <si>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</si>
  <si>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</si>
  <si>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</si>
  <si>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</si>
  <si>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</si>
  <si>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</si>
  <si>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</si>
  <si>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</si>
  <si>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</si>
  <si>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</si>
  <si>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</si>
  <si>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</si>
  <si>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</si>
  <si>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</si>
  <si>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</si>
  <si>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</si>
  <si>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</si>
  <si>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</si>
  <si>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</si>
  <si>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</si>
  <si>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</si>
  <si>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</si>
  <si>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</si>
  <si>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</si>
  <si>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</si>
  <si>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</si>
  <si>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</si>
  <si>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</si>
  <si>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</si>
  <si>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</si>
  <si>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</si>
  <si>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</si>
  <si>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</si>
  <si>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</si>
  <si>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</si>
  <si>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</si>
  <si>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</si>
  <si>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</si>
  <si>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</si>
  <si>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</si>
  <si>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</si>
  <si>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</si>
  <si>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</si>
  <si>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</si>
  <si>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</si>
  <si>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</si>
  <si>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</si>
  <si>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</si>
  <si>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</si>
  <si>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</si>
  <si>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</si>
  <si>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</si>
  <si>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</si>
  <si>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</si>
  <si>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</si>
  <si>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</si>
  <si>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</si>
  <si>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</si>
  <si>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</si>
  <si>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</si>
  <si>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</si>
  <si>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</si>
  <si>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</si>
  <si>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</si>
  <si>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</si>
  <si>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</si>
  <si>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</si>
  <si>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</si>
  <si>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</si>
  <si>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</si>
  <si>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</si>
  <si>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</si>
  <si>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</si>
  <si>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</si>
  <si>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</si>
  <si>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</si>
  <si>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</si>
  <si>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</si>
  <si>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</si>
  <si>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</si>
  <si>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</si>
  <si>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</si>
  <si>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</si>
  <si>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</si>
  <si>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</si>
  <si>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</si>
  <si>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3.18</t>
  </si>
  <si>
    <t>一般会計</t>
  </si>
  <si>
    <t>病院事業会計</t>
  </si>
  <si>
    <t>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</si>
  <si>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</si>
  <si>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</si>
  <si>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</si>
  <si>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</si>
  <si>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</si>
  <si>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</si>
  <si>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</si>
  <si>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</si>
  <si>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</si>
  <si>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</si>
  <si>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施設整備基金</t>
    <phoneticPr fontId="5"/>
  </si>
  <si>
    <t>ふるさと応援基金</t>
    <phoneticPr fontId="5"/>
  </si>
  <si>
    <t>災害対策基金</t>
    <phoneticPr fontId="5"/>
  </si>
  <si>
    <t>令和６年能登半島地震復興基金</t>
    <rPh sb="0" eb="2">
      <t>レイワ</t>
    </rPh>
    <rPh sb="3" eb="4">
      <t>ネン</t>
    </rPh>
    <rPh sb="4" eb="6">
      <t>ノト</t>
    </rPh>
    <rPh sb="6" eb="8">
      <t>ハントウ</t>
    </rPh>
    <rPh sb="8" eb="10">
      <t>ジシン</t>
    </rPh>
    <rPh sb="10" eb="12">
      <t>フッコウ</t>
    </rPh>
    <rPh sb="12" eb="14">
      <t>キキン</t>
    </rPh>
    <phoneticPr fontId="5"/>
  </si>
  <si>
    <t>社会福祉基金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</si>
</sst>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51AD-4CFA-8750-341F227856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186411</c:v>
                </c:pt>
                <c:pt idx="1">
                  <c:v>238544</c:v>
                </c:pt>
                <c:pt idx="2">
                  <c:v>109192</c:v>
                </c:pt>
                <c:pt idx="3">
                  <c:v>97119</c:v>
                </c:pt>
                <c:pt idx="4">
                  <c:v>106943</c:v>
                </c:pt>
              </c:numCache>
            </c:numRef>
          </c:val>
          <c:smooth val="0"/>
          <c:extLst>
            <c:ext xmlns:c16="http://schemas.microsoft.com/office/drawing/2014/chart" uri="{C3380CC4-5D6E-409C-BE32-E72D297353CC}">
              <c16:uniqueId val="{00000001-51AD-4CFA-8750-341F227856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5.0999999999999996</c:v>
                </c:pt>
                <c:pt idx="1">
                  <c:v>8.4600000000000009</c:v>
                </c:pt>
                <c:pt idx="2">
                  <c:v>5.35</c:v>
                </c:pt>
                <c:pt idx="3">
                  <c:v>7.57</c:v>
                </c:pt>
                <c:pt idx="4">
                  <c:v>32.18</c:v>
                </c:pt>
              </c:numCache>
            </c:numRef>
          </c:val>
          <c:extLst>
            <c:ext xmlns:c16="http://schemas.microsoft.com/office/drawing/2014/chart" uri="{C3380CC4-5D6E-409C-BE32-E72D297353CC}">
              <c16:uniqueId val="{00000000-A9C5-481C-9AC4-F0FDFE9709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30.86</c:v>
                </c:pt>
                <c:pt idx="1">
                  <c:v>31.37</c:v>
                </c:pt>
                <c:pt idx="2">
                  <c:v>37.58</c:v>
                </c:pt>
                <c:pt idx="3">
                  <c:v>40.78</c:v>
                </c:pt>
                <c:pt idx="4">
                  <c:v>43.77</c:v>
                </c:pt>
              </c:numCache>
            </c:numRef>
          </c:val>
          <c:extLst>
            <c:ext xmlns:c16="http://schemas.microsoft.com/office/drawing/2014/chart" uri="{C3380CC4-5D6E-409C-BE32-E72D297353CC}">
              <c16:uniqueId val="{00000001-A9C5-481C-9AC4-F0FDFE9709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2.1800000000000002</c:v>
                </c:pt>
                <c:pt idx="1">
                  <c:v>3.72</c:v>
                </c:pt>
                <c:pt idx="2">
                  <c:v>-3.18</c:v>
                </c:pt>
                <c:pt idx="3">
                  <c:v>2.27</c:v>
                </c:pt>
                <c:pt idx="4">
                  <c:v>24.78</c:v>
                </c:pt>
              </c:numCache>
            </c:numRef>
          </c:val>
          <c:smooth val="0"/>
          <c:extLst>
            <c:ext xmlns:c16="http://schemas.microsoft.com/office/drawing/2014/chart" uri="{C3380CC4-5D6E-409C-BE32-E72D297353CC}">
              <c16:uniqueId val="{00000002-A9C5-481C-9AC4-F0FDFE9709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9B71-4DB1-86AA-BA10AFB14F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71-4DB1-86AA-BA10AFB14F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71-4DB1-86AA-BA10AFB14F7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71-4DB1-86AA-BA10AFB14F7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B71-4DB1-86AA-BA10AFB14F7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0.05</c:v>
                </c:pt>
                <c:pt idx="4">
                  <c:v>#N/A</c:v>
                </c:pt>
                <c:pt idx="5">
                  <c:v>0.22</c:v>
                </c:pt>
                <c:pt idx="6">
                  <c:v>#N/A</c:v>
                </c:pt>
                <c:pt idx="7">
                  <c:v>7.0000000000000007E-2</c:v>
                </c:pt>
                <c:pt idx="8">
                  <c:v>#N/A</c:v>
                </c:pt>
                <c:pt idx="9">
                  <c:v>0</c:v>
                </c:pt>
              </c:numCache>
            </c:numRef>
          </c:val>
          <c:extLst>
            <c:ext xmlns:c16="http://schemas.microsoft.com/office/drawing/2014/chart" uri="{C3380CC4-5D6E-409C-BE32-E72D297353CC}">
              <c16:uniqueId val="{00000005-9B71-4DB1-86AA-BA10AFB14F7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0.19</c:v>
                </c:pt>
                <c:pt idx="4">
                  <c:v>#N/A</c:v>
                </c:pt>
                <c:pt idx="5">
                  <c:v>0.22</c:v>
                </c:pt>
                <c:pt idx="6">
                  <c:v>#N/A</c:v>
                </c:pt>
                <c:pt idx="7">
                  <c:v>0.03</c:v>
                </c:pt>
                <c:pt idx="8">
                  <c:v>#N/A</c:v>
                </c:pt>
                <c:pt idx="9">
                  <c:v>1.87</c:v>
                </c:pt>
              </c:numCache>
            </c:numRef>
          </c:val>
          <c:extLst>
            <c:ext xmlns:c16="http://schemas.microsoft.com/office/drawing/2014/chart" uri="{C3380CC4-5D6E-409C-BE32-E72D297353CC}">
              <c16:uniqueId val="{00000006-9B71-4DB1-86AA-BA10AFB14F7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11.78</c:v>
                </c:pt>
                <c:pt idx="2">
                  <c:v>#N/A</c:v>
                </c:pt>
                <c:pt idx="3">
                  <c:v>11.07</c:v>
                </c:pt>
                <c:pt idx="4">
                  <c:v>#N/A</c:v>
                </c:pt>
                <c:pt idx="5">
                  <c:v>9.76</c:v>
                </c:pt>
                <c:pt idx="6">
                  <c:v>#N/A</c:v>
                </c:pt>
                <c:pt idx="7">
                  <c:v>1.69</c:v>
                </c:pt>
                <c:pt idx="8">
                  <c:v>#N/A</c:v>
                </c:pt>
                <c:pt idx="9">
                  <c:v>3.13</c:v>
                </c:pt>
              </c:numCache>
            </c:numRef>
          </c:val>
          <c:extLst>
            <c:ext xmlns:c16="http://schemas.microsoft.com/office/drawing/2014/chart" uri="{C3380CC4-5D6E-409C-BE32-E72D297353CC}">
              <c16:uniqueId val="{00000007-9B71-4DB1-86AA-BA10AFB14F7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35.17</c:v>
                </c:pt>
                <c:pt idx="2">
                  <c:v>#N/A</c:v>
                </c:pt>
                <c:pt idx="3">
                  <c:v>36.29</c:v>
                </c:pt>
                <c:pt idx="4">
                  <c:v>#N/A</c:v>
                </c:pt>
                <c:pt idx="5">
                  <c:v>41.02</c:v>
                </c:pt>
                <c:pt idx="6">
                  <c:v>#N/A</c:v>
                </c:pt>
                <c:pt idx="7">
                  <c:v>36.42</c:v>
                </c:pt>
                <c:pt idx="8">
                  <c:v>#N/A</c:v>
                </c:pt>
                <c:pt idx="9">
                  <c:v>25.65</c:v>
                </c:pt>
              </c:numCache>
            </c:numRef>
          </c:val>
          <c:extLst>
            <c:ext xmlns:c16="http://schemas.microsoft.com/office/drawing/2014/chart" uri="{C3380CC4-5D6E-409C-BE32-E72D297353CC}">
              <c16:uniqueId val="{00000008-9B71-4DB1-86AA-BA10AFB14F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5.09</c:v>
                </c:pt>
                <c:pt idx="2">
                  <c:v>#N/A</c:v>
                </c:pt>
                <c:pt idx="3">
                  <c:v>8.4600000000000009</c:v>
                </c:pt>
                <c:pt idx="4">
                  <c:v>#N/A</c:v>
                </c:pt>
                <c:pt idx="5">
                  <c:v>5.35</c:v>
                </c:pt>
                <c:pt idx="6">
                  <c:v>#N/A</c:v>
                </c:pt>
                <c:pt idx="7">
                  <c:v>7.57</c:v>
                </c:pt>
                <c:pt idx="8">
                  <c:v>#N/A</c:v>
                </c:pt>
                <c:pt idx="9">
                  <c:v>32.18</c:v>
                </c:pt>
              </c:numCache>
            </c:numRef>
          </c:val>
          <c:extLst>
            <c:ext xmlns:c16="http://schemas.microsoft.com/office/drawing/2014/chart" uri="{C3380CC4-5D6E-409C-BE32-E72D297353CC}">
              <c16:uniqueId val="{00000009-9B71-4DB1-86AA-BA10AFB14F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795</c:v>
                </c:pt>
                <c:pt idx="5">
                  <c:v>868</c:v>
                </c:pt>
                <c:pt idx="8">
                  <c:v>843</c:v>
                </c:pt>
                <c:pt idx="11">
                  <c:v>837</c:v>
                </c:pt>
                <c:pt idx="14">
                  <c:v>856</c:v>
                </c:pt>
              </c:numCache>
            </c:numRef>
          </c:val>
          <c:extLst>
            <c:ext xmlns:c16="http://schemas.microsoft.com/office/drawing/2014/chart" uri="{C3380CC4-5D6E-409C-BE32-E72D297353CC}">
              <c16:uniqueId val="{00000000-1526-4059-9F92-32D18C5634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26-4059-9F92-32D18C5634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526-4059-9F92-32D18C5634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76</c:v>
                </c:pt>
                <c:pt idx="3">
                  <c:v>76</c:v>
                </c:pt>
                <c:pt idx="6">
                  <c:v>76</c:v>
                </c:pt>
                <c:pt idx="9">
                  <c:v>63</c:v>
                </c:pt>
                <c:pt idx="12">
                  <c:v>57</c:v>
                </c:pt>
              </c:numCache>
            </c:numRef>
          </c:val>
          <c:extLst>
            <c:ext xmlns:c16="http://schemas.microsoft.com/office/drawing/2014/chart" uri="{C3380CC4-5D6E-409C-BE32-E72D297353CC}">
              <c16:uniqueId val="{00000003-1526-4059-9F92-32D18C5634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249</c:v>
                </c:pt>
                <c:pt idx="3">
                  <c:v>261</c:v>
                </c:pt>
                <c:pt idx="6">
                  <c:v>307</c:v>
                </c:pt>
                <c:pt idx="9">
                  <c:v>298</c:v>
                </c:pt>
                <c:pt idx="12">
                  <c:v>250</c:v>
                </c:pt>
              </c:numCache>
            </c:numRef>
          </c:val>
          <c:extLst>
            <c:ext xmlns:c16="http://schemas.microsoft.com/office/drawing/2014/chart" uri="{C3380CC4-5D6E-409C-BE32-E72D297353CC}">
              <c16:uniqueId val="{00000004-1526-4059-9F92-32D18C5634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26-4059-9F92-32D18C5634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26-4059-9F92-32D18C5634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723</c:v>
                </c:pt>
                <c:pt idx="3">
                  <c:v>824</c:v>
                </c:pt>
                <c:pt idx="6">
                  <c:v>791</c:v>
                </c:pt>
                <c:pt idx="9">
                  <c:v>826</c:v>
                </c:pt>
                <c:pt idx="12">
                  <c:v>812</c:v>
                </c:pt>
              </c:numCache>
            </c:numRef>
          </c:val>
          <c:extLst>
            <c:ext xmlns:c16="http://schemas.microsoft.com/office/drawing/2014/chart" uri="{C3380CC4-5D6E-409C-BE32-E72D297353CC}">
              <c16:uniqueId val="{00000007-1526-4059-9F92-32D18C5634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253</c:v>
                </c:pt>
                <c:pt idx="2">
                  <c:v>#N/A</c:v>
                </c:pt>
                <c:pt idx="3">
                  <c:v>#N/A</c:v>
                </c:pt>
                <c:pt idx="4">
                  <c:v>293</c:v>
                </c:pt>
                <c:pt idx="5">
                  <c:v>#N/A</c:v>
                </c:pt>
                <c:pt idx="6">
                  <c:v>#N/A</c:v>
                </c:pt>
                <c:pt idx="7">
                  <c:v>331</c:v>
                </c:pt>
                <c:pt idx="8">
                  <c:v>#N/A</c:v>
                </c:pt>
                <c:pt idx="9">
                  <c:v>#N/A</c:v>
                </c:pt>
                <c:pt idx="10">
                  <c:v>350</c:v>
                </c:pt>
                <c:pt idx="11">
                  <c:v>#N/A</c:v>
                </c:pt>
                <c:pt idx="12">
                  <c:v>#N/A</c:v>
                </c:pt>
                <c:pt idx="13">
                  <c:v>263</c:v>
                </c:pt>
                <c:pt idx="14">
                  <c:v>#N/A</c:v>
                </c:pt>
              </c:numCache>
            </c:numRef>
          </c:val>
          <c:smooth val="0"/>
          <c:extLst>
            <c:ext xmlns:c16="http://schemas.microsoft.com/office/drawing/2014/chart" uri="{C3380CC4-5D6E-409C-BE32-E72D297353CC}">
              <c16:uniqueId val="{00000008-1526-4059-9F92-32D18C5634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8291</c:v>
                </c:pt>
                <c:pt idx="5">
                  <c:v>8432</c:v>
                </c:pt>
                <c:pt idx="8">
                  <c:v>8457</c:v>
                </c:pt>
                <c:pt idx="11">
                  <c:v>8657</c:v>
                </c:pt>
                <c:pt idx="14">
                  <c:v>16283</c:v>
                </c:pt>
              </c:numCache>
            </c:numRef>
          </c:val>
          <c:extLst>
            <c:ext xmlns:c16="http://schemas.microsoft.com/office/drawing/2014/chart" uri="{C3380CC4-5D6E-409C-BE32-E72D297353CC}">
              <c16:uniqueId val="{00000000-10BF-4007-B501-C00B5887D2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448</c:v>
                </c:pt>
                <c:pt idx="5">
                  <c:v>417</c:v>
                </c:pt>
                <c:pt idx="8">
                  <c:v>408</c:v>
                </c:pt>
                <c:pt idx="11">
                  <c:v>376</c:v>
                </c:pt>
                <c:pt idx="14">
                  <c:v>406</c:v>
                </c:pt>
              </c:numCache>
            </c:numRef>
          </c:val>
          <c:extLst>
            <c:ext xmlns:c16="http://schemas.microsoft.com/office/drawing/2014/chart" uri="{C3380CC4-5D6E-409C-BE32-E72D297353CC}">
              <c16:uniqueId val="{00000001-10BF-4007-B501-C00B5887D2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1522</c:v>
                </c:pt>
                <c:pt idx="5">
                  <c:v>1633</c:v>
                </c:pt>
                <c:pt idx="8">
                  <c:v>1885</c:v>
                </c:pt>
                <c:pt idx="11">
                  <c:v>2036</c:v>
                </c:pt>
                <c:pt idx="14">
                  <c:v>2206</c:v>
                </c:pt>
              </c:numCache>
            </c:numRef>
          </c:val>
          <c:extLst>
            <c:ext xmlns:c16="http://schemas.microsoft.com/office/drawing/2014/chart" uri="{C3380CC4-5D6E-409C-BE32-E72D297353CC}">
              <c16:uniqueId val="{00000002-10BF-4007-B501-C00B5887D2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BF-4007-B501-C00B5887D2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BF-4007-B501-C00B5887D2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BF-4007-B501-C00B5887D2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724</c:v>
                </c:pt>
                <c:pt idx="3">
                  <c:v>668</c:v>
                </c:pt>
                <c:pt idx="6">
                  <c:v>510</c:v>
                </c:pt>
                <c:pt idx="9">
                  <c:v>585</c:v>
                </c:pt>
                <c:pt idx="12">
                  <c:v>643</c:v>
                </c:pt>
              </c:numCache>
            </c:numRef>
          </c:val>
          <c:extLst>
            <c:ext xmlns:c16="http://schemas.microsoft.com/office/drawing/2014/chart" uri="{C3380CC4-5D6E-409C-BE32-E72D297353CC}">
              <c16:uniqueId val="{00000006-10BF-4007-B501-C00B5887D2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358</c:v>
                </c:pt>
                <c:pt idx="3">
                  <c:v>285</c:v>
                </c:pt>
                <c:pt idx="6">
                  <c:v>211</c:v>
                </c:pt>
                <c:pt idx="9">
                  <c:v>147</c:v>
                </c:pt>
                <c:pt idx="12">
                  <c:v>196</c:v>
                </c:pt>
              </c:numCache>
            </c:numRef>
          </c:val>
          <c:extLst>
            <c:ext xmlns:c16="http://schemas.microsoft.com/office/drawing/2014/chart" uri="{C3380CC4-5D6E-409C-BE32-E72D297353CC}">
              <c16:uniqueId val="{00000007-10BF-4007-B501-C00B5887D2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2898</c:v>
                </c:pt>
                <c:pt idx="3">
                  <c:v>2559</c:v>
                </c:pt>
                <c:pt idx="6">
                  <c:v>2209</c:v>
                </c:pt>
                <c:pt idx="9">
                  <c:v>2158</c:v>
                </c:pt>
                <c:pt idx="12">
                  <c:v>1943</c:v>
                </c:pt>
              </c:numCache>
            </c:numRef>
          </c:val>
          <c:extLst>
            <c:ext xmlns:c16="http://schemas.microsoft.com/office/drawing/2014/chart" uri="{C3380CC4-5D6E-409C-BE32-E72D297353CC}">
              <c16:uniqueId val="{00000008-10BF-4007-B501-C00B5887D2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BF-4007-B501-C00B5887D2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8205</c:v>
                </c:pt>
                <c:pt idx="3">
                  <c:v>9835</c:v>
                </c:pt>
                <c:pt idx="6">
                  <c:v>10034</c:v>
                </c:pt>
                <c:pt idx="9">
                  <c:v>10078</c:v>
                </c:pt>
                <c:pt idx="12">
                  <c:v>18643</c:v>
                </c:pt>
              </c:numCache>
            </c:numRef>
          </c:val>
          <c:extLst>
            <c:ext xmlns:c16="http://schemas.microsoft.com/office/drawing/2014/chart" uri="{C3380CC4-5D6E-409C-BE32-E72D297353CC}">
              <c16:uniqueId val="{0000000A-10BF-4007-B501-C00B5887D2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1925</c:v>
                </c:pt>
                <c:pt idx="2">
                  <c:v>#N/A</c:v>
                </c:pt>
                <c:pt idx="3">
                  <c:v>#N/A</c:v>
                </c:pt>
                <c:pt idx="4">
                  <c:v>2865</c:v>
                </c:pt>
                <c:pt idx="5">
                  <c:v>#N/A</c:v>
                </c:pt>
                <c:pt idx="6">
                  <c:v>#N/A</c:v>
                </c:pt>
                <c:pt idx="7">
                  <c:v>2215</c:v>
                </c:pt>
                <c:pt idx="8">
                  <c:v>#N/A</c:v>
                </c:pt>
                <c:pt idx="9">
                  <c:v>#N/A</c:v>
                </c:pt>
                <c:pt idx="10">
                  <c:v>1900</c:v>
                </c:pt>
                <c:pt idx="11">
                  <c:v>#N/A</c:v>
                </c:pt>
                <c:pt idx="12">
                  <c:v>#N/A</c:v>
                </c:pt>
                <c:pt idx="13">
                  <c:v>2529</c:v>
                </c:pt>
                <c:pt idx="14">
                  <c:v>#N/A</c:v>
                </c:pt>
              </c:numCache>
            </c:numRef>
          </c:val>
          <c:smooth val="0"/>
          <c:extLst>
            <c:ext xmlns:c16="http://schemas.microsoft.com/office/drawing/2014/chart" uri="{C3380CC4-5D6E-409C-BE32-E72D297353CC}">
              <c16:uniqueId val="{0000000B-10BF-4007-B501-C00B5887D2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1615</c:v>
                </c:pt>
                <c:pt idx="1">
                  <c:v>1766</c:v>
                </c:pt>
                <c:pt idx="2">
                  <c:v>1937</c:v>
                </c:pt>
              </c:numCache>
            </c:numRef>
          </c:val>
          <c:extLst>
            <c:ext xmlns:c16="http://schemas.microsoft.com/office/drawing/2014/chart" uri="{C3380CC4-5D6E-409C-BE32-E72D297353CC}">
              <c16:uniqueId val="{00000000-E60F-4073-B6F4-EE388A547F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257</c:v>
                </c:pt>
                <c:pt idx="1">
                  <c:v>257</c:v>
                </c:pt>
                <c:pt idx="2">
                  <c:v>257</c:v>
                </c:pt>
              </c:numCache>
            </c:numRef>
          </c:val>
          <c:extLst>
            <c:ext xmlns:c16="http://schemas.microsoft.com/office/drawing/2014/chart" uri="{C3380CC4-5D6E-409C-BE32-E72D297353CC}">
              <c16:uniqueId val="{00000001-E60F-4073-B6F4-EE388A547F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2782</c:v>
                </c:pt>
                <c:pt idx="1">
                  <c:v>4280</c:v>
                </c:pt>
                <c:pt idx="2">
                  <c:v>5538</c:v>
                </c:pt>
              </c:numCache>
            </c:numRef>
          </c:val>
          <c:extLst>
            <c:ext xmlns:c16="http://schemas.microsoft.com/office/drawing/2014/chart" uri="{C3380CC4-5D6E-409C-BE32-E72D297353CC}">
              <c16:uniqueId val="{00000002-E60F-4073-B6F4-EE388A547F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石川県穴水町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今回は、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緊急防災・減災事業（穴水消防署建設事業）並びに学校教育施設等整備事業（小学校空調設備改良事業及び中学校空調設備改良事業）の元金償還終了に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伴</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い分子が若干減少したが、災害復旧関係の償還等により今後増加することが想定されるものの、基本的には基準財政需要額へ算入される割合が高いため、急激な悪化はないと見込んでいる。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石川県穴水町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現在高は令和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年能登半島</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地震に係る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債や災害対策債の借入により、地方債残高が急激に増加していくことが想定されることから、計画的な繰上償還や償還に備えるため、減債基金への積立てるなど、将来を見据えた財政運営に努める必要が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石川県穴水町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本年度においては、決算剰余金や運用利子等による積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み立てたことから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、全体で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災害復旧事業の実施にかかる財政運営のため、基金の取り崩しを行っていく必要がある。災害復旧にかかる交付税等の配分を活用し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基金が大幅に減少することがないよう慎重に事業を実施していく必要がある。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　　　　　　　　：公共施設における整備・更新に備えるもの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　　　　　　　　：災害対策及び対応に備えるもの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年能登半島地震の復興に柔軟に対応するもの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600,956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204,871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+809,402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605,151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千円、運用利子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185,893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各基金において災害復旧事業にかかる財政運営のため、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段階的に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取り崩しを行う予定。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地方自治法第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の規定による決算剰余金の積立額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基金運用利子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災害復旧に係る財源について、地方債や地方交付税等で賄えない場合に取り崩すこととする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基金運用利子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災害復旧にかかる地方債の借入額が増加すると見込まれるため、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公債費の負担増や財政運営の健全化に必要な場合に取り崩すここととする。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6,907
6,760
183.21
31,931,045
30,028,728
1,423,846
4,424,380
18,651,475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人口減少や全国平均を上回る高齢化率に加え、町内に中心となる産業が少ないこと等により財政基盤が弱く類似団体平均を下回っている。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令和７年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に策定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期まち・ひと・しごと創生総合戦略に沿った施策を実施し、町の活性化および行政の効率化に努め、財政の健全化を図る。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81845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273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81845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勧告による人件費の増加やエネルギー価格の高騰に伴う物件費の増加等が影響し、昨年度に比較し、経常収支比率は悪化した。今後も中東情勢の影響によりエネルギー価格の更なる高騰が懸念され、経常収支比率は悪化していくと見込ま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77978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8321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2395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63</xdr:row>
      <xdr:rowOff>22606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805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150622</xdr:rowOff>
    </xdr:from>
    <xdr:to>
      <xdr:col>11</xdr:col>
      <xdr:colOff>31750</xdr:colOff>
      <xdr:row>63</xdr:row>
      <xdr:rowOff>138430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8052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27178</xdr:rowOff>
    </xdr:from>
    <xdr:to>
      <xdr:col>23</xdr:col>
      <xdr:colOff>184150</xdr:colOff>
      <xdr:row>64</xdr:row>
      <xdr:rowOff>128778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170705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83583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[2,814,723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年能登半島地震の影響により人口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人あたりの人件費・物件費等決算額は大幅に増加した。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人件費は基本給並びにその他手当の増、物件費は災害廃棄物仮置場管理・処理業務委託の増による増加である。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震災以降、人口減少が加速するなか、引き続きコスト削減に努めつつ、必要な施策を実施する。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146673</xdr:rowOff>
    </xdr:from>
    <xdr:to>
      <xdr:col>23</xdr:col>
      <xdr:colOff>133350</xdr:colOff>
      <xdr:row>88</xdr:row>
      <xdr:rowOff>151885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34123"/>
          <a:ext cx="838200" cy="120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109342</xdr:rowOff>
    </xdr:from>
    <xdr:to>
      <xdr:col>19</xdr:col>
      <xdr:colOff>133350</xdr:colOff>
      <xdr:row>81</xdr:row>
      <xdr:rowOff>146673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6792"/>
          <a:ext cx="889000" cy="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106555</xdr:rowOff>
    </xdr:from>
    <xdr:to>
      <xdr:col>15</xdr:col>
      <xdr:colOff>82550</xdr:colOff>
      <xdr:row>81</xdr:row>
      <xdr:rowOff>109342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4005"/>
          <a:ext cx="8890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96236</xdr:rowOff>
    </xdr:from>
    <xdr:to>
      <xdr:col>11</xdr:col>
      <xdr:colOff>31750</xdr:colOff>
      <xdr:row>81</xdr:row>
      <xdr:rowOff>106555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83686"/>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101085</xdr:rowOff>
    </xdr:from>
    <xdr:to>
      <xdr:col>23</xdr:col>
      <xdr:colOff>184150</xdr:colOff>
      <xdr:row>89</xdr:row>
      <xdr:rowOff>31235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51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168412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508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95873</xdr:rowOff>
    </xdr:from>
    <xdr:to>
      <xdr:col>19</xdr:col>
      <xdr:colOff>184150</xdr:colOff>
      <xdr:row>82</xdr:row>
      <xdr:rowOff>26023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10800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9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58542</xdr:rowOff>
    </xdr:from>
    <xdr:to>
      <xdr:col>15</xdr:col>
      <xdr:colOff>133350</xdr:colOff>
      <xdr:row>81</xdr:row>
      <xdr:rowOff>160142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170319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55755</xdr:rowOff>
    </xdr:from>
    <xdr:to>
      <xdr:col>11</xdr:col>
      <xdr:colOff>82550</xdr:colOff>
      <xdr:row>81</xdr:row>
      <xdr:rowOff>157355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167532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45436</xdr:rowOff>
    </xdr:from>
    <xdr:to>
      <xdr:col>7</xdr:col>
      <xdr:colOff>31750</xdr:colOff>
      <xdr:row>81</xdr:row>
      <xdr:rowOff>147036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157213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0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従来からの給与水準が低かったものについて見直しを行い、今後も給与の適正化に努める。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19352</xdr:rowOff>
    </xdr:from>
    <xdr:to>
      <xdr:col>81</xdr:col>
      <xdr:colOff>44450</xdr:colOff>
      <xdr:row>84</xdr:row>
      <xdr:rowOff>30843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211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110368</xdr:rowOff>
    </xdr:from>
    <xdr:to>
      <xdr:col>77</xdr:col>
      <xdr:colOff>44450</xdr:colOff>
      <xdr:row>84</xdr:row>
      <xdr:rowOff>30843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40718"/>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120952</xdr:rowOff>
    </xdr:from>
    <xdr:to>
      <xdr:col>72</xdr:col>
      <xdr:colOff>203200</xdr:colOff>
      <xdr:row>83</xdr:row>
      <xdr:rowOff>110368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7985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52009</xdr:rowOff>
    </xdr:from>
    <xdr:to>
      <xdr:col>68</xdr:col>
      <xdr:colOff>152400</xdr:colOff>
      <xdr:row>82</xdr:row>
      <xdr:rowOff>120952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109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140002</xdr:rowOff>
    </xdr:from>
    <xdr:to>
      <xdr:col>81</xdr:col>
      <xdr:colOff>95250</xdr:colOff>
      <xdr:row>84</xdr:row>
      <xdr:rowOff>70152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156529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59568</xdr:rowOff>
    </xdr:from>
    <xdr:to>
      <xdr:col>73</xdr:col>
      <xdr:colOff>44450</xdr:colOff>
      <xdr:row>83</xdr:row>
      <xdr:rowOff>161168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171345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70152</xdr:rowOff>
    </xdr:from>
    <xdr:to>
      <xdr:col>68</xdr:col>
      <xdr:colOff>203200</xdr:colOff>
      <xdr:row>83</xdr:row>
      <xdr:rowOff>302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10479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1209</xdr:rowOff>
    </xdr:from>
    <xdr:to>
      <xdr:col>64</xdr:col>
      <xdr:colOff>152400</xdr:colOff>
      <xdr:row>82</xdr:row>
      <xdr:rowOff>102809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112986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もともと人員</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確保が課題であったが、地震の影響もあり、依然として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類似団体の平均値を下回って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定年退職者の再任用制度を活用し、職員数の大幅な減少の抑制に努めている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41232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50220"/>
          <a:ext cx="8382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96055</xdr:rowOff>
    </xdr:from>
    <xdr:to>
      <xdr:col>77</xdr:col>
      <xdr:colOff>44450</xdr:colOff>
      <xdr:row>62</xdr:row>
      <xdr:rowOff>20320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54505"/>
          <a:ext cx="8890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96055</xdr:rowOff>
    </xdr:from>
    <xdr:to>
      <xdr:col>72</xdr:col>
      <xdr:colOff>203200</xdr:colOff>
      <xdr:row>61</xdr:row>
      <xdr:rowOff>157183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54505"/>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140293</xdr:rowOff>
    </xdr:from>
    <xdr:to>
      <xdr:col>68</xdr:col>
      <xdr:colOff>152400</xdr:colOff>
      <xdr:row>61</xdr:row>
      <xdr:rowOff>157183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98743"/>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161882</xdr:rowOff>
    </xdr:from>
    <xdr:to>
      <xdr:col>81</xdr:col>
      <xdr:colOff>95250</xdr:colOff>
      <xdr:row>62</xdr:row>
      <xdr:rowOff>92032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6959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81297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45255</xdr:rowOff>
    </xdr:from>
    <xdr:to>
      <xdr:col>73</xdr:col>
      <xdr:colOff>44450</xdr:colOff>
      <xdr:row>61</xdr:row>
      <xdr:rowOff>146855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157032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7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106383</xdr:rowOff>
    </xdr:from>
    <xdr:to>
      <xdr:col>68</xdr:col>
      <xdr:colOff>203200</xdr:colOff>
      <xdr:row>62</xdr:row>
      <xdr:rowOff>36533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46710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3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89493</xdr:rowOff>
    </xdr:from>
    <xdr:to>
      <xdr:col>64</xdr:col>
      <xdr:colOff>152400</xdr:colOff>
      <xdr:row>62</xdr:row>
      <xdr:rowOff>19643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29820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実質公債費比率（単年度）については、</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主な要因として緊急防災・減災事業（穴水消防署建設事業）並びに学校教育施設等整備事業（小学校空調設備改良事業及び中学校空調設備改良事業）の元金償還終了に伴う公債費の減少による。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109982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104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109982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718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71374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718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148590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0082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77995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％悪化しており、その要因は令和６年能登半島地震の災害廃棄物処理事業に係る災害対策債等の多額の借入により、地方債残高が増加したことによるもの。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今後も公共施設の更新等が控えているため、地方債を活用することとなるが、引き続き交付税算入率の有利な地方債の活用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や計画的な繰り上げ償還等により健全な財政運営を行っていく。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19473</xdr:rowOff>
    </xdr:from>
    <xdr:to>
      <xdr:col>81</xdr:col>
      <xdr:colOff>44450</xdr:colOff>
      <xdr:row>22</xdr:row>
      <xdr:rowOff>4339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3448473"/>
          <a:ext cx="838200" cy="32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19473</xdr:rowOff>
    </xdr:from>
    <xdr:to>
      <xdr:col>77</xdr:col>
      <xdr:colOff>44450</xdr:colOff>
      <xdr:row>21</xdr:row>
      <xdr:rowOff>41063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44847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41063</xdr:rowOff>
    </xdr:from>
    <xdr:to>
      <xdr:col>72</xdr:col>
      <xdr:colOff>203200</xdr:colOff>
      <xdr:row>23</xdr:row>
      <xdr:rowOff>33972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641513"/>
          <a:ext cx="889000" cy="33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109961</xdr:rowOff>
    </xdr:from>
    <xdr:to>
      <xdr:col>68</xdr:col>
      <xdr:colOff>152400</xdr:colOff>
      <xdr:row>23</xdr:row>
      <xdr:rowOff>33972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3538961"/>
          <a:ext cx="889000" cy="4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124989</xdr:rowOff>
    </xdr:from>
    <xdr:to>
      <xdr:col>81</xdr:col>
      <xdr:colOff>95250</xdr:colOff>
      <xdr:row>22</xdr:row>
      <xdr:rowOff>55139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7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97066</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69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140123</xdr:rowOff>
    </xdr:from>
    <xdr:to>
      <xdr:col>77</xdr:col>
      <xdr:colOff>95250</xdr:colOff>
      <xdr:row>20</xdr:row>
      <xdr:rowOff>70273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3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55050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48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161713</xdr:rowOff>
    </xdr:from>
    <xdr:to>
      <xdr:col>73</xdr:col>
      <xdr:colOff>44450</xdr:colOff>
      <xdr:row>21</xdr:row>
      <xdr:rowOff>91863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5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76640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67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154622</xdr:rowOff>
    </xdr:from>
    <xdr:to>
      <xdr:col>68</xdr:col>
      <xdr:colOff>203200</xdr:colOff>
      <xdr:row>23</xdr:row>
      <xdr:rowOff>84772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9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69549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401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59161</xdr:rowOff>
    </xdr:from>
    <xdr:to>
      <xdr:col>64</xdr:col>
      <xdr:colOff>152400</xdr:colOff>
      <xdr:row>20</xdr:row>
      <xdr:rowOff>160761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145538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6,907
6,760
183.21
31,931,045
30,028,728
1,423,846
4,424,380
18,651,475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体はほぼ増減がないものの、人事勧告の影響により職員全体の給与が底上げされ、増加した。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88138</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888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51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71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158513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37338</xdr:rowOff>
    </xdr:from>
    <xdr:to>
      <xdr:col>20</xdr:col>
      <xdr:colOff>38100</xdr:colOff>
      <xdr:row>35</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149115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23622</xdr:rowOff>
    </xdr:from>
    <xdr:to>
      <xdr:col>15</xdr:col>
      <xdr:colOff>149225</xdr:colOff>
      <xdr:row>35</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135399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類似団体の平均を下回る水準であるが、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エネルギー価格の高騰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や人件費の高騰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委託料の増等が影響し、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が昨年に引き続き増加した。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492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844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119380</xdr:rowOff>
    </xdr:from>
    <xdr:to>
      <xdr:col>73</xdr:col>
      <xdr:colOff>180975</xdr:colOff>
      <xdr:row>15</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196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14</xdr:row>
      <xdr:rowOff>142240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1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69867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26670</xdr:rowOff>
    </xdr:from>
    <xdr:to>
      <xdr:col>78</xdr:col>
      <xdr:colOff>120650</xdr:colOff>
      <xdr:row>15</xdr:row>
      <xdr:rowOff>128270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138447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6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昨年度より減少した。主な要因としては、児童の減少に伴う子ども子育て給付費の減少（▲</a:t>
          </a:r>
          <a:r>
            <a:rPr kumimoji="1" lang="en-US" altLang="ja-JP" sz="1300">
              <a:latin typeface="ＭＳ Ｐゴシック" panose="020B0600070205080204" pitchFamily="50" charset="-128"/>
              <a:ea typeface="ＭＳ Ｐゴシック" panose="020B0600070205080204" pitchFamily="50" charset="-128"/>
            </a:rPr>
            <a:t>21,893</a:t>
          </a:r>
          <a:r>
            <a:rPr kumimoji="1" lang="ja-JP" altLang="en-US" sz="1300">
              <a:latin typeface="ＭＳ Ｐゴシック" panose="020B0600070205080204" pitchFamily="50" charset="-128"/>
              <a:ea typeface="ＭＳ Ｐゴシック" panose="020B0600070205080204" pitchFamily="50" charset="-128"/>
            </a:rPr>
            <a:t>千円）。今後も児童数が減少すれば更なる減少も見込まれる。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3472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各特別会計への繰出金が該当となっているが、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特に目立つ増減もなく、昨年度とほぼ同程度で推移している。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現在の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数値を今後も維持するよう努める。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115570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80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8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8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66040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882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能登半島地震の影響もあり、ふるさと応援寄附金が一時的に増加したことに伴い、ふるさと納税記念品が増加（＋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41,535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千円）したことにより、補助費等も昨年に引き続き増加した。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しかしながら、今回の寄附増加は震災による一時的な需要であることから少しづつ減少していくと見込んでいる。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99568</xdr:rowOff>
    </xdr:from>
    <xdr:to>
      <xdr:col>82</xdr:col>
      <xdr:colOff>107950</xdr:colOff>
      <xdr:row>40</xdr:row>
      <xdr:rowOff>154432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9575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58420</xdr:rowOff>
    </xdr:from>
    <xdr:to>
      <xdr:col>78</xdr:col>
      <xdr:colOff>69850</xdr:colOff>
      <xdr:row>40</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9164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40132</xdr:rowOff>
    </xdr:from>
    <xdr:to>
      <xdr:col>73</xdr:col>
      <xdr:colOff>180975</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898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40132</xdr:rowOff>
    </xdr:from>
    <xdr:to>
      <xdr:col>69</xdr:col>
      <xdr:colOff>92075</xdr:colOff>
      <xdr:row>40</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8981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103632</xdr:rowOff>
    </xdr:from>
    <xdr:to>
      <xdr:col>82</xdr:col>
      <xdr:colOff>158750</xdr:colOff>
      <xdr:row>41</xdr:row>
      <xdr:rowOff>33782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9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12209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48768</xdr:rowOff>
    </xdr:from>
    <xdr:to>
      <xdr:col>78</xdr:col>
      <xdr:colOff>120650</xdr:colOff>
      <xdr:row>40</xdr:row>
      <xdr:rowOff>150368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9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135145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99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7620</xdr:rowOff>
    </xdr:from>
    <xdr:to>
      <xdr:col>74</xdr:col>
      <xdr:colOff>31750</xdr:colOff>
      <xdr:row>40</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93997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160782</xdr:rowOff>
    </xdr:from>
    <xdr:to>
      <xdr:col>69</xdr:col>
      <xdr:colOff>142875</xdr:colOff>
      <xdr:row>40</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75709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62484</xdr:rowOff>
    </xdr:from>
    <xdr:to>
      <xdr:col>65</xdr:col>
      <xdr:colOff>53975</xdr:colOff>
      <xdr:row>40</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148861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700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緊急防災・減災事業（穴水消防署建設事業）並びに学校教育施設等整備事業（小学校空調設備改良事業及び中学校空調設備改良事業）の元金償還終了に伴う公債費の減少による。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今後も施設の改修等が控えているため、地方債の活用については優先順位等を十分に精査する必要がある。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800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76</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68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38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費の増により昨年度から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ポイント増加した。全体として増額傾向にあるため、補助金事業等の見直しを行い、コスト削減に努める。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78</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0578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104139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067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029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93997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165116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23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60961</xdr:rowOff>
    </xdr:from>
    <xdr:to>
      <xdr:col>65</xdr:col>
      <xdr:colOff>53975</xdr:colOff>
      <xdr:row>77</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70738</xdr:rowOff>
    </xdr:from>
    <xdr:to>
      <xdr:col>29</xdr:col>
      <xdr:colOff>127000</xdr:colOff>
      <xdr:row>17</xdr:row>
      <xdr:rowOff>135826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33013"/>
          <a:ext cx="647700" cy="6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135826</xdr:rowOff>
    </xdr:from>
    <xdr:to>
      <xdr:col>26</xdr:col>
      <xdr:colOff>50800</xdr:colOff>
      <xdr:row>18</xdr:row>
      <xdr:rowOff>60828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98101"/>
          <a:ext cx="698500" cy="9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60828</xdr:rowOff>
    </xdr:from>
    <xdr:to>
      <xdr:col>22</xdr:col>
      <xdr:colOff>114300</xdr:colOff>
      <xdr:row>18</xdr:row>
      <xdr:rowOff>83459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94553"/>
          <a:ext cx="698500" cy="22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83459</xdr:rowOff>
    </xdr:from>
    <xdr:to>
      <xdr:col>18</xdr:col>
      <xdr:colOff>177800</xdr:colOff>
      <xdr:row>18</xdr:row>
      <xdr:rowOff>103576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17184"/>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19938</xdr:rowOff>
    </xdr:from>
    <xdr:to>
      <xdr:col>29</xdr:col>
      <xdr:colOff>177800</xdr:colOff>
      <xdr:row>17</xdr:row>
      <xdr:rowOff>121538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8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163465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5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85026</xdr:rowOff>
    </xdr:from>
    <xdr:to>
      <xdr:col>26</xdr:col>
      <xdr:colOff>101600</xdr:colOff>
      <xdr:row>18</xdr:row>
      <xdr:rowOff>15176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47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171403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3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10028</xdr:rowOff>
    </xdr:from>
    <xdr:to>
      <xdr:col>22</xdr:col>
      <xdr:colOff>165100</xdr:colOff>
      <xdr:row>18</xdr:row>
      <xdr:rowOff>111628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4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96405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3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32659</xdr:rowOff>
    </xdr:from>
    <xdr:to>
      <xdr:col>19</xdr:col>
      <xdr:colOff>38100</xdr:colOff>
      <xdr:row>18</xdr:row>
      <xdr:rowOff>134259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66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119036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5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52776</xdr:rowOff>
    </xdr:from>
    <xdr:to>
      <xdr:col>15</xdr:col>
      <xdr:colOff>101600</xdr:colOff>
      <xdr:row>18</xdr:row>
      <xdr:rowOff>154376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8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139153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7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340626</xdr:rowOff>
    </xdr:from>
    <xdr:to>
      <xdr:col>29</xdr:col>
      <xdr:colOff>127000</xdr:colOff>
      <xdr:row>36</xdr:row>
      <xdr:rowOff>119990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50976"/>
          <a:ext cx="647700" cy="122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104766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5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340626</xdr:rowOff>
    </xdr:from>
    <xdr:to>
      <xdr:col>26</xdr:col>
      <xdr:colOff>50800</xdr:colOff>
      <xdr:row>36</xdr:row>
      <xdr:rowOff>47231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50976"/>
          <a:ext cx="698500" cy="49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47231</xdr:rowOff>
    </xdr:from>
    <xdr:to>
      <xdr:col>22</xdr:col>
      <xdr:colOff>114300</xdr:colOff>
      <xdr:row>36</xdr:row>
      <xdr:rowOff>122365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00481"/>
          <a:ext cx="698500" cy="75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122365</xdr:rowOff>
    </xdr:from>
    <xdr:to>
      <xdr:col>18</xdr:col>
      <xdr:colOff>177800</xdr:colOff>
      <xdr:row>37</xdr:row>
      <xdr:rowOff>24181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075615"/>
          <a:ext cx="698500" cy="73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69190</xdr:rowOff>
    </xdr:from>
    <xdr:to>
      <xdr:col>29</xdr:col>
      <xdr:colOff>177800</xdr:colOff>
      <xdr:row>36</xdr:row>
      <xdr:rowOff>170790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22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257167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6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289826</xdr:rowOff>
    </xdr:from>
    <xdr:to>
      <xdr:col>26</xdr:col>
      <xdr:colOff>101600</xdr:colOff>
      <xdr:row>36</xdr:row>
      <xdr:rowOff>48526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00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58703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69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339331</xdr:rowOff>
    </xdr:from>
    <xdr:to>
      <xdr:col>22</xdr:col>
      <xdr:colOff>165100</xdr:colOff>
      <xdr:row>36</xdr:row>
      <xdr:rowOff>98031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4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108208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1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71565</xdr:rowOff>
    </xdr:from>
    <xdr:to>
      <xdr:col>19</xdr:col>
      <xdr:colOff>38100</xdr:colOff>
      <xdr:row>37</xdr:row>
      <xdr:rowOff>1715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2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183342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144831</xdr:rowOff>
    </xdr:from>
    <xdr:to>
      <xdr:col>15</xdr:col>
      <xdr:colOff>101600</xdr:colOff>
      <xdr:row>37</xdr:row>
      <xdr:rowOff>74981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9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256608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6,907
6,760
183.21
31,931,045
30,028,728
1,423,846
4,424,380
18,651,475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82070</xdr:rowOff>
    </xdr:from>
    <xdr:to>
      <xdr:col>24</xdr:col>
      <xdr:colOff>63500</xdr:colOff>
      <xdr:row>36</xdr:row>
      <xdr:rowOff>47239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2820"/>
          <a:ext cx="838200" cy="13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47239</xdr:rowOff>
    </xdr:from>
    <xdr:to>
      <xdr:col>19</xdr:col>
      <xdr:colOff>177800</xdr:colOff>
      <xdr:row>36</xdr:row>
      <xdr:rowOff>124734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9439"/>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41143</xdr:rowOff>
    </xdr:from>
    <xdr:to>
      <xdr:col>15</xdr:col>
      <xdr:colOff>50800</xdr:colOff>
      <xdr:row>36</xdr:row>
      <xdr:rowOff>124734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13343"/>
          <a:ext cx="8890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41143</xdr:rowOff>
    </xdr:from>
    <xdr:to>
      <xdr:col>10</xdr:col>
      <xdr:colOff>114300</xdr:colOff>
      <xdr:row>37</xdr:row>
      <xdr:rowOff>8667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13343"/>
          <a:ext cx="889000" cy="13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31270</xdr:rowOff>
    </xdr:from>
    <xdr:to>
      <xdr:col>24</xdr:col>
      <xdr:colOff>114300</xdr:colOff>
      <xdr:row>35</xdr:row>
      <xdr:rowOff>132870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167889</xdr:rowOff>
    </xdr:from>
    <xdr:to>
      <xdr:col>20</xdr:col>
      <xdr:colOff>38100</xdr:colOff>
      <xdr:row>36</xdr:row>
      <xdr:rowOff>98039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89166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73934</xdr:rowOff>
    </xdr:from>
    <xdr:to>
      <xdr:col>15</xdr:col>
      <xdr:colOff>101600</xdr:colOff>
      <xdr:row>37</xdr:row>
      <xdr:rowOff>4084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166661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161793</xdr:rowOff>
    </xdr:from>
    <xdr:to>
      <xdr:col>10</xdr:col>
      <xdr:colOff>165100</xdr:colOff>
      <xdr:row>36</xdr:row>
      <xdr:rowOff>91943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83070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5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129317</xdr:rowOff>
    </xdr:from>
    <xdr:to>
      <xdr:col>6</xdr:col>
      <xdr:colOff>38100</xdr:colOff>
      <xdr:row>37</xdr:row>
      <xdr:rowOff>59467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50594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123042</xdr:rowOff>
    </xdr:from>
    <xdr:to>
      <xdr:col>24</xdr:col>
      <xdr:colOff>63500</xdr:colOff>
      <xdr:row>58</xdr:row>
      <xdr:rowOff>50781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8866992"/>
          <a:ext cx="838200" cy="1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50781</xdr:rowOff>
    </xdr:from>
    <xdr:to>
      <xdr:col>19</xdr:col>
      <xdr:colOff>177800</xdr:colOff>
      <xdr:row>58</xdr:row>
      <xdr:rowOff>83238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94881"/>
          <a:ext cx="889000" cy="3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83238</xdr:rowOff>
    </xdr:from>
    <xdr:to>
      <xdr:col>15</xdr:col>
      <xdr:colOff>50800</xdr:colOff>
      <xdr:row>58</xdr:row>
      <xdr:rowOff>84179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7338"/>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84179</xdr:rowOff>
    </xdr:from>
    <xdr:to>
      <xdr:col>10</xdr:col>
      <xdr:colOff>114300</xdr:colOff>
      <xdr:row>58</xdr:row>
      <xdr:rowOff>92714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8279"/>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72242</xdr:rowOff>
    </xdr:from>
    <xdr:to>
      <xdr:col>24</xdr:col>
      <xdr:colOff>114300</xdr:colOff>
      <xdr:row>52</xdr:row>
      <xdr:rowOff>2392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88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25269</xdr:rowOff>
    </xdr:from>
    <xdr:ext cx="690189"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8769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171431</xdr:rowOff>
    </xdr:from>
    <xdr:to>
      <xdr:col>20</xdr:col>
      <xdr:colOff>38100</xdr:colOff>
      <xdr:row>58</xdr:row>
      <xdr:rowOff>101581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118108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1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32438</xdr:rowOff>
    </xdr:from>
    <xdr:to>
      <xdr:col>15</xdr:col>
      <xdr:colOff>101600</xdr:colOff>
      <xdr:row>58</xdr:row>
      <xdr:rowOff>134038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125165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33379</xdr:rowOff>
    </xdr:from>
    <xdr:to>
      <xdr:col>10</xdr:col>
      <xdr:colOff>165100</xdr:colOff>
      <xdr:row>58</xdr:row>
      <xdr:rowOff>134979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126106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41914</xdr:rowOff>
    </xdr:from>
    <xdr:to>
      <xdr:col>6</xdr:col>
      <xdr:colOff>38100</xdr:colOff>
      <xdr:row>58</xdr:row>
      <xdr:rowOff>143514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134641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90456</xdr:rowOff>
    </xdr:from>
    <xdr:to>
      <xdr:col>24</xdr:col>
      <xdr:colOff>63500</xdr:colOff>
      <xdr:row>78</xdr:row>
      <xdr:rowOff>9683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120656"/>
          <a:ext cx="838200" cy="26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91751</xdr:rowOff>
    </xdr:from>
    <xdr:to>
      <xdr:col>19</xdr:col>
      <xdr:colOff>177800</xdr:colOff>
      <xdr:row>78</xdr:row>
      <xdr:rowOff>9683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293401"/>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91751</xdr:rowOff>
    </xdr:from>
    <xdr:to>
      <xdr:col>15</xdr:col>
      <xdr:colOff>50800</xdr:colOff>
      <xdr:row>77</xdr:row>
      <xdr:rowOff>112477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93401"/>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112477</xdr:rowOff>
    </xdr:from>
    <xdr:to>
      <xdr:col>10</xdr:col>
      <xdr:colOff>114300</xdr:colOff>
      <xdr:row>77</xdr:row>
      <xdr:rowOff>120574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14127"/>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39656</xdr:rowOff>
    </xdr:from>
    <xdr:to>
      <xdr:col>24</xdr:col>
      <xdr:colOff>114300</xdr:colOff>
      <xdr:row>76</xdr:row>
      <xdr:rowOff>141256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62533</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2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130333</xdr:rowOff>
    </xdr:from>
    <xdr:to>
      <xdr:col>20</xdr:col>
      <xdr:colOff>38100</xdr:colOff>
      <xdr:row>78</xdr:row>
      <xdr:rowOff>60483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51610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42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40951</xdr:rowOff>
    </xdr:from>
    <xdr:to>
      <xdr:col>15</xdr:col>
      <xdr:colOff>101600</xdr:colOff>
      <xdr:row>77</xdr:row>
      <xdr:rowOff>142551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159078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61677</xdr:rowOff>
    </xdr:from>
    <xdr:to>
      <xdr:col>10</xdr:col>
      <xdr:colOff>165100</xdr:colOff>
      <xdr:row>77</xdr:row>
      <xdr:rowOff>163277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8354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3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69774</xdr:rowOff>
    </xdr:from>
    <xdr:to>
      <xdr:col>6</xdr:col>
      <xdr:colOff>38100</xdr:colOff>
      <xdr:row>77</xdr:row>
      <xdr:rowOff>171374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16451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18267</xdr:rowOff>
    </xdr:from>
    <xdr:to>
      <xdr:col>24</xdr:col>
      <xdr:colOff>63500</xdr:colOff>
      <xdr:row>97</xdr:row>
      <xdr:rowOff>112939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77467"/>
          <a:ext cx="838200" cy="26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29065</xdr:rowOff>
    </xdr:from>
    <xdr:to>
      <xdr:col>19</xdr:col>
      <xdr:colOff>177800</xdr:colOff>
      <xdr:row>97</xdr:row>
      <xdr:rowOff>112939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59715"/>
          <a:ext cx="889000" cy="8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91092</xdr:rowOff>
    </xdr:from>
    <xdr:to>
      <xdr:col>15</xdr:col>
      <xdr:colOff>50800</xdr:colOff>
      <xdr:row>97</xdr:row>
      <xdr:rowOff>29065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50292"/>
          <a:ext cx="889000" cy="1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91092</xdr:rowOff>
    </xdr:from>
    <xdr:to>
      <xdr:col>10</xdr:col>
      <xdr:colOff>114300</xdr:colOff>
      <xdr:row>97</xdr:row>
      <xdr:rowOff>132728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50292"/>
          <a:ext cx="889000" cy="21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138917</xdr:rowOff>
    </xdr:from>
    <xdr:to>
      <xdr:col>24</xdr:col>
      <xdr:colOff>114300</xdr:colOff>
      <xdr:row>96</xdr:row>
      <xdr:rowOff>69067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161794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7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62139</xdr:rowOff>
    </xdr:from>
    <xdr:to>
      <xdr:col>20</xdr:col>
      <xdr:colOff>38100</xdr:colOff>
      <xdr:row>97</xdr:row>
      <xdr:rowOff>163739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154866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8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149715</xdr:rowOff>
    </xdr:from>
    <xdr:to>
      <xdr:col>15</xdr:col>
      <xdr:colOff>101600</xdr:colOff>
      <xdr:row>97</xdr:row>
      <xdr:rowOff>79865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96392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40292</xdr:rowOff>
    </xdr:from>
    <xdr:to>
      <xdr:col>10</xdr:col>
      <xdr:colOff>165100</xdr:colOff>
      <xdr:row>96</xdr:row>
      <xdr:rowOff>141892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158419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7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81928</xdr:rowOff>
    </xdr:from>
    <xdr:to>
      <xdr:col>6</xdr:col>
      <xdr:colOff>38100</xdr:colOff>
      <xdr:row>98</xdr:row>
      <xdr:rowOff>12078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28605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8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40632</xdr:rowOff>
    </xdr:from>
    <xdr:to>
      <xdr:col>55</xdr:col>
      <xdr:colOff>0</xdr:colOff>
      <xdr:row>36</xdr:row>
      <xdr:rowOff>67580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184132"/>
          <a:ext cx="838200" cy="105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87640</xdr:rowOff>
    </xdr:from>
    <xdr:to>
      <xdr:col>50</xdr:col>
      <xdr:colOff>114300</xdr:colOff>
      <xdr:row>36</xdr:row>
      <xdr:rowOff>67580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088390"/>
          <a:ext cx="889000" cy="15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41211</xdr:rowOff>
    </xdr:from>
    <xdr:to>
      <xdr:col>45</xdr:col>
      <xdr:colOff>177800</xdr:colOff>
      <xdr:row>35</xdr:row>
      <xdr:rowOff>87640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41961"/>
          <a:ext cx="889000" cy="4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107749</xdr:rowOff>
    </xdr:from>
    <xdr:to>
      <xdr:col>41</xdr:col>
      <xdr:colOff>50800</xdr:colOff>
      <xdr:row>35</xdr:row>
      <xdr:rowOff>41211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7049"/>
          <a:ext cx="889000" cy="10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161282</xdr:rowOff>
    </xdr:from>
    <xdr:to>
      <xdr:col>55</xdr:col>
      <xdr:colOff>50800</xdr:colOff>
      <xdr:row>30</xdr:row>
      <xdr:rowOff>91432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114309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08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16780</xdr:rowOff>
    </xdr:from>
    <xdr:to>
      <xdr:col>50</xdr:col>
      <xdr:colOff>165100</xdr:colOff>
      <xdr:row>36</xdr:row>
      <xdr:rowOff>118380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134907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6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36840</xdr:rowOff>
    </xdr:from>
    <xdr:to>
      <xdr:col>46</xdr:col>
      <xdr:colOff>38100</xdr:colOff>
      <xdr:row>35</xdr:row>
      <xdr:rowOff>138440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3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154967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1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161861</xdr:rowOff>
    </xdr:from>
    <xdr:to>
      <xdr:col>41</xdr:col>
      <xdr:colOff>101600</xdr:colOff>
      <xdr:row>35</xdr:row>
      <xdr:rowOff>92011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108538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6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56949</xdr:rowOff>
    </xdr:from>
    <xdr:to>
      <xdr:col>36</xdr:col>
      <xdr:colOff>165100</xdr:colOff>
      <xdr:row>34</xdr:row>
      <xdr:rowOff>158549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8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3626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6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90805</xdr:rowOff>
    </xdr:from>
    <xdr:to>
      <xdr:col>55</xdr:col>
      <xdr:colOff>0</xdr:colOff>
      <xdr:row>58</xdr:row>
      <xdr:rowOff>95297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34905"/>
          <a:ext cx="838200" cy="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89777</xdr:rowOff>
    </xdr:from>
    <xdr:to>
      <xdr:col>50</xdr:col>
      <xdr:colOff>114300</xdr:colOff>
      <xdr:row>58</xdr:row>
      <xdr:rowOff>95297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33877"/>
          <a:ext cx="8890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30638</xdr:rowOff>
    </xdr:from>
    <xdr:to>
      <xdr:col>45</xdr:col>
      <xdr:colOff>177800</xdr:colOff>
      <xdr:row>58</xdr:row>
      <xdr:rowOff>89777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74738"/>
          <a:ext cx="889000" cy="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30638</xdr:rowOff>
    </xdr:from>
    <xdr:to>
      <xdr:col>41</xdr:col>
      <xdr:colOff>50800</xdr:colOff>
      <xdr:row>58</xdr:row>
      <xdr:rowOff>54473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74738"/>
          <a:ext cx="889000" cy="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40005</xdr:rowOff>
    </xdr:from>
    <xdr:to>
      <xdr:col>55</xdr:col>
      <xdr:colOff>50800</xdr:colOff>
      <xdr:row>58</xdr:row>
      <xdr:rowOff>141605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44497</xdr:rowOff>
    </xdr:from>
    <xdr:to>
      <xdr:col>50</xdr:col>
      <xdr:colOff>165100</xdr:colOff>
      <xdr:row>58</xdr:row>
      <xdr:rowOff>146097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137224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38977</xdr:rowOff>
    </xdr:from>
    <xdr:to>
      <xdr:col>46</xdr:col>
      <xdr:colOff>38100</xdr:colOff>
      <xdr:row>58</xdr:row>
      <xdr:rowOff>140577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131704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1007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151288</xdr:rowOff>
    </xdr:from>
    <xdr:to>
      <xdr:col>41</xdr:col>
      <xdr:colOff>101600</xdr:colOff>
      <xdr:row>58</xdr:row>
      <xdr:rowOff>81438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97965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69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3673</xdr:rowOff>
    </xdr:from>
    <xdr:to>
      <xdr:col>36</xdr:col>
      <xdr:colOff>165100</xdr:colOff>
      <xdr:row>58</xdr:row>
      <xdr:rowOff>105273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121800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2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138196</xdr:rowOff>
    </xdr:from>
    <xdr:to>
      <xdr:col>55</xdr:col>
      <xdr:colOff>0</xdr:colOff>
      <xdr:row>78</xdr:row>
      <xdr:rowOff>139381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1296"/>
          <a:ext cx="838200" cy="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136150</xdr:rowOff>
    </xdr:from>
    <xdr:to>
      <xdr:col>50</xdr:col>
      <xdr:colOff>114300</xdr:colOff>
      <xdr:row>78</xdr:row>
      <xdr:rowOff>138196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9250"/>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121853</xdr:rowOff>
    </xdr:from>
    <xdr:to>
      <xdr:col>45</xdr:col>
      <xdr:colOff>177800</xdr:colOff>
      <xdr:row>78</xdr:row>
      <xdr:rowOff>136150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94953"/>
          <a:ext cx="889000" cy="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105034</xdr:rowOff>
    </xdr:from>
    <xdr:to>
      <xdr:col>41</xdr:col>
      <xdr:colOff>50800</xdr:colOff>
      <xdr:row>78</xdr:row>
      <xdr:rowOff>121853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78134"/>
          <a:ext cx="8890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88581</xdr:rowOff>
    </xdr:from>
    <xdr:to>
      <xdr:col>55</xdr:col>
      <xdr:colOff>50800</xdr:colOff>
      <xdr:row>79</xdr:row>
      <xdr:rowOff>18731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87396</xdr:rowOff>
    </xdr:from>
    <xdr:to>
      <xdr:col>50</xdr:col>
      <xdr:colOff>165100</xdr:colOff>
      <xdr:row>79</xdr:row>
      <xdr:rowOff>17546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8673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85350</xdr:rowOff>
    </xdr:from>
    <xdr:to>
      <xdr:col>46</xdr:col>
      <xdr:colOff>38100</xdr:colOff>
      <xdr:row>79</xdr:row>
      <xdr:rowOff>15500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6627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71053</xdr:rowOff>
    </xdr:from>
    <xdr:to>
      <xdr:col>41</xdr:col>
      <xdr:colOff>101600</xdr:colOff>
      <xdr:row>79</xdr:row>
      <xdr:rowOff>1203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163780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3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54234</xdr:rowOff>
    </xdr:from>
    <xdr:to>
      <xdr:col>36</xdr:col>
      <xdr:colOff>165100</xdr:colOff>
      <xdr:row>78</xdr:row>
      <xdr:rowOff>155834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911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141691</xdr:rowOff>
    </xdr:from>
    <xdr:to>
      <xdr:col>55</xdr:col>
      <xdr:colOff>0</xdr:colOff>
      <xdr:row>97</xdr:row>
      <xdr:rowOff>157883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72341"/>
          <a:ext cx="838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103922</xdr:rowOff>
    </xdr:from>
    <xdr:to>
      <xdr:col>50</xdr:col>
      <xdr:colOff>114300</xdr:colOff>
      <xdr:row>97</xdr:row>
      <xdr:rowOff>157883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734572"/>
          <a:ext cx="889000" cy="5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121081</xdr:rowOff>
    </xdr:from>
    <xdr:to>
      <xdr:col>45</xdr:col>
      <xdr:colOff>177800</xdr:colOff>
      <xdr:row>97</xdr:row>
      <xdr:rowOff>103922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580281"/>
          <a:ext cx="889000" cy="1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121081</xdr:rowOff>
    </xdr:from>
    <xdr:to>
      <xdr:col>41</xdr:col>
      <xdr:colOff>50800</xdr:colOff>
      <xdr:row>98</xdr:row>
      <xdr:rowOff>7992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580281"/>
          <a:ext cx="889000" cy="22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90891</xdr:rowOff>
    </xdr:from>
    <xdr:to>
      <xdr:col>55</xdr:col>
      <xdr:colOff>50800</xdr:colOff>
      <xdr:row>98</xdr:row>
      <xdr:rowOff>21041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2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69318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9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107083</xdr:rowOff>
    </xdr:from>
    <xdr:to>
      <xdr:col>50</xdr:col>
      <xdr:colOff>165100</xdr:colOff>
      <xdr:row>98</xdr:row>
      <xdr:rowOff>37233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28360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53122</xdr:rowOff>
    </xdr:from>
    <xdr:to>
      <xdr:col>46</xdr:col>
      <xdr:colOff>38100</xdr:colOff>
      <xdr:row>97</xdr:row>
      <xdr:rowOff>154722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8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171249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70281</xdr:rowOff>
    </xdr:from>
    <xdr:to>
      <xdr:col>41</xdr:col>
      <xdr:colOff>101600</xdr:colOff>
      <xdr:row>97</xdr:row>
      <xdr:rowOff>431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5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16958</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30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128642</xdr:rowOff>
    </xdr:from>
    <xdr:to>
      <xdr:col>36</xdr:col>
      <xdr:colOff>165100</xdr:colOff>
      <xdr:row>98</xdr:row>
      <xdr:rowOff>58792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49919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5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108386</xdr:rowOff>
    </xdr:from>
    <xdr:to>
      <xdr:col>85</xdr:col>
      <xdr:colOff>127000</xdr:colOff>
      <xdr:row>38</xdr:row>
      <xdr:rowOff>83634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423336"/>
          <a:ext cx="838200" cy="117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83634</xdr:rowOff>
    </xdr:from>
    <xdr:to>
      <xdr:col>81</xdr:col>
      <xdr:colOff>50800</xdr:colOff>
      <xdr:row>38</xdr:row>
      <xdr:rowOff>119871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98734"/>
          <a:ext cx="889000" cy="3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119871</xdr:rowOff>
    </xdr:from>
    <xdr:to>
      <xdr:col>76</xdr:col>
      <xdr:colOff>114300</xdr:colOff>
      <xdr:row>38</xdr:row>
      <xdr:rowOff>138118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34971"/>
          <a:ext cx="8890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133162</xdr:rowOff>
    </xdr:from>
    <xdr:to>
      <xdr:col>71</xdr:col>
      <xdr:colOff>177800</xdr:colOff>
      <xdr:row>38</xdr:row>
      <xdr:rowOff>138118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8262"/>
          <a:ext cx="889000" cy="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57586</xdr:rowOff>
    </xdr:from>
    <xdr:to>
      <xdr:col>85</xdr:col>
      <xdr:colOff>177800</xdr:colOff>
      <xdr:row>31</xdr:row>
      <xdr:rowOff>159186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3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10613</xdr:rowOff>
    </xdr:from>
    <xdr:ext cx="599010"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32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32834</xdr:rowOff>
    </xdr:from>
    <xdr:to>
      <xdr:col>81</xdr:col>
      <xdr:colOff>101600</xdr:colOff>
      <xdr:row>38</xdr:row>
      <xdr:rowOff>134434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150961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32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69071</xdr:rowOff>
    </xdr:from>
    <xdr:to>
      <xdr:col>76</xdr:col>
      <xdr:colOff>165100</xdr:colOff>
      <xdr:row>38</xdr:row>
      <xdr:rowOff>170671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161798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87318</xdr:rowOff>
    </xdr:from>
    <xdr:to>
      <xdr:col>72</xdr:col>
      <xdr:colOff>38100</xdr:colOff>
      <xdr:row>39</xdr:row>
      <xdr:rowOff>17468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8595</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82362</xdr:rowOff>
    </xdr:from>
    <xdr:to>
      <xdr:col>67</xdr:col>
      <xdr:colOff>101600</xdr:colOff>
      <xdr:row>39</xdr:row>
      <xdr:rowOff>12512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3639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9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42269</xdr:rowOff>
    </xdr:from>
    <xdr:to>
      <xdr:col>85</xdr:col>
      <xdr:colOff>127000</xdr:colOff>
      <xdr:row>77</xdr:row>
      <xdr:rowOff>53995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43919"/>
          <a:ext cx="8382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53995</xdr:rowOff>
    </xdr:from>
    <xdr:to>
      <xdr:col>81</xdr:col>
      <xdr:colOff>50800</xdr:colOff>
      <xdr:row>77</xdr:row>
      <xdr:rowOff>72089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55645"/>
          <a:ext cx="889000" cy="1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68301</xdr:rowOff>
    </xdr:from>
    <xdr:to>
      <xdr:col>76</xdr:col>
      <xdr:colOff>114300</xdr:colOff>
      <xdr:row>77</xdr:row>
      <xdr:rowOff>72089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69951"/>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68301</xdr:rowOff>
    </xdr:from>
    <xdr:to>
      <xdr:col>71</xdr:col>
      <xdr:colOff>177800</xdr:colOff>
      <xdr:row>77</xdr:row>
      <xdr:rowOff>101465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69951"/>
          <a:ext cx="889000" cy="3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162919</xdr:rowOff>
    </xdr:from>
    <xdr:to>
      <xdr:col>85</xdr:col>
      <xdr:colOff>177800</xdr:colOff>
      <xdr:row>77</xdr:row>
      <xdr:rowOff>93069</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9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14346</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4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3195</xdr:rowOff>
    </xdr:from>
    <xdr:to>
      <xdr:col>81</xdr:col>
      <xdr:colOff>101600</xdr:colOff>
      <xdr:row>77</xdr:row>
      <xdr:rowOff>104795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121322</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8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21289</xdr:rowOff>
    </xdr:from>
    <xdr:to>
      <xdr:col>76</xdr:col>
      <xdr:colOff>165100</xdr:colOff>
      <xdr:row>77</xdr:row>
      <xdr:rowOff>122889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2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139416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9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17501</xdr:rowOff>
    </xdr:from>
    <xdr:to>
      <xdr:col>72</xdr:col>
      <xdr:colOff>38100</xdr:colOff>
      <xdr:row>77</xdr:row>
      <xdr:rowOff>119101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135628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9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50665</xdr:rowOff>
    </xdr:from>
    <xdr:to>
      <xdr:col>67</xdr:col>
      <xdr:colOff>101600</xdr:colOff>
      <xdr:row>77</xdr:row>
      <xdr:rowOff>152265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168792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42633</xdr:rowOff>
    </xdr:from>
    <xdr:to>
      <xdr:col>85</xdr:col>
      <xdr:colOff>127000</xdr:colOff>
      <xdr:row>95</xdr:row>
      <xdr:rowOff>95714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5987483"/>
          <a:ext cx="838200" cy="39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95714</xdr:rowOff>
    </xdr:from>
    <xdr:to>
      <xdr:col>81</xdr:col>
      <xdr:colOff>50800</xdr:colOff>
      <xdr:row>98</xdr:row>
      <xdr:rowOff>48940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383464"/>
          <a:ext cx="889000" cy="46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48940</xdr:rowOff>
    </xdr:from>
    <xdr:to>
      <xdr:col>76</xdr:col>
      <xdr:colOff>114300</xdr:colOff>
      <xdr:row>98</xdr:row>
      <xdr:rowOff>73047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51040"/>
          <a:ext cx="889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73047</xdr:rowOff>
    </xdr:from>
    <xdr:to>
      <xdr:col>71</xdr:col>
      <xdr:colOff>177800</xdr:colOff>
      <xdr:row>99</xdr:row>
      <xdr:rowOff>40664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75147"/>
          <a:ext cx="889000" cy="1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163283</xdr:rowOff>
    </xdr:from>
    <xdr:to>
      <xdr:col>85</xdr:col>
      <xdr:colOff>177800</xdr:colOff>
      <xdr:row>93</xdr:row>
      <xdr:rowOff>93433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593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14710</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578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44914</xdr:rowOff>
    </xdr:from>
    <xdr:to>
      <xdr:col>81</xdr:col>
      <xdr:colOff>101600</xdr:colOff>
      <xdr:row>95</xdr:row>
      <xdr:rowOff>146514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3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163041</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10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169590</xdr:rowOff>
    </xdr:from>
    <xdr:to>
      <xdr:col>76</xdr:col>
      <xdr:colOff>165100</xdr:colOff>
      <xdr:row>98</xdr:row>
      <xdr:rowOff>99740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90867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9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22247</xdr:rowOff>
    </xdr:from>
    <xdr:to>
      <xdr:col>72</xdr:col>
      <xdr:colOff>38100</xdr:colOff>
      <xdr:row>98</xdr:row>
      <xdr:rowOff>123847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114974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161314</xdr:rowOff>
    </xdr:from>
    <xdr:to>
      <xdr:col>67</xdr:col>
      <xdr:colOff>101600</xdr:colOff>
      <xdr:row>99</xdr:row>
      <xdr:rowOff>91464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82591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168961</xdr:rowOff>
    </xdr:from>
    <xdr:to>
      <xdr:col>116</xdr:col>
      <xdr:colOff>63500</xdr:colOff>
      <xdr:row>39</xdr:row>
      <xdr:rowOff>1816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84061"/>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166827</xdr:rowOff>
    </xdr:from>
    <xdr:to>
      <xdr:col>111</xdr:col>
      <xdr:colOff>177800</xdr:colOff>
      <xdr:row>38</xdr:row>
      <xdr:rowOff>168961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81927"/>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166827</xdr:rowOff>
    </xdr:from>
    <xdr:to>
      <xdr:col>107</xdr:col>
      <xdr:colOff>50800</xdr:colOff>
      <xdr:row>38</xdr:row>
      <xdr:rowOff>171171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68192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171171</xdr:rowOff>
    </xdr:from>
    <xdr:to>
      <xdr:col>102</xdr:col>
      <xdr:colOff>114300</xdr:colOff>
      <xdr:row>39</xdr:row>
      <xdr:rowOff>826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686271"/>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122466</xdr:rowOff>
    </xdr:from>
    <xdr:to>
      <xdr:col>116</xdr:col>
      <xdr:colOff>114300</xdr:colOff>
      <xdr:row>39</xdr:row>
      <xdr:rowOff>52616</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37393</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5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118161</xdr:rowOff>
    </xdr:from>
    <xdr:to>
      <xdr:col>112</xdr:col>
      <xdr:colOff>38100</xdr:colOff>
      <xdr:row>39</xdr:row>
      <xdr:rowOff>48311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39438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116027</xdr:rowOff>
    </xdr:from>
    <xdr:to>
      <xdr:col>107</xdr:col>
      <xdr:colOff>101600</xdr:colOff>
      <xdr:row>39</xdr:row>
      <xdr:rowOff>46177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37304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72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120371</xdr:rowOff>
    </xdr:from>
    <xdr:to>
      <xdr:col>102</xdr:col>
      <xdr:colOff>165100</xdr:colOff>
      <xdr:row>39</xdr:row>
      <xdr:rowOff>50521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41648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72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121476</xdr:rowOff>
    </xdr:from>
    <xdr:to>
      <xdr:col>98</xdr:col>
      <xdr:colOff>38100</xdr:colOff>
      <xdr:row>39</xdr:row>
      <xdr:rowOff>51626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42753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72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94003</xdr:rowOff>
    </xdr:from>
    <xdr:to>
      <xdr:col>116</xdr:col>
      <xdr:colOff>63500</xdr:colOff>
      <xdr:row>58</xdr:row>
      <xdr:rowOff>125504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38103"/>
          <a:ext cx="8382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125504</xdr:rowOff>
    </xdr:from>
    <xdr:to>
      <xdr:col>111</xdr:col>
      <xdr:colOff>177800</xdr:colOff>
      <xdr:row>58</xdr:row>
      <xdr:rowOff>128842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69604"/>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140500</xdr:rowOff>
    </xdr:from>
    <xdr:to>
      <xdr:col>107</xdr:col>
      <xdr:colOff>50800</xdr:colOff>
      <xdr:row>58</xdr:row>
      <xdr:rowOff>128842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913150"/>
          <a:ext cx="889000" cy="15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140500</xdr:rowOff>
    </xdr:from>
    <xdr:to>
      <xdr:col>102</xdr:col>
      <xdr:colOff>114300</xdr:colOff>
      <xdr:row>58</xdr:row>
      <xdr:rowOff>131699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913150"/>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43203</xdr:rowOff>
    </xdr:from>
    <xdr:to>
      <xdr:col>116</xdr:col>
      <xdr:colOff>114300</xdr:colOff>
      <xdr:row>58</xdr:row>
      <xdr:rowOff>144803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8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74704</xdr:rowOff>
    </xdr:from>
    <xdr:to>
      <xdr:col>112</xdr:col>
      <xdr:colOff>38100</xdr:colOff>
      <xdr:row>59</xdr:row>
      <xdr:rowOff>4854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167431</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1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78042</xdr:rowOff>
    </xdr:from>
    <xdr:to>
      <xdr:col>107</xdr:col>
      <xdr:colOff>101600</xdr:colOff>
      <xdr:row>59</xdr:row>
      <xdr:rowOff>8192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170769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14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89700</xdr:rowOff>
    </xdr:from>
    <xdr:to>
      <xdr:col>102</xdr:col>
      <xdr:colOff>165100</xdr:colOff>
      <xdr:row>58</xdr:row>
      <xdr:rowOff>19850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36377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3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80899</xdr:rowOff>
    </xdr:from>
    <xdr:to>
      <xdr:col>98</xdr:col>
      <xdr:colOff>38100</xdr:colOff>
      <xdr:row>59</xdr:row>
      <xdr:rowOff>11049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2176</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1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939</xdr:rowOff>
    </xdr:from>
    <xdr:to>
      <xdr:col>116</xdr:col>
      <xdr:colOff>63500</xdr:colOff>
      <xdr:row>74</xdr:row>
      <xdr:rowOff>134752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688239"/>
          <a:ext cx="838200" cy="13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20207</xdr:rowOff>
    </xdr:from>
    <xdr:to>
      <xdr:col>111</xdr:col>
      <xdr:colOff>177800</xdr:colOff>
      <xdr:row>74</xdr:row>
      <xdr:rowOff>939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536057"/>
          <a:ext cx="889000" cy="15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20207</xdr:rowOff>
    </xdr:from>
    <xdr:to>
      <xdr:col>107</xdr:col>
      <xdr:colOff>50800</xdr:colOff>
      <xdr:row>74</xdr:row>
      <xdr:rowOff>132499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36057"/>
          <a:ext cx="889000" cy="28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52604</xdr:rowOff>
    </xdr:from>
    <xdr:to>
      <xdr:col>102</xdr:col>
      <xdr:colOff>114300</xdr:colOff>
      <xdr:row>74</xdr:row>
      <xdr:rowOff>132499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739904"/>
          <a:ext cx="889000" cy="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83952</xdr:rowOff>
    </xdr:from>
    <xdr:to>
      <xdr:col>116</xdr:col>
      <xdr:colOff>114300</xdr:colOff>
      <xdr:row>75</xdr:row>
      <xdr:rowOff>14102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106829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2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121589</xdr:rowOff>
    </xdr:from>
    <xdr:to>
      <xdr:col>112</xdr:col>
      <xdr:colOff>38100</xdr:colOff>
      <xdr:row>74</xdr:row>
      <xdr:rowOff>51739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68266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140857</xdr:rowOff>
    </xdr:from>
    <xdr:to>
      <xdr:col>107</xdr:col>
      <xdr:colOff>101600</xdr:colOff>
      <xdr:row>73</xdr:row>
      <xdr:rowOff>71007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87534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6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81699</xdr:rowOff>
    </xdr:from>
    <xdr:to>
      <xdr:col>102</xdr:col>
      <xdr:colOff>165100</xdr:colOff>
      <xdr:row>75</xdr:row>
      <xdr:rowOff>11849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2976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1804</xdr:rowOff>
    </xdr:from>
    <xdr:to>
      <xdr:col>98</xdr:col>
      <xdr:colOff>38100</xdr:colOff>
      <xdr:row>74</xdr:row>
      <xdr:rowOff>103404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8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94531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8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4,347,578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R</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1,150,580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円）と比較し前年度比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+3,196,998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大幅な</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増額となった。主な要因は令和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年能登半島地震にかかる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費や積立金の増となっている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加えて、能登半島地震の影響もあり、人口減少に拍車がかかったことにより、住民一人あたりのコスト増を更に引き上げた。</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・扶助費については、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した。主な要因としては、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定額減税調整給付金（</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+43,350</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千円）や災害弔慰金（</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+82,500</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千円）等の増額により増となった。</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・補助費等については、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能登半島地震の影響もあり、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派遣職員の給与負担や、被災者生活支援給付金等が増加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したことにより、補助費等も昨年に引き続き増加した。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rPr>
            <a:t>・積立金については、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企業版</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ふるさと応援基金積立金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234,986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令和６年能登半島地震復興基金積立金（</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+388,202</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により増額となった。</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rPr>
            <a:t>・物件費については、災害廃棄物仮置場管理・処理事業（</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rPr>
            <a:t>+12,546,854</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rPr>
            <a:t>千円）や損壊家屋解体・撤去業務委託料（</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rPr>
            <a:t>+3,687,049</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rPr>
            <a:t>千円）により大幅の増額となった。</a:t>
          </a:r>
          <a:endPar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rPr>
            <a:t>・災害復旧費では、令和６年能登半島地震の災害復旧が本格化してきたことにより、全体で</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rPr>
            <a:t>257,086</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rPr>
            <a:t>千円の増額となった。</a:t>
          </a:r>
          <a:endPar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300">
            <a:solidFill>
              <a:srgbClr val="FF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300">
            <a:solidFill>
              <a:srgbClr val="FF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300">
            <a:solidFill>
              <a:srgbClr val="FF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6,907
6,760
183.21
31,931,045
30,028,728
1,423,846
4,424,380
18,651,475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45339</xdr:rowOff>
    </xdr:from>
    <xdr:to>
      <xdr:col>24</xdr:col>
      <xdr:colOff>63500</xdr:colOff>
      <xdr:row>38</xdr:row>
      <xdr:rowOff>64897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60439"/>
          <a:ext cx="8382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64897</xdr:rowOff>
    </xdr:from>
    <xdr:to>
      <xdr:col>19</xdr:col>
      <xdr:colOff>177800</xdr:colOff>
      <xdr:row>38</xdr:row>
      <xdr:rowOff>152146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79997"/>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152146</xdr:rowOff>
    </xdr:from>
    <xdr:to>
      <xdr:col>15</xdr:col>
      <xdr:colOff>50800</xdr:colOff>
      <xdr:row>38</xdr:row>
      <xdr:rowOff>160655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67246"/>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160401</xdr:rowOff>
    </xdr:from>
    <xdr:to>
      <xdr:col>10</xdr:col>
      <xdr:colOff>114300</xdr:colOff>
      <xdr:row>38</xdr:row>
      <xdr:rowOff>160655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04051"/>
          <a:ext cx="889000" cy="1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165989</xdr:rowOff>
    </xdr:from>
    <xdr:to>
      <xdr:col>24</xdr:col>
      <xdr:colOff>114300</xdr:colOff>
      <xdr:row>38</xdr:row>
      <xdr:rowOff>96139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144416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14097</xdr:rowOff>
    </xdr:from>
    <xdr:to>
      <xdr:col>20</xdr:col>
      <xdr:colOff>38100</xdr:colOff>
      <xdr:row>38</xdr:row>
      <xdr:rowOff>115697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106824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2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101346</xdr:rowOff>
    </xdr:from>
    <xdr:to>
      <xdr:col>15</xdr:col>
      <xdr:colOff>101600</xdr:colOff>
      <xdr:row>39</xdr:row>
      <xdr:rowOff>31496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22623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109855</xdr:rowOff>
    </xdr:from>
    <xdr:to>
      <xdr:col>10</xdr:col>
      <xdr:colOff>165100</xdr:colOff>
      <xdr:row>39</xdr:row>
      <xdr:rowOff>40005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31132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1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109601</xdr:rowOff>
    </xdr:from>
    <xdr:to>
      <xdr:col>6</xdr:col>
      <xdr:colOff>38100</xdr:colOff>
      <xdr:row>38</xdr:row>
      <xdr:rowOff>39751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30878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113375</xdr:rowOff>
    </xdr:from>
    <xdr:to>
      <xdr:col>24</xdr:col>
      <xdr:colOff>63500</xdr:colOff>
      <xdr:row>57</xdr:row>
      <xdr:rowOff>15276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43125"/>
          <a:ext cx="838200" cy="24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15276</xdr:rowOff>
    </xdr:from>
    <xdr:to>
      <xdr:col>19</xdr:col>
      <xdr:colOff>177800</xdr:colOff>
      <xdr:row>57</xdr:row>
      <xdr:rowOff>125514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87926"/>
          <a:ext cx="889000" cy="1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73699</xdr:rowOff>
    </xdr:from>
    <xdr:to>
      <xdr:col>15</xdr:col>
      <xdr:colOff>50800</xdr:colOff>
      <xdr:row>57</xdr:row>
      <xdr:rowOff>125514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4899"/>
          <a:ext cx="889000" cy="2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73699</xdr:rowOff>
    </xdr:from>
    <xdr:to>
      <xdr:col>10</xdr:col>
      <xdr:colOff>114300</xdr:colOff>
      <xdr:row>56</xdr:row>
      <xdr:rowOff>164034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74899"/>
          <a:ext cx="889000" cy="9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62575</xdr:rowOff>
    </xdr:from>
    <xdr:to>
      <xdr:col>24</xdr:col>
      <xdr:colOff>114300</xdr:colOff>
      <xdr:row>55</xdr:row>
      <xdr:rowOff>164175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85452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135926</xdr:rowOff>
    </xdr:from>
    <xdr:to>
      <xdr:col>20</xdr:col>
      <xdr:colOff>38100</xdr:colOff>
      <xdr:row>57</xdr:row>
      <xdr:rowOff>66076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82603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1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74714</xdr:rowOff>
    </xdr:from>
    <xdr:to>
      <xdr:col>15</xdr:col>
      <xdr:colOff>101600</xdr:colOff>
      <xdr:row>58</xdr:row>
      <xdr:rowOff>4864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167441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4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22899</xdr:rowOff>
    </xdr:from>
    <xdr:to>
      <xdr:col>10</xdr:col>
      <xdr:colOff>165100</xdr:colOff>
      <xdr:row>56</xdr:row>
      <xdr:rowOff>124499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141026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9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113234</xdr:rowOff>
    </xdr:from>
    <xdr:to>
      <xdr:col>6</xdr:col>
      <xdr:colOff>38100</xdr:colOff>
      <xdr:row>57</xdr:row>
      <xdr:rowOff>43384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59911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83469</xdr:rowOff>
    </xdr:from>
    <xdr:to>
      <xdr:col>24</xdr:col>
      <xdr:colOff>63500</xdr:colOff>
      <xdr:row>76</xdr:row>
      <xdr:rowOff>13559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084969"/>
          <a:ext cx="838200" cy="95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13559</xdr:rowOff>
    </xdr:from>
    <xdr:to>
      <xdr:col>19</xdr:col>
      <xdr:colOff>177800</xdr:colOff>
      <xdr:row>76</xdr:row>
      <xdr:rowOff>161401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3759"/>
          <a:ext cx="889000" cy="14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123839</xdr:rowOff>
    </xdr:from>
    <xdr:to>
      <xdr:col>15</xdr:col>
      <xdr:colOff>50800</xdr:colOff>
      <xdr:row>76</xdr:row>
      <xdr:rowOff>161401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54039"/>
          <a:ext cx="889000" cy="3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123839</xdr:rowOff>
    </xdr:from>
    <xdr:to>
      <xdr:col>10</xdr:col>
      <xdr:colOff>114300</xdr:colOff>
      <xdr:row>77</xdr:row>
      <xdr:rowOff>55972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4039"/>
          <a:ext cx="889000" cy="10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32669</xdr:rowOff>
    </xdr:from>
    <xdr:to>
      <xdr:col>24</xdr:col>
      <xdr:colOff>114300</xdr:colOff>
      <xdr:row>70</xdr:row>
      <xdr:rowOff>134269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0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157146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198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134209</xdr:rowOff>
    </xdr:from>
    <xdr:to>
      <xdr:col>20</xdr:col>
      <xdr:colOff>38100</xdr:colOff>
      <xdr:row>76</xdr:row>
      <xdr:rowOff>64359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80886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110601</xdr:rowOff>
    </xdr:from>
    <xdr:to>
      <xdr:col>15</xdr:col>
      <xdr:colOff>101600</xdr:colOff>
      <xdr:row>77</xdr:row>
      <xdr:rowOff>40751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57279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1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73039</xdr:rowOff>
    </xdr:from>
    <xdr:to>
      <xdr:col>10</xdr:col>
      <xdr:colOff>165100</xdr:colOff>
      <xdr:row>77</xdr:row>
      <xdr:rowOff>3189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19716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7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5172</xdr:rowOff>
    </xdr:from>
    <xdr:to>
      <xdr:col>6</xdr:col>
      <xdr:colOff>38100</xdr:colOff>
      <xdr:row>77</xdr:row>
      <xdr:rowOff>106772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123299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8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142073</xdr:rowOff>
    </xdr:from>
    <xdr:to>
      <xdr:col>24</xdr:col>
      <xdr:colOff>63500</xdr:colOff>
      <xdr:row>98</xdr:row>
      <xdr:rowOff>48002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744023"/>
          <a:ext cx="838200" cy="110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48002</xdr:rowOff>
    </xdr:from>
    <xdr:to>
      <xdr:col>19</xdr:col>
      <xdr:colOff>177800</xdr:colOff>
      <xdr:row>98</xdr:row>
      <xdr:rowOff>53515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50102"/>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53515</xdr:rowOff>
    </xdr:from>
    <xdr:to>
      <xdr:col>15</xdr:col>
      <xdr:colOff>50800</xdr:colOff>
      <xdr:row>98</xdr:row>
      <xdr:rowOff>60522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5615"/>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60522</xdr:rowOff>
    </xdr:from>
    <xdr:to>
      <xdr:col>10</xdr:col>
      <xdr:colOff>114300</xdr:colOff>
      <xdr:row>98</xdr:row>
      <xdr:rowOff>77881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2622"/>
          <a:ext cx="889000" cy="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91273</xdr:rowOff>
    </xdr:from>
    <xdr:to>
      <xdr:col>24</xdr:col>
      <xdr:colOff>114300</xdr:colOff>
      <xdr:row>92</xdr:row>
      <xdr:rowOff>21423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6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44300</xdr:rowOff>
    </xdr:from>
    <xdr:ext cx="690189"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646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168652</xdr:rowOff>
    </xdr:from>
    <xdr:to>
      <xdr:col>20</xdr:col>
      <xdr:colOff>38100</xdr:colOff>
      <xdr:row>98</xdr:row>
      <xdr:rowOff>98802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115329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2715</xdr:rowOff>
    </xdr:from>
    <xdr:to>
      <xdr:col>15</xdr:col>
      <xdr:colOff>101600</xdr:colOff>
      <xdr:row>98</xdr:row>
      <xdr:rowOff>104315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120842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8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9722</xdr:rowOff>
    </xdr:from>
    <xdr:to>
      <xdr:col>10</xdr:col>
      <xdr:colOff>165100</xdr:colOff>
      <xdr:row>98</xdr:row>
      <xdr:rowOff>111322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127849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8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27081</xdr:rowOff>
    </xdr:from>
    <xdr:to>
      <xdr:col>6</xdr:col>
      <xdr:colOff>38100</xdr:colOff>
      <xdr:row>98</xdr:row>
      <xdr:rowOff>128681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2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145208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66456</xdr:rowOff>
    </xdr:from>
    <xdr:to>
      <xdr:col>55</xdr:col>
      <xdr:colOff>0</xdr:colOff>
      <xdr:row>38</xdr:row>
      <xdr:rowOff>81955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81556"/>
          <a:ext cx="8382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81955</xdr:rowOff>
    </xdr:from>
    <xdr:to>
      <xdr:col>50</xdr:col>
      <xdr:colOff>114300</xdr:colOff>
      <xdr:row>38</xdr:row>
      <xdr:rowOff>89225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97055"/>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89225</xdr:rowOff>
    </xdr:from>
    <xdr:to>
      <xdr:col>45</xdr:col>
      <xdr:colOff>177800</xdr:colOff>
      <xdr:row>38</xdr:row>
      <xdr:rowOff>101433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04325"/>
          <a:ext cx="889000" cy="1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101158</xdr:rowOff>
    </xdr:from>
    <xdr:to>
      <xdr:col>41</xdr:col>
      <xdr:colOff>50800</xdr:colOff>
      <xdr:row>38</xdr:row>
      <xdr:rowOff>101433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1625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15656</xdr:rowOff>
    </xdr:from>
    <xdr:to>
      <xdr:col>55</xdr:col>
      <xdr:colOff>50800</xdr:colOff>
      <xdr:row>38</xdr:row>
      <xdr:rowOff>117256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146483</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1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31155</xdr:rowOff>
    </xdr:from>
    <xdr:to>
      <xdr:col>50</xdr:col>
      <xdr:colOff>165100</xdr:colOff>
      <xdr:row>38</xdr:row>
      <xdr:rowOff>132755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149282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32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38425</xdr:rowOff>
    </xdr:from>
    <xdr:to>
      <xdr:col>46</xdr:col>
      <xdr:colOff>38100</xdr:colOff>
      <xdr:row>38</xdr:row>
      <xdr:rowOff>140025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156552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50633</xdr:rowOff>
    </xdr:from>
    <xdr:to>
      <xdr:col>41</xdr:col>
      <xdr:colOff>101600</xdr:colOff>
      <xdr:row>38</xdr:row>
      <xdr:rowOff>152233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168759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340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50358</xdr:rowOff>
    </xdr:from>
    <xdr:to>
      <xdr:col>36</xdr:col>
      <xdr:colOff>165100</xdr:colOff>
      <xdr:row>38</xdr:row>
      <xdr:rowOff>151958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6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143085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58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116478</xdr:rowOff>
    </xdr:from>
    <xdr:to>
      <xdr:col>55</xdr:col>
      <xdr:colOff>0</xdr:colOff>
      <xdr:row>58</xdr:row>
      <xdr:rowOff>125481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60578"/>
          <a:ext cx="838200" cy="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69462</xdr:rowOff>
    </xdr:from>
    <xdr:to>
      <xdr:col>50</xdr:col>
      <xdr:colOff>114300</xdr:colOff>
      <xdr:row>58</xdr:row>
      <xdr:rowOff>116478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13562"/>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69462</xdr:rowOff>
    </xdr:from>
    <xdr:to>
      <xdr:col>45</xdr:col>
      <xdr:colOff>177800</xdr:colOff>
      <xdr:row>58</xdr:row>
      <xdr:rowOff>90959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13562"/>
          <a:ext cx="889000" cy="2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17190</xdr:rowOff>
    </xdr:from>
    <xdr:to>
      <xdr:col>41</xdr:col>
      <xdr:colOff>50800</xdr:colOff>
      <xdr:row>58</xdr:row>
      <xdr:rowOff>90959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61290"/>
          <a:ext cx="889000" cy="7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74681</xdr:rowOff>
    </xdr:from>
    <xdr:to>
      <xdr:col>55</xdr:col>
      <xdr:colOff>50800</xdr:colOff>
      <xdr:row>59</xdr:row>
      <xdr:rowOff>4831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161058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65678</xdr:rowOff>
    </xdr:from>
    <xdr:to>
      <xdr:col>50</xdr:col>
      <xdr:colOff>165100</xdr:colOff>
      <xdr:row>58</xdr:row>
      <xdr:rowOff>167278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0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158405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18662</xdr:rowOff>
    </xdr:from>
    <xdr:to>
      <xdr:col>46</xdr:col>
      <xdr:colOff>38100</xdr:colOff>
      <xdr:row>58</xdr:row>
      <xdr:rowOff>120262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111389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40159</xdr:rowOff>
    </xdr:from>
    <xdr:to>
      <xdr:col>41</xdr:col>
      <xdr:colOff>101600</xdr:colOff>
      <xdr:row>58</xdr:row>
      <xdr:rowOff>141759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132886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7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137840</xdr:rowOff>
    </xdr:from>
    <xdr:to>
      <xdr:col>36</xdr:col>
      <xdr:colOff>165100</xdr:colOff>
      <xdr:row>58</xdr:row>
      <xdr:rowOff>67990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84517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8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112169</xdr:rowOff>
    </xdr:from>
    <xdr:to>
      <xdr:col>55</xdr:col>
      <xdr:colOff>0</xdr:colOff>
      <xdr:row>77</xdr:row>
      <xdr:rowOff>73268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970919"/>
          <a:ext cx="838200" cy="30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73268</xdr:rowOff>
    </xdr:from>
    <xdr:to>
      <xdr:col>50</xdr:col>
      <xdr:colOff>114300</xdr:colOff>
      <xdr:row>78</xdr:row>
      <xdr:rowOff>23476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74918"/>
          <a:ext cx="889000" cy="1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23476</xdr:rowOff>
    </xdr:from>
    <xdr:to>
      <xdr:col>45</xdr:col>
      <xdr:colOff>177800</xdr:colOff>
      <xdr:row>78</xdr:row>
      <xdr:rowOff>44400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96576"/>
          <a:ext cx="889000" cy="2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44400</xdr:rowOff>
    </xdr:from>
    <xdr:to>
      <xdr:col>41</xdr:col>
      <xdr:colOff>50800</xdr:colOff>
      <xdr:row>78</xdr:row>
      <xdr:rowOff>65725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7500"/>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61369</xdr:rowOff>
    </xdr:from>
    <xdr:to>
      <xdr:col>55</xdr:col>
      <xdr:colOff>50800</xdr:colOff>
      <xdr:row>75</xdr:row>
      <xdr:rowOff>162970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9201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84246</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77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22468</xdr:rowOff>
    </xdr:from>
    <xdr:to>
      <xdr:col>50</xdr:col>
      <xdr:colOff>165100</xdr:colOff>
      <xdr:row>77</xdr:row>
      <xdr:rowOff>124068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140595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9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144126</xdr:rowOff>
    </xdr:from>
    <xdr:to>
      <xdr:col>46</xdr:col>
      <xdr:colOff>38100</xdr:colOff>
      <xdr:row>78</xdr:row>
      <xdr:rowOff>74276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165050</xdr:rowOff>
    </xdr:from>
    <xdr:to>
      <xdr:col>41</xdr:col>
      <xdr:colOff>101600</xdr:colOff>
      <xdr:row>78</xdr:row>
      <xdr:rowOff>95200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111727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14925</xdr:rowOff>
    </xdr:from>
    <xdr:to>
      <xdr:col>36</xdr:col>
      <xdr:colOff>165100</xdr:colOff>
      <xdr:row>78</xdr:row>
      <xdr:rowOff>116525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107652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3445</xdr:rowOff>
    </xdr:from>
    <xdr:to>
      <xdr:col>55</xdr:col>
      <xdr:colOff>0</xdr:colOff>
      <xdr:row>97</xdr:row>
      <xdr:rowOff>13742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34095"/>
          <a:ext cx="8382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81169</xdr:rowOff>
    </xdr:from>
    <xdr:to>
      <xdr:col>50</xdr:col>
      <xdr:colOff>114300</xdr:colOff>
      <xdr:row>97</xdr:row>
      <xdr:rowOff>3445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40369"/>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81169</xdr:rowOff>
    </xdr:from>
    <xdr:to>
      <xdr:col>45</xdr:col>
      <xdr:colOff>177800</xdr:colOff>
      <xdr:row>96</xdr:row>
      <xdr:rowOff>152580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40369"/>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152580</xdr:rowOff>
    </xdr:from>
    <xdr:to>
      <xdr:col>41</xdr:col>
      <xdr:colOff>50800</xdr:colOff>
      <xdr:row>97</xdr:row>
      <xdr:rowOff>6435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11780"/>
          <a:ext cx="889000" cy="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134392</xdr:rowOff>
    </xdr:from>
    <xdr:to>
      <xdr:col>55</xdr:col>
      <xdr:colOff>50800</xdr:colOff>
      <xdr:row>97</xdr:row>
      <xdr:rowOff>64542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112819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7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124095</xdr:rowOff>
    </xdr:from>
    <xdr:to>
      <xdr:col>50</xdr:col>
      <xdr:colOff>165100</xdr:colOff>
      <xdr:row>97</xdr:row>
      <xdr:rowOff>54245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8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45372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7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30369</xdr:rowOff>
    </xdr:from>
    <xdr:to>
      <xdr:col>46</xdr:col>
      <xdr:colOff>38100</xdr:colOff>
      <xdr:row>96</xdr:row>
      <xdr:rowOff>131969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8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148496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101780</xdr:rowOff>
    </xdr:from>
    <xdr:to>
      <xdr:col>41</xdr:col>
      <xdr:colOff>101600</xdr:colOff>
      <xdr:row>97</xdr:row>
      <xdr:rowOff>31930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23057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127085</xdr:rowOff>
    </xdr:from>
    <xdr:to>
      <xdr:col>36</xdr:col>
      <xdr:colOff>165100</xdr:colOff>
      <xdr:row>97</xdr:row>
      <xdr:rowOff>57235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48362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119464</xdr:rowOff>
    </xdr:from>
    <xdr:to>
      <xdr:col>85</xdr:col>
      <xdr:colOff>127000</xdr:colOff>
      <xdr:row>36</xdr:row>
      <xdr:rowOff>133745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291664"/>
          <a:ext cx="838200" cy="1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119464</xdr:rowOff>
    </xdr:from>
    <xdr:to>
      <xdr:col>81</xdr:col>
      <xdr:colOff>50800</xdr:colOff>
      <xdr:row>36</xdr:row>
      <xdr:rowOff>161863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91664"/>
          <a:ext cx="889000" cy="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161863</xdr:rowOff>
    </xdr:from>
    <xdr:to>
      <xdr:col>76</xdr:col>
      <xdr:colOff>114300</xdr:colOff>
      <xdr:row>37</xdr:row>
      <xdr:rowOff>17682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34063"/>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17682</xdr:rowOff>
    </xdr:from>
    <xdr:to>
      <xdr:col>71</xdr:col>
      <xdr:colOff>177800</xdr:colOff>
      <xdr:row>37</xdr:row>
      <xdr:rowOff>67419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61332"/>
          <a:ext cx="8890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82945</xdr:rowOff>
    </xdr:from>
    <xdr:to>
      <xdr:col>85</xdr:col>
      <xdr:colOff>177800</xdr:colOff>
      <xdr:row>37</xdr:row>
      <xdr:rowOff>13095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5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105822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68664</xdr:rowOff>
    </xdr:from>
    <xdr:to>
      <xdr:col>81</xdr:col>
      <xdr:colOff>101600</xdr:colOff>
      <xdr:row>36</xdr:row>
      <xdr:rowOff>170264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4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1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111063</xdr:rowOff>
    </xdr:from>
    <xdr:to>
      <xdr:col>76</xdr:col>
      <xdr:colOff>165100</xdr:colOff>
      <xdr:row>37</xdr:row>
      <xdr:rowOff>41213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8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57740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5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138332</xdr:rowOff>
    </xdr:from>
    <xdr:to>
      <xdr:col>72</xdr:col>
      <xdr:colOff>38100</xdr:colOff>
      <xdr:row>37</xdr:row>
      <xdr:rowOff>68482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85009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16619</xdr:rowOff>
    </xdr:from>
    <xdr:to>
      <xdr:col>67</xdr:col>
      <xdr:colOff>101600</xdr:colOff>
      <xdr:row>37</xdr:row>
      <xdr:rowOff>118219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6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109346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5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75898</xdr:rowOff>
    </xdr:from>
    <xdr:to>
      <xdr:col>85</xdr:col>
      <xdr:colOff>127000</xdr:colOff>
      <xdr:row>58</xdr:row>
      <xdr:rowOff>86427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10019998"/>
          <a:ext cx="8382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75898</xdr:rowOff>
    </xdr:from>
    <xdr:to>
      <xdr:col>81</xdr:col>
      <xdr:colOff>50800</xdr:colOff>
      <xdr:row>58</xdr:row>
      <xdr:rowOff>95848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19998"/>
          <a:ext cx="889000" cy="1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79183</xdr:rowOff>
    </xdr:from>
    <xdr:to>
      <xdr:col>76</xdr:col>
      <xdr:colOff>114300</xdr:colOff>
      <xdr:row>58</xdr:row>
      <xdr:rowOff>95848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23283"/>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79183</xdr:rowOff>
    </xdr:from>
    <xdr:to>
      <xdr:col>71</xdr:col>
      <xdr:colOff>177800</xdr:colOff>
      <xdr:row>58</xdr:row>
      <xdr:rowOff>90489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23283"/>
          <a:ext cx="889000" cy="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35627</xdr:rowOff>
    </xdr:from>
    <xdr:to>
      <xdr:col>85</xdr:col>
      <xdr:colOff>177800</xdr:colOff>
      <xdr:row>58</xdr:row>
      <xdr:rowOff>137227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7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122004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9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25098</xdr:rowOff>
    </xdr:from>
    <xdr:to>
      <xdr:col>81</xdr:col>
      <xdr:colOff>101600</xdr:colOff>
      <xdr:row>58</xdr:row>
      <xdr:rowOff>126698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117825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6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45048</xdr:rowOff>
    </xdr:from>
    <xdr:to>
      <xdr:col>76</xdr:col>
      <xdr:colOff>165100</xdr:colOff>
      <xdr:row>58</xdr:row>
      <xdr:rowOff>146648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137775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28383</xdr:rowOff>
    </xdr:from>
    <xdr:to>
      <xdr:col>72</xdr:col>
      <xdr:colOff>38100</xdr:colOff>
      <xdr:row>58</xdr:row>
      <xdr:rowOff>129983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121110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6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39689</xdr:rowOff>
    </xdr:from>
    <xdr:to>
      <xdr:col>67</xdr:col>
      <xdr:colOff>101600</xdr:colOff>
      <xdr:row>58</xdr:row>
      <xdr:rowOff>141289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8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132416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108386</xdr:rowOff>
    </xdr:from>
    <xdr:to>
      <xdr:col>85</xdr:col>
      <xdr:colOff>127000</xdr:colOff>
      <xdr:row>78</xdr:row>
      <xdr:rowOff>83634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2281336"/>
          <a:ext cx="838200" cy="117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83634</xdr:rowOff>
    </xdr:from>
    <xdr:to>
      <xdr:col>81</xdr:col>
      <xdr:colOff>50800</xdr:colOff>
      <xdr:row>78</xdr:row>
      <xdr:rowOff>119872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56734"/>
          <a:ext cx="889000" cy="3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119872</xdr:rowOff>
    </xdr:from>
    <xdr:to>
      <xdr:col>76</xdr:col>
      <xdr:colOff>114300</xdr:colOff>
      <xdr:row>78</xdr:row>
      <xdr:rowOff>138119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92972"/>
          <a:ext cx="8890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133162</xdr:rowOff>
    </xdr:from>
    <xdr:to>
      <xdr:col>71</xdr:col>
      <xdr:colOff>177800</xdr:colOff>
      <xdr:row>78</xdr:row>
      <xdr:rowOff>138119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6262"/>
          <a:ext cx="8890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57586</xdr:rowOff>
    </xdr:from>
    <xdr:to>
      <xdr:col>85</xdr:col>
      <xdr:colOff>177800</xdr:colOff>
      <xdr:row>71</xdr:row>
      <xdr:rowOff>159186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23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10613</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18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32834</xdr:rowOff>
    </xdr:from>
    <xdr:to>
      <xdr:col>81</xdr:col>
      <xdr:colOff>101600</xdr:colOff>
      <xdr:row>78</xdr:row>
      <xdr:rowOff>134434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0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150961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8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69072</xdr:rowOff>
    </xdr:from>
    <xdr:to>
      <xdr:col>76</xdr:col>
      <xdr:colOff>165100</xdr:colOff>
      <xdr:row>78</xdr:row>
      <xdr:rowOff>170672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161799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87319</xdr:rowOff>
    </xdr:from>
    <xdr:to>
      <xdr:col>72</xdr:col>
      <xdr:colOff>38100</xdr:colOff>
      <xdr:row>79</xdr:row>
      <xdr:rowOff>17469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8596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82362</xdr:rowOff>
    </xdr:from>
    <xdr:to>
      <xdr:col>67</xdr:col>
      <xdr:colOff>101600</xdr:colOff>
      <xdr:row>79</xdr:row>
      <xdr:rowOff>12512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3639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42269</xdr:rowOff>
    </xdr:from>
    <xdr:to>
      <xdr:col>85</xdr:col>
      <xdr:colOff>127000</xdr:colOff>
      <xdr:row>97</xdr:row>
      <xdr:rowOff>53995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72919"/>
          <a:ext cx="8382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53995</xdr:rowOff>
    </xdr:from>
    <xdr:to>
      <xdr:col>81</xdr:col>
      <xdr:colOff>50800</xdr:colOff>
      <xdr:row>97</xdr:row>
      <xdr:rowOff>72089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84645"/>
          <a:ext cx="889000" cy="1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68301</xdr:rowOff>
    </xdr:from>
    <xdr:to>
      <xdr:col>76</xdr:col>
      <xdr:colOff>114300</xdr:colOff>
      <xdr:row>97</xdr:row>
      <xdr:rowOff>72089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98951"/>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68301</xdr:rowOff>
    </xdr:from>
    <xdr:to>
      <xdr:col>71</xdr:col>
      <xdr:colOff>177800</xdr:colOff>
      <xdr:row>97</xdr:row>
      <xdr:rowOff>101465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98951"/>
          <a:ext cx="889000" cy="3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162919</xdr:rowOff>
    </xdr:from>
    <xdr:to>
      <xdr:col>85</xdr:col>
      <xdr:colOff>177800</xdr:colOff>
      <xdr:row>97</xdr:row>
      <xdr:rowOff>93069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14346</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7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3195</xdr:rowOff>
    </xdr:from>
    <xdr:to>
      <xdr:col>81</xdr:col>
      <xdr:colOff>101600</xdr:colOff>
      <xdr:row>97</xdr:row>
      <xdr:rowOff>104795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121322</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0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21289</xdr:rowOff>
    </xdr:from>
    <xdr:to>
      <xdr:col>76</xdr:col>
      <xdr:colOff>165100</xdr:colOff>
      <xdr:row>97</xdr:row>
      <xdr:rowOff>122889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139416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2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17501</xdr:rowOff>
    </xdr:from>
    <xdr:to>
      <xdr:col>72</xdr:col>
      <xdr:colOff>38100</xdr:colOff>
      <xdr:row>97</xdr:row>
      <xdr:rowOff>119101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135628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2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50665</xdr:rowOff>
    </xdr:from>
    <xdr:to>
      <xdr:col>67</xdr:col>
      <xdr:colOff>101600</xdr:colOff>
      <xdr:row>97</xdr:row>
      <xdr:rowOff>152265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8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168792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の主な増については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、施設整備基金積立金＋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399,583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千円、令和６年能登半島地震復興基金積立金＋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388,202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千円、令和６年能登半島地震に伴う派遣職員の給与等負担金＋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253,774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千円、中長期派遣職員宿泊料＋</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18,567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・民生費の主な増については、介護基盤施設等整備費補助金＋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206,976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千円、町被災者生活再建支援給付金＋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308,562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千円、能登半島地震住宅取得支援事業＋</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68,000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・商工費の主な増については、町防災広場仮設商店街整備工事＋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246,400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千円、企業版ふるさと納税基金繰出金＋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234,983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・衛生費の主な増については、浄化槽災害復旧事業費補助金＋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161,434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千円、災害廃棄物仮置場管理･処理業務委託料＋</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12,046,973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・災害復旧費では、令和６年能登半島地震の災害復旧が本格化してきたことにより、全体で</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257,086</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千円の増額となった。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石川県穴水町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財政調整基金については、決算剰余金の積立のみで、取り崩しは行っていないため増加傾向となっているが、今後の災害復旧事業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の実施のため、取り崩しが必要となることが見込まれる。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石川県穴水町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連結赤字比率については、令和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年度においても全会計で黒字となった。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年能登半島地震の影響により、各企業会計においては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や収入</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が回復しないことにより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赤字となる可能性もあり、経営状況を注視していく必要がある。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31931045</v>
      </c>
      <c r="BO4" s="371"/>
      <c r="BP4" s="371"/>
      <c r="BQ4" s="371"/>
      <c r="BR4" s="371"/>
      <c r="BS4" s="371"/>
      <c r="BT4" s="371"/>
      <c r="BU4" s="372"/>
      <c r="BV4" s="370">
        <v>8879518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32.200000000000003</v>
      </c>
      <c r="CU4" s="377"/>
      <c r="CV4" s="377"/>
      <c r="CW4" s="377"/>
      <c r="CX4" s="377"/>
      <c r="CY4" s="377"/>
      <c r="CZ4" s="377"/>
      <c r="DA4" s="378"/>
      <c r="DB4" s="376">
        <v>7.6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30028728</v>
      </c>
      <c r="BO5" s="408"/>
      <c r="BP5" s="408"/>
      <c r="BQ5" s="408"/>
      <c r="BR5" s="408"/>
      <c r="BS5" s="408"/>
      <c r="BT5" s="408"/>
      <c r="BU5" s="409"/>
      <c r="BV5" s="407">
        <v>8453313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90.3</v>
      </c>
      <c r="CU5" s="405"/>
      <c r="CV5" s="405"/>
      <c r="CW5" s="405"/>
      <c r="CX5" s="405"/>
      <c r="CY5" s="405"/>
      <c r="CZ5" s="405"/>
      <c r="DA5" s="406"/>
      <c r="DB5" s="404">
        <v>88.9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1902317</v>
      </c>
      <c r="BO6" s="408"/>
      <c r="BP6" s="408"/>
      <c r="BQ6" s="408"/>
      <c r="BR6" s="408"/>
      <c r="BS6" s="408"/>
      <c r="BT6" s="408"/>
      <c r="BU6" s="409"/>
      <c r="BV6" s="407">
        <v>426205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90.5</v>
      </c>
      <c r="CU6" s="445"/>
      <c r="CV6" s="445"/>
      <c r="CW6" s="445"/>
      <c r="CX6" s="445"/>
      <c r="CY6" s="445"/>
      <c r="CZ6" s="445"/>
      <c r="DA6" s="446"/>
      <c r="DB6" s="444">
        <v>89.3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478471</v>
      </c>
      <c r="BO7" s="408"/>
      <c r="BP7" s="408"/>
      <c r="BQ7" s="408"/>
      <c r="BR7" s="408"/>
      <c r="BS7" s="408"/>
      <c r="BT7" s="408"/>
      <c r="BU7" s="409"/>
      <c r="BV7" s="407">
        <v>98358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4424380</v>
      </c>
      <c r="CU7" s="408"/>
      <c r="CV7" s="408"/>
      <c r="CW7" s="408"/>
      <c r="CX7" s="408"/>
      <c r="CY7" s="408"/>
      <c r="CZ7" s="408"/>
      <c r="DA7" s="409"/>
      <c r="DB7" s="407">
        <v>4330771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1423846</v>
      </c>
      <c r="BO8" s="408"/>
      <c r="BP8" s="408"/>
      <c r="BQ8" s="408"/>
      <c r="BR8" s="408"/>
      <c r="BS8" s="408"/>
      <c r="BT8" s="408"/>
      <c r="BU8" s="409"/>
      <c r="BV8" s="407">
        <v>327847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7890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1095999</v>
      </c>
      <c r="BO9" s="408"/>
      <c r="BP9" s="408"/>
      <c r="BQ9" s="408"/>
      <c r="BR9" s="408"/>
      <c r="BS9" s="408"/>
      <c r="BT9" s="408"/>
      <c r="BU9" s="409"/>
      <c r="BV9" s="407">
        <v>97715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9.1999999999999993</v>
      </c>
      <c r="CU9" s="405"/>
      <c r="CV9" s="405"/>
      <c r="CW9" s="405"/>
      <c r="CX9" s="405"/>
      <c r="CY9" s="405"/>
      <c r="CZ9" s="405"/>
      <c r="DA9" s="406"/>
      <c r="DB9" s="404">
        <v>14.4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8786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557</v>
      </c>
      <c r="BO10" s="408"/>
      <c r="BP10" s="408"/>
      <c r="BQ10" s="408"/>
      <c r="BR10" s="408"/>
      <c r="BS10" s="408"/>
      <c r="BT10" s="408"/>
      <c r="BU10" s="409"/>
      <c r="BV10" s="407">
        <v>786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6907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6760</v>
      </c>
      <c r="S13" s="492"/>
      <c r="T13" s="492"/>
      <c r="U13" s="492"/>
      <c r="V13" s="493"/>
      <c r="W13" s="423" t="s">
        <v>131</v>
      </c>
      <c r="X13" s="424"/>
      <c r="Y13" s="424"/>
      <c r="Z13" s="424"/>
      <c r="AA13" s="424"/>
      <c r="AB13" s="414"/>
      <c r="AC13" s="458">
        <v>350</v>
      </c>
      <c r="AD13" s="459"/>
      <c r="AE13" s="459"/>
      <c r="AF13" s="459"/>
      <c r="AG13" s="501"/>
      <c r="AH13" s="458">
        <v>457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1096556</v>
      </c>
      <c r="BO13" s="408"/>
      <c r="BP13" s="408"/>
      <c r="BQ13" s="408"/>
      <c r="BR13" s="408"/>
      <c r="BS13" s="408"/>
      <c r="BT13" s="408"/>
      <c r="BU13" s="409"/>
      <c r="BV13" s="407">
        <v>98501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9.1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7347</v>
      </c>
      <c r="S14" s="492"/>
      <c r="T14" s="492"/>
      <c r="U14" s="492"/>
      <c r="V14" s="493"/>
      <c r="W14" s="397"/>
      <c r="X14" s="398"/>
      <c r="Y14" s="398"/>
      <c r="Z14" s="398"/>
      <c r="AA14" s="398"/>
      <c r="AB14" s="387"/>
      <c r="AC14" s="494">
        <v>10.199999999999999</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69.900000000000006</v>
      </c>
      <c r="CU14" s="506"/>
      <c r="CV14" s="506"/>
      <c r="CW14" s="506"/>
      <c r="CX14" s="506"/>
      <c r="CY14" s="506"/>
      <c r="CZ14" s="506"/>
      <c r="DA14" s="507"/>
      <c r="DB14" s="505">
        <v>53.6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7212</v>
      </c>
      <c r="S15" s="492"/>
      <c r="T15" s="492"/>
      <c r="U15" s="492"/>
      <c r="V15" s="493"/>
      <c r="W15" s="423" t="s">
        <v>137</v>
      </c>
      <c r="X15" s="424"/>
      <c r="Y15" s="424"/>
      <c r="Z15" s="424"/>
      <c r="AA15" s="424"/>
      <c r="AB15" s="414"/>
      <c r="AC15" s="458">
        <v>701</v>
      </c>
      <c r="AD15" s="459"/>
      <c r="AE15" s="459"/>
      <c r="AF15" s="459"/>
      <c r="AG15" s="501"/>
      <c r="AH15" s="458">
        <v>768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1120301</v>
      </c>
      <c r="BO15" s="371"/>
      <c r="BP15" s="371"/>
      <c r="BQ15" s="371"/>
      <c r="BR15" s="371"/>
      <c r="BS15" s="371"/>
      <c r="BT15" s="371"/>
      <c r="BU15" s="372"/>
      <c r="BV15" s="370">
        <v>1130902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20.399999999999999</v>
      </c>
      <c r="AD16" s="495"/>
      <c r="AE16" s="495"/>
      <c r="AF16" s="495"/>
      <c r="AG16" s="496"/>
      <c r="AH16" s="494">
        <v>20.2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4128121</v>
      </c>
      <c r="BO16" s="408"/>
      <c r="BP16" s="408"/>
      <c r="BQ16" s="408"/>
      <c r="BR16" s="408"/>
      <c r="BS16" s="408"/>
      <c r="BT16" s="408"/>
      <c r="BU16" s="409"/>
      <c r="BV16" s="407">
        <v>4030809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2382</v>
      </c>
      <c r="AD17" s="459"/>
      <c r="AE17" s="459"/>
      <c r="AF17" s="459"/>
      <c r="AG17" s="501"/>
      <c r="AH17" s="458">
        <v>2579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1398486</v>
      </c>
      <c r="BO17" s="408"/>
      <c r="BP17" s="408"/>
      <c r="BQ17" s="408"/>
      <c r="BR17" s="408"/>
      <c r="BS17" s="408"/>
      <c r="BT17" s="408"/>
      <c r="BU17" s="409"/>
      <c r="BV17" s="407">
        <v>1412422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183.21</v>
      </c>
      <c r="M18" s="531"/>
      <c r="N18" s="531"/>
      <c r="O18" s="531"/>
      <c r="P18" s="531"/>
      <c r="Q18" s="531"/>
      <c r="R18" s="532"/>
      <c r="S18" s="532"/>
      <c r="T18" s="532"/>
      <c r="U18" s="532"/>
      <c r="V18" s="533"/>
      <c r="W18" s="425"/>
      <c r="X18" s="426"/>
      <c r="Y18" s="426"/>
      <c r="Z18" s="426"/>
      <c r="AA18" s="426"/>
      <c r="AB18" s="417"/>
      <c r="AC18" s="534">
        <v>69.400000000000006</v>
      </c>
      <c r="AD18" s="535"/>
      <c r="AE18" s="535"/>
      <c r="AF18" s="535"/>
      <c r="AG18" s="536"/>
      <c r="AH18" s="534">
        <v>67.8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4000018</v>
      </c>
      <c r="BO18" s="408"/>
      <c r="BP18" s="408"/>
      <c r="BQ18" s="408"/>
      <c r="BR18" s="408"/>
      <c r="BS18" s="408"/>
      <c r="BT18" s="408"/>
      <c r="BU18" s="409"/>
      <c r="BV18" s="407">
        <v>3904110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8496663</v>
      </c>
      <c r="BO19" s="408"/>
      <c r="BP19" s="408"/>
      <c r="BQ19" s="408"/>
      <c r="BR19" s="408"/>
      <c r="BS19" s="408"/>
      <c r="BT19" s="408"/>
      <c r="BU19" s="409"/>
      <c r="BV19" s="407">
        <v>5503008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3288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18651475</v>
      </c>
      <c r="BO22" s="371"/>
      <c r="BP22" s="371"/>
      <c r="BQ22" s="371"/>
      <c r="BR22" s="371"/>
      <c r="BS22" s="371"/>
      <c r="BT22" s="371"/>
      <c r="BU22" s="372"/>
      <c r="BV22" s="370">
        <v>10078319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14146419</v>
      </c>
      <c r="BO23" s="408"/>
      <c r="BP23" s="408"/>
      <c r="BQ23" s="408"/>
      <c r="BR23" s="408"/>
      <c r="BS23" s="408"/>
      <c r="BT23" s="408"/>
      <c r="BU23" s="409"/>
      <c r="BV23" s="407">
        <v>5939302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93</v>
      </c>
      <c r="AI24" s="459"/>
      <c r="AJ24" s="459"/>
      <c r="AK24" s="459"/>
      <c r="AL24" s="501"/>
      <c r="AM24" s="458">
        <v>259935</v>
      </c>
      <c r="AN24" s="459"/>
      <c r="AO24" s="459"/>
      <c r="AP24" s="459"/>
      <c r="AQ24" s="459"/>
      <c r="AR24" s="501"/>
      <c r="AS24" s="458">
        <v>2795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16894241</v>
      </c>
      <c r="BO24" s="408"/>
      <c r="BP24" s="408"/>
      <c r="BQ24" s="408"/>
      <c r="BR24" s="408"/>
      <c r="BS24" s="408"/>
      <c r="BT24" s="408"/>
      <c r="BU24" s="409"/>
      <c r="BV24" s="407">
        <v>8128390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4819126</v>
      </c>
      <c r="BO25" s="371"/>
      <c r="BP25" s="371"/>
      <c r="BQ25" s="371"/>
      <c r="BR25" s="371"/>
      <c r="BS25" s="371"/>
      <c r="BT25" s="371"/>
      <c r="BU25" s="372"/>
      <c r="BV25" s="370">
        <v>1951132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2750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326724</v>
      </c>
      <c r="BO27" s="527"/>
      <c r="BP27" s="527"/>
      <c r="BQ27" s="527"/>
      <c r="BR27" s="527"/>
      <c r="BS27" s="527"/>
      <c r="BT27" s="527"/>
      <c r="BU27" s="528"/>
      <c r="BV27" s="526">
        <v>326686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2450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1936747</v>
      </c>
      <c r="BO28" s="371"/>
      <c r="BP28" s="371"/>
      <c r="BQ28" s="371"/>
      <c r="BR28" s="371"/>
      <c r="BS28" s="371"/>
      <c r="BT28" s="371"/>
      <c r="BU28" s="372"/>
      <c r="BV28" s="370">
        <v>1766189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8</v>
      </c>
      <c r="M29" s="459"/>
      <c r="N29" s="459"/>
      <c r="O29" s="459"/>
      <c r="P29" s="501"/>
      <c r="Q29" s="458">
        <v>2250</v>
      </c>
      <c r="R29" s="459"/>
      <c r="S29" s="459"/>
      <c r="T29" s="459"/>
      <c r="U29" s="459"/>
      <c r="V29" s="501"/>
      <c r="W29" s="556"/>
      <c r="X29" s="557"/>
      <c r="Y29" s="558"/>
      <c r="Z29" s="457" t="s">
        <v>178</v>
      </c>
      <c r="AA29" s="437"/>
      <c r="AB29" s="437"/>
      <c r="AC29" s="437"/>
      <c r="AD29" s="437"/>
      <c r="AE29" s="437"/>
      <c r="AF29" s="437"/>
      <c r="AG29" s="438"/>
      <c r="AH29" s="458">
        <v>93</v>
      </c>
      <c r="AI29" s="459"/>
      <c r="AJ29" s="459"/>
      <c r="AK29" s="459"/>
      <c r="AL29" s="501"/>
      <c r="AM29" s="458">
        <v>259935</v>
      </c>
      <c r="AN29" s="459"/>
      <c r="AO29" s="459"/>
      <c r="AP29" s="459"/>
      <c r="AQ29" s="459"/>
      <c r="AR29" s="501"/>
      <c r="AS29" s="458">
        <v>2795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257492</v>
      </c>
      <c r="BO29" s="408"/>
      <c r="BP29" s="408"/>
      <c r="BQ29" s="408"/>
      <c r="BR29" s="408"/>
      <c r="BS29" s="408"/>
      <c r="BT29" s="408"/>
      <c r="BU29" s="409"/>
      <c r="BV29" s="407">
        <v>257337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92.9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5538334</v>
      </c>
      <c r="BO30" s="527"/>
      <c r="BP30" s="527"/>
      <c r="BQ30" s="527"/>
      <c r="BR30" s="527"/>
      <c r="BS30" s="527"/>
      <c r="BT30" s="527"/>
      <c r="BU30" s="528"/>
      <c r="BV30" s="526">
        <v>4279686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TodXq8p3j53dp0vK/cIMicwmzmVCA9CzD7uytxCMQZPpnu18yEF7OeEqVF8kCBJd8Dkc7v/fooPRXiIBUI2LbA==" saltValue="i42xda1cl+nhYBrpT9yx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5.09</v>
      </c>
      <c r="G34" s="33">
        <v>8.4600000000000009</v>
      </c>
      <c r="H34" s="33">
        <v>5.35</v>
      </c>
      <c r="I34" s="33">
        <v>7.57</v>
      </c>
      <c r="J34" s="34">
        <v>32.18</v>
      </c>
      <c r="K34" s="22"/>
      <c r="L34" s="22"/>
      <c r="M34" s="22"/>
      <c r="N34" s="22"/>
      <c r="O34" s="22"/>
      <c r="P34" s="22"/>
    </row>
    <row r="35" spans="1:16" ht="39" customHeight="1" x14ac:dyDescent="0.15">
      <c r="A35" s="22"/>
      <c r="B35" s="35"/>
      <c r="C35" s="1145" t="s">
        <v>533</v>
      </c>
      <c r="D35" s="1146"/>
      <c r="E35" s="1147"/>
      <c r="F35" s="36">
        <v>35.17</v>
      </c>
      <c r="G35" s="37">
        <v>36.29</v>
      </c>
      <c r="H35" s="37">
        <v>41.02</v>
      </c>
      <c r="I35" s="37">
        <v>36.42</v>
      </c>
      <c r="J35" s="38">
        <v>25.65</v>
      </c>
      <c r="K35" s="22"/>
      <c r="L35" s="22"/>
      <c r="M35" s="22"/>
      <c r="N35" s="22"/>
      <c r="O35" s="22"/>
      <c r="P35" s="22"/>
    </row>
    <row r="36" spans="1:16" ht="39" customHeight="1" x14ac:dyDescent="0.15">
      <c r="A36" s="22"/>
      <c r="B36" s="35"/>
      <c r="C36" s="1145" t="s">
        <v>534</v>
      </c>
      <c r="D36" s="1146"/>
      <c r="E36" s="1147"/>
      <c r="F36" s="36">
        <v>11.78</v>
      </c>
      <c r="G36" s="37">
        <v>11.07</v>
      </c>
      <c r="H36" s="37">
        <v>9.76</v>
      </c>
      <c r="I36" s="37">
        <v>1.69</v>
      </c>
      <c r="J36" s="38">
        <v>3.13</v>
      </c>
      <c r="K36" s="22"/>
      <c r="L36" s="22"/>
      <c r="M36" s="22"/>
      <c r="N36" s="22"/>
      <c r="O36" s="22"/>
      <c r="P36" s="22"/>
    </row>
    <row r="37" spans="1:16" ht="39" customHeight="1" x14ac:dyDescent="0.15">
      <c r="A37" s="22"/>
      <c r="B37" s="35"/>
      <c r="C37" s="1145" t="s">
        <v>535</v>
      </c>
      <c r="D37" s="1146"/>
      <c r="E37" s="1147"/>
      <c r="F37" s="36">
        <v>0.14000000000000001</v>
      </c>
      <c r="G37" s="37">
        <v>0.19</v>
      </c>
      <c r="H37" s="37">
        <v>0.22</v>
      </c>
      <c r="I37" s="37">
        <v>0.03</v>
      </c>
      <c r="J37" s="38">
        <v>1.87</v>
      </c>
      <c r="K37" s="22"/>
      <c r="L37" s="22"/>
      <c r="M37" s="22"/>
      <c r="N37" s="22"/>
      <c r="O37" s="22"/>
      <c r="P37" s="22"/>
    </row>
    <row r="38" spans="1:16" ht="39" customHeight="1" x14ac:dyDescent="0.15">
      <c r="A38" s="22"/>
      <c r="B38" s="35"/>
      <c r="C38" s="1145" t="s">
        <v>536</v>
      </c>
      <c r="D38" s="1146"/>
      <c r="E38" s="1147"/>
      <c r="F38" s="36">
        <v>0.12</v>
      </c>
      <c r="G38" s="37">
        <v>0.05</v>
      </c>
      <c r="H38" s="37">
        <v>0.22</v>
      </c>
      <c r="I38" s="37">
        <v>7.0000000000000007E-2</v>
      </c>
      <c r="J38" s="38">
        <v>0</v>
      </c>
      <c r="K38" s="22"/>
      <c r="L38" s="22"/>
      <c r="M38" s="22"/>
      <c r="N38" s="22"/>
      <c r="O38" s="22"/>
      <c r="P38" s="22"/>
    </row>
    <row r="39" spans="1:16" ht="39" customHeight="1" x14ac:dyDescent="0.15">
      <c r="A39" s="22"/>
      <c r="B39" s="35"/>
      <c r="C39" s="1145" t="s">
        <v>537</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v>0</v>
      </c>
      <c r="G43" s="42">
        <v>0</v>
      </c>
      <c r="H43" s="42">
        <v>0</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u+tc+yS1NkfoyN0m9MYhjKAMtQ1fqUU+5axyPaBKB3PivqfMCdUCjXM5O4dXAGSEQIgv2/Kltd0R2ldc8Pp8A==" saltValue="GRsDTU3bzz6Ieuh13n1V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723</v>
      </c>
      <c r="L45" s="60">
        <v>824</v>
      </c>
      <c r="M45" s="60">
        <v>791</v>
      </c>
      <c r="N45" s="60">
        <v>826</v>
      </c>
      <c r="O45" s="61">
        <v>812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249</v>
      </c>
      <c r="L48" s="64">
        <v>261</v>
      </c>
      <c r="M48" s="64">
        <v>307</v>
      </c>
      <c r="N48" s="64">
        <v>298</v>
      </c>
      <c r="O48" s="65">
        <v>250</v>
      </c>
      <c r="P48" s="48"/>
      <c r="Q48" s="48"/>
      <c r="R48" s="48"/>
      <c r="S48" s="48"/>
      <c r="T48" s="48"/>
      <c r="U48" s="48"/>
    </row>
    <row r="49" spans="1:21" ht="30.75" customHeight="1" x14ac:dyDescent="0.15">
      <c r="A49" s="48"/>
      <c r="B49" s="1155"/>
      <c r="C49" s="1156"/>
      <c r="D49" s="62"/>
      <c r="E49" s="1161" t="s">
        <v>14</v>
      </c>
      <c r="F49" s="1161"/>
      <c r="G49" s="1161"/>
      <c r="H49" s="1161"/>
      <c r="I49" s="1161"/>
      <c r="J49" s="1162"/>
      <c r="K49" s="63">
        <v>76</v>
      </c>
      <c r="L49" s="64">
        <v>76</v>
      </c>
      <c r="M49" s="64">
        <v>76</v>
      </c>
      <c r="N49" s="64">
        <v>63</v>
      </c>
      <c r="O49" s="65">
        <v>57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795</v>
      </c>
      <c r="L52" s="64">
        <v>868</v>
      </c>
      <c r="M52" s="64">
        <v>843</v>
      </c>
      <c r="N52" s="64">
        <v>837</v>
      </c>
      <c r="O52" s="65">
        <v>856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253</v>
      </c>
      <c r="L53" s="69">
        <v>293</v>
      </c>
      <c r="M53" s="69">
        <v>331</v>
      </c>
      <c r="N53" s="69">
        <v>350</v>
      </c>
      <c r="O53" s="70">
        <v>263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O2VYapZvwXA70mAbtQWasUs9CDyTUjmoKv9tGlo2fVsSUuFB4Qu9BiFbeOdhP6kwhL8lSpQ7ofVIuhUGy1JDA==" saltValue="EB+U2v97j7v61K6EGdEZk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8205</v>
      </c>
      <c r="J41" s="344">
        <v>9835</v>
      </c>
      <c r="K41" s="344">
        <v>10034</v>
      </c>
      <c r="L41" s="344">
        <v>10078</v>
      </c>
      <c r="M41" s="345">
        <v>18643</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2898</v>
      </c>
      <c r="J43" s="347">
        <v>2559</v>
      </c>
      <c r="K43" s="347">
        <v>2209</v>
      </c>
      <c r="L43" s="347">
        <v>2158</v>
      </c>
      <c r="M43" s="348">
        <v>1943</v>
      </c>
    </row>
    <row r="44" spans="2:13" ht="27.75" customHeight="1" x14ac:dyDescent="0.15">
      <c r="B44" s="1186"/>
      <c r="C44" s="1187"/>
      <c r="D44" s="106"/>
      <c r="E44" s="1192" t="s">
        <v>34</v>
      </c>
      <c r="F44" s="1192"/>
      <c r="G44" s="1192"/>
      <c r="H44" s="1193"/>
      <c r="I44" s="346">
        <v>358</v>
      </c>
      <c r="J44" s="347">
        <v>285</v>
      </c>
      <c r="K44" s="347">
        <v>211</v>
      </c>
      <c r="L44" s="347">
        <v>147</v>
      </c>
      <c r="M44" s="348">
        <v>196</v>
      </c>
    </row>
    <row r="45" spans="2:13" ht="27.75" customHeight="1" x14ac:dyDescent="0.15">
      <c r="B45" s="1186"/>
      <c r="C45" s="1187"/>
      <c r="D45" s="106"/>
      <c r="E45" s="1192" t="s">
        <v>35</v>
      </c>
      <c r="F45" s="1192"/>
      <c r="G45" s="1192"/>
      <c r="H45" s="1193"/>
      <c r="I45" s="346">
        <v>724</v>
      </c>
      <c r="J45" s="347">
        <v>668</v>
      </c>
      <c r="K45" s="347">
        <v>510</v>
      </c>
      <c r="L45" s="347">
        <v>585</v>
      </c>
      <c r="M45" s="348">
        <v>643</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1522</v>
      </c>
      <c r="J50" s="347">
        <v>1633</v>
      </c>
      <c r="K50" s="347">
        <v>1885</v>
      </c>
      <c r="L50" s="347">
        <v>2036</v>
      </c>
      <c r="M50" s="348">
        <v>2206</v>
      </c>
    </row>
    <row r="51" spans="2:13" ht="27.75" customHeight="1" x14ac:dyDescent="0.15">
      <c r="B51" s="1186"/>
      <c r="C51" s="1187"/>
      <c r="D51" s="106"/>
      <c r="E51" s="1192" t="s">
        <v>42</v>
      </c>
      <c r="F51" s="1192"/>
      <c r="G51" s="1192"/>
      <c r="H51" s="1193"/>
      <c r="I51" s="346">
        <v>448</v>
      </c>
      <c r="J51" s="347">
        <v>417</v>
      </c>
      <c r="K51" s="347">
        <v>408</v>
      </c>
      <c r="L51" s="347">
        <v>376</v>
      </c>
      <c r="M51" s="348">
        <v>406</v>
      </c>
    </row>
    <row r="52" spans="2:13" ht="27.75" customHeight="1" x14ac:dyDescent="0.15">
      <c r="B52" s="1188"/>
      <c r="C52" s="1189"/>
      <c r="D52" s="106"/>
      <c r="E52" s="1192" t="s">
        <v>43</v>
      </c>
      <c r="F52" s="1192"/>
      <c r="G52" s="1192"/>
      <c r="H52" s="1193"/>
      <c r="I52" s="346">
        <v>8291</v>
      </c>
      <c r="J52" s="347">
        <v>8432</v>
      </c>
      <c r="K52" s="347">
        <v>8457</v>
      </c>
      <c r="L52" s="347">
        <v>8657</v>
      </c>
      <c r="M52" s="348">
        <v>16283</v>
      </c>
    </row>
    <row r="53" spans="2:13" ht="27.75" customHeight="1" thickBot="1" x14ac:dyDescent="0.2">
      <c r="B53" s="1199" t="s">
        <v>19</v>
      </c>
      <c r="C53" s="1200"/>
      <c r="D53" s="110"/>
      <c r="E53" s="1201" t="s">
        <v>44</v>
      </c>
      <c r="F53" s="1201"/>
      <c r="G53" s="1201"/>
      <c r="H53" s="1202"/>
      <c r="I53" s="349">
        <v>1925</v>
      </c>
      <c r="J53" s="350">
        <v>2865</v>
      </c>
      <c r="K53" s="350">
        <v>2215</v>
      </c>
      <c r="L53" s="350">
        <v>1900</v>
      </c>
      <c r="M53" s="351">
        <v>2529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O4hs4HSxccv0E4picejOW8R6RU5QfhM/9zklBX3G+78sJiG8EuIAxNVQQ69h0A7JA1JWXPzOc20Nr800z9IMg==" saltValue="o0N5m9duXsKEbP+RNkPx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1615</v>
      </c>
      <c r="G55" s="352">
        <v>1766</v>
      </c>
      <c r="H55" s="353">
        <v>1937</v>
      </c>
    </row>
    <row r="56" spans="2:8" ht="52.5" customHeight="1" x14ac:dyDescent="0.15">
      <c r="B56" s="122"/>
      <c r="C56" s="1213" t="s">
        <v>47</v>
      </c>
      <c r="D56" s="1213"/>
      <c r="E56" s="1214"/>
      <c r="F56" s="354">
        <v>257</v>
      </c>
      <c r="G56" s="354">
        <v>257</v>
      </c>
      <c r="H56" s="355">
        <v>257</v>
      </c>
    </row>
    <row r="57" spans="2:8" ht="53.25" customHeight="1" x14ac:dyDescent="0.15">
      <c r="B57" s="122"/>
      <c r="C57" s="1215" t="s">
        <v>48</v>
      </c>
      <c r="D57" s="1215"/>
      <c r="E57" s="1216"/>
      <c r="F57" s="356">
        <v>2782</v>
      </c>
      <c r="G57" s="356">
        <v>4280</v>
      </c>
      <c r="H57" s="357">
        <v>5538</v>
      </c>
    </row>
    <row r="58" spans="2:8" ht="45.75" customHeight="1" x14ac:dyDescent="0.15">
      <c r="B58" s="123"/>
      <c r="C58" s="1203" t="s">
        <v>545</v>
      </c>
      <c r="D58" s="1204"/>
      <c r="E58" s="1205"/>
      <c r="F58" s="358">
        <v>2384</v>
      </c>
      <c r="G58" s="358">
        <v>2585</v>
      </c>
      <c r="H58" s="359">
        <v>3186</v>
      </c>
    </row>
    <row r="59" spans="2:8" ht="45.75" customHeight="1" x14ac:dyDescent="0.15">
      <c r="B59" s="123"/>
      <c r="C59" s="1203" t="s">
        <v>547</v>
      </c>
      <c r="D59" s="1204"/>
      <c r="E59" s="1205"/>
      <c r="F59" s="358">
        <v>32</v>
      </c>
      <c r="G59" s="358">
        <v>1136</v>
      </c>
      <c r="H59" s="359">
        <v>1340</v>
      </c>
    </row>
    <row r="60" spans="2:8" ht="45.75" customHeight="1" x14ac:dyDescent="0.15">
      <c r="B60" s="123"/>
      <c r="C60" s="1203" t="s">
        <v>546</v>
      </c>
      <c r="D60" s="1204"/>
      <c r="E60" s="1205"/>
      <c r="F60" s="358">
        <v>111</v>
      </c>
      <c r="G60" s="358">
        <v>304</v>
      </c>
      <c r="H60" s="359">
        <v>554</v>
      </c>
    </row>
    <row r="61" spans="2:8" ht="45.75" customHeight="1" x14ac:dyDescent="0.15">
      <c r="B61" s="123"/>
      <c r="C61" s="1203" t="s">
        <v>549</v>
      </c>
      <c r="D61" s="1204"/>
      <c r="E61" s="1205"/>
      <c r="F61" s="358">
        <v>220</v>
      </c>
      <c r="G61" s="358">
        <v>220</v>
      </c>
      <c r="H61" s="359">
        <v>220</v>
      </c>
    </row>
    <row r="62" spans="2:8" ht="45.75" customHeight="1" thickBot="1" x14ac:dyDescent="0.2">
      <c r="B62" s="124"/>
      <c r="C62" s="1206" t="s">
        <v>548</v>
      </c>
      <c r="D62" s="1207"/>
      <c r="E62" s="1208"/>
      <c r="F62" s="360">
        <v>0</v>
      </c>
      <c r="G62" s="360">
        <v>0</v>
      </c>
      <c r="H62" s="361">
        <v>202</v>
      </c>
    </row>
    <row r="63" spans="2:8" ht="52.5" customHeight="1" thickBot="1" x14ac:dyDescent="0.2">
      <c r="B63" s="125"/>
      <c r="C63" s="1209" t="s">
        <v>49</v>
      </c>
      <c r="D63" s="1209"/>
      <c r="E63" s="1210"/>
      <c r="F63" s="362">
        <v>4655</v>
      </c>
      <c r="G63" s="362">
        <v>6303</v>
      </c>
      <c r="H63" s="363">
        <v>7733</v>
      </c>
    </row>
    <row r="64" spans="2:8" x14ac:dyDescent="0.15"/>
  </sheetData>
  <sheetProtection algorithmName="SHA-512" hashValue="dWyqvENclIAWS3o8ELXeRN+gPEyG2uiz++a+ukT9u/+oJJnp2UIhli4ti/C8nk+LAuDtCdJbcjM9dRlo6q7gQQ==" saltValue="Zaf01WGeeW2LrrRBtuXm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186411</v>
      </c>
      <c r="E3" s="144"/>
      <c r="F3" s="145">
        <v>125391</v>
      </c>
      <c r="G3" s="146"/>
      <c r="H3" s="147"/>
    </row>
    <row r="4" spans="1:8" x14ac:dyDescent="0.15">
      <c r="A4" s="148"/>
      <c r="B4" s="149"/>
      <c r="C4" s="150"/>
      <c r="D4" s="151">
        <v>122325</v>
      </c>
      <c r="E4" s="152"/>
      <c r="F4" s="153">
        <v>68516</v>
      </c>
      <c r="G4" s="154"/>
      <c r="H4" s="155"/>
    </row>
    <row r="5" spans="1:8" x14ac:dyDescent="0.15">
      <c r="A5" s="136" t="s">
        <v>520</v>
      </c>
      <c r="B5" s="141"/>
      <c r="C5" s="142"/>
      <c r="D5" s="143">
        <v>238544</v>
      </c>
      <c r="E5" s="144"/>
      <c r="F5" s="145">
        <v>138402</v>
      </c>
      <c r="G5" s="146"/>
      <c r="H5" s="147"/>
    </row>
    <row r="6" spans="1:8" x14ac:dyDescent="0.15">
      <c r="A6" s="148"/>
      <c r="B6" s="149"/>
      <c r="C6" s="150"/>
      <c r="D6" s="151">
        <v>190141</v>
      </c>
      <c r="E6" s="152"/>
      <c r="F6" s="153">
        <v>70652</v>
      </c>
      <c r="G6" s="154"/>
      <c r="H6" s="155"/>
    </row>
    <row r="7" spans="1:8" x14ac:dyDescent="0.15">
      <c r="A7" s="136" t="s">
        <v>521</v>
      </c>
      <c r="B7" s="141"/>
      <c r="C7" s="142"/>
      <c r="D7" s="143">
        <v>109192</v>
      </c>
      <c r="E7" s="144"/>
      <c r="F7" s="145">
        <v>146367</v>
      </c>
      <c r="G7" s="146"/>
      <c r="H7" s="147"/>
    </row>
    <row r="8" spans="1:8" x14ac:dyDescent="0.15">
      <c r="A8" s="148"/>
      <c r="B8" s="149"/>
      <c r="C8" s="150"/>
      <c r="D8" s="151">
        <v>41799</v>
      </c>
      <c r="E8" s="152"/>
      <c r="F8" s="153">
        <v>79441</v>
      </c>
      <c r="G8" s="154"/>
      <c r="H8" s="155"/>
    </row>
    <row r="9" spans="1:8" x14ac:dyDescent="0.15">
      <c r="A9" s="136" t="s">
        <v>522</v>
      </c>
      <c r="B9" s="141"/>
      <c r="C9" s="142"/>
      <c r="D9" s="143">
        <v>97119</v>
      </c>
      <c r="E9" s="144"/>
      <c r="F9" s="145">
        <v>165181</v>
      </c>
      <c r="G9" s="146"/>
      <c r="H9" s="147"/>
    </row>
    <row r="10" spans="1:8" x14ac:dyDescent="0.15">
      <c r="A10" s="148"/>
      <c r="B10" s="149"/>
      <c r="C10" s="150"/>
      <c r="D10" s="151">
        <v>40633</v>
      </c>
      <c r="E10" s="152"/>
      <c r="F10" s="153">
        <v>82246</v>
      </c>
      <c r="G10" s="154"/>
      <c r="H10" s="155"/>
    </row>
    <row r="11" spans="1:8" x14ac:dyDescent="0.15">
      <c r="A11" s="136" t="s">
        <v>523</v>
      </c>
      <c r="B11" s="141"/>
      <c r="C11" s="142"/>
      <c r="D11" s="143">
        <v>106943</v>
      </c>
      <c r="E11" s="144"/>
      <c r="F11" s="145">
        <v>166234</v>
      </c>
      <c r="G11" s="146"/>
      <c r="H11" s="147"/>
    </row>
    <row r="12" spans="1:8" x14ac:dyDescent="0.15">
      <c r="A12" s="148"/>
      <c r="B12" s="149"/>
      <c r="C12" s="156"/>
      <c r="D12" s="151">
        <v>58325</v>
      </c>
      <c r="E12" s="152"/>
      <c r="F12" s="153">
        <v>89789</v>
      </c>
      <c r="G12" s="154"/>
      <c r="H12" s="155"/>
    </row>
    <row r="13" spans="1:8" x14ac:dyDescent="0.15">
      <c r="A13" s="136"/>
      <c r="B13" s="141"/>
      <c r="C13" s="157"/>
      <c r="D13" s="158">
        <v>147642</v>
      </c>
      <c r="E13" s="159"/>
      <c r="F13" s="160">
        <v>148315</v>
      </c>
      <c r="G13" s="161"/>
      <c r="H13" s="147"/>
    </row>
    <row r="14" spans="1:8" x14ac:dyDescent="0.15">
      <c r="A14" s="148"/>
      <c r="B14" s="149"/>
      <c r="C14" s="150"/>
      <c r="D14" s="151">
        <v>90645</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5.0999999999999996</v>
      </c>
      <c r="C19" s="162">
        <f>ROUND(VALUE(SUBSTITUTE(実質収支比率等に係る経年分析!G$48,"▲","-")),2)</f>
        <v>8.4600000000000009</v>
      </c>
      <c r="D19" s="162">
        <f>ROUND(VALUE(SUBSTITUTE(実質収支比率等に係る経年分析!H$48,"▲","-")),2)</f>
        <v>5.35</v>
      </c>
      <c r="E19" s="162">
        <f>ROUND(VALUE(SUBSTITUTE(実質収支比率等に係る経年分析!I$48,"▲","-")),2)</f>
        <v>7.57</v>
      </c>
      <c r="F19" s="162">
        <f>ROUND(VALUE(SUBSTITUTE(実質収支比率等に係る経年分析!J$48,"▲","-")),2)</f>
        <v>32.18</v>
      </c>
    </row>
    <row r="20" spans="1:11" x14ac:dyDescent="0.15">
      <c r="A20" s="162" t="s">
        <v>53</v>
      </c>
      <c r="B20" s="162">
        <f>ROUND(VALUE(SUBSTITUTE(実質収支比率等に係る経年分析!F$47,"▲","-")),2)</f>
        <v>30.86</v>
      </c>
      <c r="C20" s="162">
        <f>ROUND(VALUE(SUBSTITUTE(実質収支比率等に係る経年分析!G$47,"▲","-")),2)</f>
        <v>31.37</v>
      </c>
      <c r="D20" s="162">
        <f>ROUND(VALUE(SUBSTITUTE(実質収支比率等に係る経年分析!H$47,"▲","-")),2)</f>
        <v>37.58</v>
      </c>
      <c r="E20" s="162">
        <f>ROUND(VALUE(SUBSTITUTE(実質収支比率等に係る経年分析!I$47,"▲","-")),2)</f>
        <v>40.78</v>
      </c>
      <c r="F20" s="162">
        <f>ROUND(VALUE(SUBSTITUTE(実質収支比率等に係る経年分析!J$47,"▲","-")),2)</f>
        <v>43.77</v>
      </c>
    </row>
    <row r="21" spans="1:11" x14ac:dyDescent="0.15">
      <c r="A21" s="162" t="s">
        <v>54</v>
      </c>
      <c r="B21" s="162">
        <f>IF(ISNUMBER(VALUE(SUBSTITUTE(実質収支比率等に係る経年分析!F$49,"▲","-"))),ROUND(VALUE(SUBSTITUTE(実質収支比率等に係る経年分析!F$49,"▲","-")),2),NA())</f>
        <v>2.1800000000000002</v>
      </c>
      <c r="C21" s="162">
        <f>IF(ISNUMBER(VALUE(SUBSTITUTE(実質収支比率等に係る経年分析!G$49,"▲","-"))),ROUND(VALUE(SUBSTITUTE(実質収支比率等に係る経年分析!G$49,"▲","-")),2),NA())</f>
        <v>3.72</v>
      </c>
      <c r="D21" s="162">
        <f>IF(ISNUMBER(VALUE(SUBSTITUTE(実質収支比率等に係る経年分析!H$49,"▲","-"))),ROUND(VALUE(SUBSTITUTE(実質収支比率等に係る経年分析!H$49,"▲","-")),2),NA())</f>
        <v>-3.18</v>
      </c>
      <c r="E21" s="162">
        <f>IF(ISNUMBER(VALUE(SUBSTITUTE(実質収支比率等に係る経年分析!I$49,"▲","-"))),ROUND(VALUE(SUBSTITUTE(実質収支比率等に係る経年分析!I$49,"▲","-")),2),NA())</f>
        <v>2.27</v>
      </c>
      <c r="F21" s="162">
        <f>IF(ISNUMBER(VALUE(SUBSTITUTE(実質収支比率等に係る経年分析!J$49,"▲","-"))),ROUND(VALUE(SUBSTITUTE(実質収支比率等に係る経年分析!J$49,"▲","-")),2),NA())</f>
        <v>24.78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0.14000000000000001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1.87</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11.78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11.07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3.13</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35.17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36.29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36.42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25.65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8.4600000000000009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5.35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32.18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795</v>
      </c>
      <c r="E42" s="164"/>
      <c r="F42" s="164"/>
      <c r="G42" s="164">
        <f>'実質公債費比率（分子）の構造'!L$52</f>
        <v>868</v>
      </c>
      <c r="H42" s="164"/>
      <c r="I42" s="164"/>
      <c r="J42" s="164">
        <f>'実質公債費比率（分子）の構造'!M$52</f>
        <v>843</v>
      </c>
      <c r="K42" s="164"/>
      <c r="L42" s="164"/>
      <c r="M42" s="164">
        <f>'実質公債費比率（分子）の構造'!N$52</f>
        <v>837</v>
      </c>
      <c r="N42" s="164"/>
      <c r="O42" s="164"/>
      <c r="P42" s="164">
        <f>'実質公債費比率（分子）の構造'!O$52</f>
        <v>856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76</v>
      </c>
      <c r="C45" s="164"/>
      <c r="D45" s="164"/>
      <c r="E45" s="164">
        <f>'実質公債費比率（分子）の構造'!L$49</f>
        <v>76</v>
      </c>
      <c r="F45" s="164"/>
      <c r="G45" s="164"/>
      <c r="H45" s="164">
        <f>'実質公債費比率（分子）の構造'!M$49</f>
        <v>76</v>
      </c>
      <c r="I45" s="164"/>
      <c r="J45" s="164"/>
      <c r="K45" s="164">
        <f>'実質公債費比率（分子）の構造'!N$49</f>
        <v>63</v>
      </c>
      <c r="L45" s="164"/>
      <c r="M45" s="164"/>
      <c r="N45" s="164">
        <f>'実質公債費比率（分子）の構造'!O$49</f>
        <v>57</v>
      </c>
      <c r="O45" s="164"/>
      <c r="P45" s="164"/>
    </row>
    <row r="46" spans="1:16" x14ac:dyDescent="0.15">
      <c r="A46" s="164" t="s">
        <v>64</v>
      </c>
      <c r="B46" s="164">
        <f>'実質公債費比率（分子）の構造'!K$48</f>
        <v>249</v>
      </c>
      <c r="C46" s="164"/>
      <c r="D46" s="164"/>
      <c r="E46" s="164">
        <f>'実質公債費比率（分子）の構造'!L$48</f>
        <v>261</v>
      </c>
      <c r="F46" s="164"/>
      <c r="G46" s="164"/>
      <c r="H46" s="164">
        <f>'実質公債費比率（分子）の構造'!M$48</f>
        <v>307</v>
      </c>
      <c r="I46" s="164"/>
      <c r="J46" s="164"/>
      <c r="K46" s="164">
        <f>'実質公債費比率（分子）の構造'!N$48</f>
        <v>298</v>
      </c>
      <c r="L46" s="164"/>
      <c r="M46" s="164"/>
      <c r="N46" s="164">
        <f>'実質公債費比率（分子）の構造'!O$48</f>
        <v>250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723</v>
      </c>
      <c r="C49" s="164"/>
      <c r="D49" s="164"/>
      <c r="E49" s="164">
        <f>'実質公債費比率（分子）の構造'!L$45</f>
        <v>824</v>
      </c>
      <c r="F49" s="164"/>
      <c r="G49" s="164"/>
      <c r="H49" s="164">
        <f>'実質公債費比率（分子）の構造'!M$45</f>
        <v>791</v>
      </c>
      <c r="I49" s="164"/>
      <c r="J49" s="164"/>
      <c r="K49" s="164">
        <f>'実質公債費比率（分子）の構造'!N$45</f>
        <v>826</v>
      </c>
      <c r="L49" s="164"/>
      <c r="M49" s="164"/>
      <c r="N49" s="164">
        <f>'実質公債費比率（分子）の構造'!O$45</f>
        <v>812</v>
      </c>
      <c r="O49" s="164"/>
      <c r="P49" s="164"/>
    </row>
    <row r="50" spans="1:16" x14ac:dyDescent="0.15">
      <c r="A50" s="164" t="s">
        <v>67</v>
      </c>
      <c r="B50" s="164" t="e">
        <f>NA()</f>
        <v>#N/A</v>
      </c>
      <c r="C50" s="164">
        <f>IF(ISNUMBER('実質公債費比率（分子）の構造'!K$53),'実質公債費比率（分子）の構造'!K$53,NA())</f>
        <v>253</v>
      </c>
      <c r="D50" s="164" t="e">
        <f>NA()</f>
        <v>#N/A</v>
      </c>
      <c r="E50" s="164" t="e">
        <f>NA()</f>
        <v>#N/A</v>
      </c>
      <c r="F50" s="164">
        <f>IF(ISNUMBER('実質公債費比率（分子）の構造'!L$53),'実質公債費比率（分子）の構造'!L$53,NA())</f>
        <v>293</v>
      </c>
      <c r="G50" s="164" t="e">
        <f>NA()</f>
        <v>#N/A</v>
      </c>
      <c r="H50" s="164" t="e">
        <f>NA()</f>
        <v>#N/A</v>
      </c>
      <c r="I50" s="164">
        <f>IF(ISNUMBER('実質公債費比率（分子）の構造'!M$53),'実質公債費比率（分子）の構造'!M$53,NA())</f>
        <v>331</v>
      </c>
      <c r="J50" s="164" t="e">
        <f>NA()</f>
        <v>#N/A</v>
      </c>
      <c r="K50" s="164" t="e">
        <f>NA()</f>
        <v>#N/A</v>
      </c>
      <c r="L50" s="164">
        <f>IF(ISNUMBER('実質公債費比率（分子）の構造'!N$53),'実質公債費比率（分子）の構造'!N$53,NA())</f>
        <v>350</v>
      </c>
      <c r="M50" s="164" t="e">
        <f>NA()</f>
        <v>#N/A</v>
      </c>
      <c r="N50" s="164" t="e">
        <f>NA()</f>
        <v>#N/A</v>
      </c>
      <c r="O50" s="164">
        <f>IF(ISNUMBER('実質公債費比率（分子）の構造'!O$53),'実質公債費比率（分子）の構造'!O$53,NA())</f>
        <v>263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8291</v>
      </c>
      <c r="E56" s="163"/>
      <c r="F56" s="163"/>
      <c r="G56" s="163">
        <f>'将来負担比率（分子）の構造'!J$52</f>
        <v>8432</v>
      </c>
      <c r="H56" s="163"/>
      <c r="I56" s="163"/>
      <c r="J56" s="163">
        <f>'将来負担比率（分子）の構造'!K$52</f>
        <v>8457</v>
      </c>
      <c r="K56" s="163"/>
      <c r="L56" s="163"/>
      <c r="M56" s="163">
        <f>'将来負担比率（分子）の構造'!L$52</f>
        <v>8657</v>
      </c>
      <c r="N56" s="163"/>
      <c r="O56" s="163"/>
      <c r="P56" s="163">
        <f>'将来負担比率（分子）の構造'!M$52</f>
        <v>16283</v>
      </c>
    </row>
    <row r="57" spans="1:16" x14ac:dyDescent="0.15">
      <c r="A57" s="163" t="s">
        <v>42</v>
      </c>
      <c r="B57" s="163"/>
      <c r="C57" s="163"/>
      <c r="D57" s="163">
        <f>'将来負担比率（分子）の構造'!I$51</f>
        <v>448</v>
      </c>
      <c r="E57" s="163"/>
      <c r="F57" s="163"/>
      <c r="G57" s="163">
        <f>'将来負担比率（分子）の構造'!J$51</f>
        <v>417</v>
      </c>
      <c r="H57" s="163"/>
      <c r="I57" s="163"/>
      <c r="J57" s="163">
        <f>'将来負担比率（分子）の構造'!K$51</f>
        <v>408</v>
      </c>
      <c r="K57" s="163"/>
      <c r="L57" s="163"/>
      <c r="M57" s="163">
        <f>'将来負担比率（分子）の構造'!L$51</f>
        <v>376</v>
      </c>
      <c r="N57" s="163"/>
      <c r="O57" s="163"/>
      <c r="P57" s="163">
        <f>'将来負担比率（分子）の構造'!M$51</f>
        <v>406</v>
      </c>
    </row>
    <row r="58" spans="1:16" x14ac:dyDescent="0.15">
      <c r="A58" s="163" t="s">
        <v>41</v>
      </c>
      <c r="B58" s="163"/>
      <c r="C58" s="163"/>
      <c r="D58" s="163">
        <f>'将来負担比率（分子）の構造'!I$50</f>
        <v>1522</v>
      </c>
      <c r="E58" s="163"/>
      <c r="F58" s="163"/>
      <c r="G58" s="163">
        <f>'将来負担比率（分子）の構造'!J$50</f>
        <v>1633</v>
      </c>
      <c r="H58" s="163"/>
      <c r="I58" s="163"/>
      <c r="J58" s="163">
        <f>'将来負担比率（分子）の構造'!K$50</f>
        <v>1885</v>
      </c>
      <c r="K58" s="163"/>
      <c r="L58" s="163"/>
      <c r="M58" s="163">
        <f>'将来負担比率（分子）の構造'!L$50</f>
        <v>2036</v>
      </c>
      <c r="N58" s="163"/>
      <c r="O58" s="163"/>
      <c r="P58" s="163">
        <f>'将来負担比率（分子）の構造'!M$50</f>
        <v>2206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724</v>
      </c>
      <c r="C62" s="163"/>
      <c r="D62" s="163"/>
      <c r="E62" s="163">
        <f>'将来負担比率（分子）の構造'!J$45</f>
        <v>668</v>
      </c>
      <c r="F62" s="163"/>
      <c r="G62" s="163"/>
      <c r="H62" s="163">
        <f>'将来負担比率（分子）の構造'!K$45</f>
        <v>510</v>
      </c>
      <c r="I62" s="163"/>
      <c r="J62" s="163"/>
      <c r="K62" s="163">
        <f>'将来負担比率（分子）の構造'!L$45</f>
        <v>585</v>
      </c>
      <c r="L62" s="163"/>
      <c r="M62" s="163"/>
      <c r="N62" s="163">
        <f>'将来負担比率（分子）の構造'!M$45</f>
        <v>643</v>
      </c>
      <c r="O62" s="163"/>
      <c r="P62" s="163"/>
    </row>
    <row r="63" spans="1:16" x14ac:dyDescent="0.15">
      <c r="A63" s="163" t="s">
        <v>34</v>
      </c>
      <c r="B63" s="163">
        <f>'将来負担比率（分子）の構造'!I$44</f>
        <v>358</v>
      </c>
      <c r="C63" s="163"/>
      <c r="D63" s="163"/>
      <c r="E63" s="163">
        <f>'将来負担比率（分子）の構造'!J$44</f>
        <v>285</v>
      </c>
      <c r="F63" s="163"/>
      <c r="G63" s="163"/>
      <c r="H63" s="163">
        <f>'将来負担比率（分子）の構造'!K$44</f>
        <v>211</v>
      </c>
      <c r="I63" s="163"/>
      <c r="J63" s="163"/>
      <c r="K63" s="163">
        <f>'将来負担比率（分子）の構造'!L$44</f>
        <v>147</v>
      </c>
      <c r="L63" s="163"/>
      <c r="M63" s="163"/>
      <c r="N63" s="163">
        <f>'将来負担比率（分子）の構造'!M$44</f>
        <v>196</v>
      </c>
      <c r="O63" s="163"/>
      <c r="P63" s="163"/>
    </row>
    <row r="64" spans="1:16" x14ac:dyDescent="0.15">
      <c r="A64" s="163" t="s">
        <v>33</v>
      </c>
      <c r="B64" s="163">
        <f>'将来負担比率（分子）の構造'!I$43</f>
        <v>2898</v>
      </c>
      <c r="C64" s="163"/>
      <c r="D64" s="163"/>
      <c r="E64" s="163">
        <f>'将来負担比率（分子）の構造'!J$43</f>
        <v>2559</v>
      </c>
      <c r="F64" s="163"/>
      <c r="G64" s="163"/>
      <c r="H64" s="163">
        <f>'将来負担比率（分子）の構造'!K$43</f>
        <v>2209</v>
      </c>
      <c r="I64" s="163"/>
      <c r="J64" s="163"/>
      <c r="K64" s="163">
        <f>'将来負担比率（分子）の構造'!L$43</f>
        <v>2158</v>
      </c>
      <c r="L64" s="163"/>
      <c r="M64" s="163"/>
      <c r="N64" s="163">
        <f>'将来負担比率（分子）の構造'!M$43</f>
        <v>1943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8205</v>
      </c>
      <c r="C66" s="163"/>
      <c r="D66" s="163"/>
      <c r="E66" s="163">
        <f>'将来負担比率（分子）の構造'!J$41</f>
        <v>9835</v>
      </c>
      <c r="F66" s="163"/>
      <c r="G66" s="163"/>
      <c r="H66" s="163">
        <f>'将来負担比率（分子）の構造'!K$41</f>
        <v>10034</v>
      </c>
      <c r="I66" s="163"/>
      <c r="J66" s="163"/>
      <c r="K66" s="163">
        <f>'将来負担比率（分子）の構造'!L$41</f>
        <v>10078</v>
      </c>
      <c r="L66" s="163"/>
      <c r="M66" s="163"/>
      <c r="N66" s="163">
        <f>'将来負担比率（分子）の構造'!M$41</f>
        <v>18643</v>
      </c>
      <c r="O66" s="163"/>
      <c r="P66" s="163"/>
    </row>
    <row r="67" spans="1:16" x14ac:dyDescent="0.15">
      <c r="A67" s="163" t="s">
        <v>71</v>
      </c>
      <c r="B67" s="163" t="e">
        <f>NA()</f>
        <v>#N/A</v>
      </c>
      <c r="C67" s="163">
        <f>IF(ISNUMBER('将来負担比率（分子）の構造'!I$53), IF('将来負担比率（分子）の構造'!I$53 &lt; 0, 0, '将来負担比率（分子）の構造'!I$53), NA())</f>
        <v>1925</v>
      </c>
      <c r="D67" s="163" t="e">
        <f>NA()</f>
        <v>#N/A</v>
      </c>
      <c r="E67" s="163" t="e">
        <f>NA()</f>
        <v>#N/A</v>
      </c>
      <c r="F67" s="163">
        <f>IF(ISNUMBER('将来負担比率（分子）の構造'!J$53), IF('将来負担比率（分子）の構造'!J$53 &lt; 0, 0, '将来負担比率（分子）の構造'!J$53), NA())</f>
        <v>2865</v>
      </c>
      <c r="G67" s="163" t="e">
        <f>NA()</f>
        <v>#N/A</v>
      </c>
      <c r="H67" s="163" t="e">
        <f>NA()</f>
        <v>#N/A</v>
      </c>
      <c r="I67" s="163">
        <f>IF(ISNUMBER('将来負担比率（分子）の構造'!K$53), IF('将来負担比率（分子）の構造'!K$53 &lt; 0, 0, '将来負担比率（分子）の構造'!K$53), NA())</f>
        <v>2215</v>
      </c>
      <c r="J67" s="163" t="e">
        <f>NA()</f>
        <v>#N/A</v>
      </c>
      <c r="K67" s="163" t="e">
        <f>NA()</f>
        <v>#N/A</v>
      </c>
      <c r="L67" s="163">
        <f>IF(ISNUMBER('将来負担比率（分子）の構造'!L$53), IF('将来負担比率（分子）の構造'!L$53 &lt; 0, 0, '将来負担比率（分子）の構造'!L$53), NA())</f>
        <v>1900</v>
      </c>
      <c r="M67" s="163" t="e">
        <f>NA()</f>
        <v>#N/A</v>
      </c>
      <c r="N67" s="163" t="e">
        <f>NA()</f>
        <v>#N/A</v>
      </c>
      <c r="O67" s="163">
        <f>IF(ISNUMBER('将来負担比率（分子）の構造'!M$53), IF('将来負担比率（分子）の構造'!M$53 &lt; 0, 0, '将来負担比率（分子）の構造'!M$53), NA())</f>
        <v>2529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1615</v>
      </c>
      <c r="C72" s="167">
        <f>基金残高に係る経年分析!G55</f>
        <v>1766</v>
      </c>
      <c r="D72" s="167">
        <f>基金残高に係る経年分析!H55</f>
        <v>1937</v>
      </c>
    </row>
    <row r="73" spans="1:16" x14ac:dyDescent="0.15">
      <c r="A73" s="166" t="s">
        <v>74</v>
      </c>
      <c r="B73" s="167">
        <f>基金残高に係る経年分析!F56</f>
        <v>257</v>
      </c>
      <c r="C73" s="167">
        <f>基金残高に係る経年分析!G56</f>
        <v>257</v>
      </c>
      <c r="D73" s="167">
        <f>基金残高に係る経年分析!H56</f>
        <v>257</v>
      </c>
    </row>
    <row r="74" spans="1:16" x14ac:dyDescent="0.15">
      <c r="A74" s="166" t="s">
        <v>75</v>
      </c>
      <c r="B74" s="167">
        <f>基金残高に係る経年分析!F57</f>
        <v>2782</v>
      </c>
      <c r="C74" s="167">
        <f>基金残高に係る経年分析!G57</f>
        <v>4280</v>
      </c>
      <c r="D74" s="167">
        <f>基金残高に係る経年分析!H57</f>
        <v>5538</v>
      </c>
    </row>
  </sheetData>
  <sheetProtection algorithmName="SHA-512" hashValue="PveJbnLrlV1x/EkRkumO/9lt/QA3y84vZ7JLm+zVA6PxNy+uOanPFa7Hkq0nuRGw2W4luPSPlrBg6Yi260vS9Q==" saltValue="ccPV3+GJb+R9rb+kZMQN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1019357</v>
      </c>
      <c r="S5" s="613"/>
      <c r="T5" s="613"/>
      <c r="U5" s="613"/>
      <c r="V5" s="613"/>
      <c r="W5" s="613"/>
      <c r="X5" s="613"/>
      <c r="Y5" s="614"/>
      <c r="Z5" s="615">
        <v>3.2</v>
      </c>
      <c r="AA5" s="615"/>
      <c r="AB5" s="615"/>
      <c r="AC5" s="615"/>
      <c r="AD5" s="616">
        <v>1007920</v>
      </c>
      <c r="AE5" s="616"/>
      <c r="AF5" s="616"/>
      <c r="AG5" s="616"/>
      <c r="AH5" s="616"/>
      <c r="AI5" s="616"/>
      <c r="AJ5" s="616"/>
      <c r="AK5" s="616"/>
      <c r="AL5" s="617">
        <v>22.8</v>
      </c>
      <c r="AM5" s="618"/>
      <c r="AN5" s="618"/>
      <c r="AO5" s="619"/>
      <c r="AP5" s="609" t="s">
        <v>217</v>
      </c>
      <c r="AQ5" s="610"/>
      <c r="AR5" s="610"/>
      <c r="AS5" s="610"/>
      <c r="AT5" s="610"/>
      <c r="AU5" s="610"/>
      <c r="AV5" s="610"/>
      <c r="AW5" s="610"/>
      <c r="AX5" s="610"/>
      <c r="AY5" s="610"/>
      <c r="AZ5" s="610"/>
      <c r="BA5" s="610"/>
      <c r="BB5" s="610"/>
      <c r="BC5" s="610"/>
      <c r="BD5" s="610"/>
      <c r="BE5" s="610"/>
      <c r="BF5" s="611"/>
      <c r="BG5" s="623">
        <v>1007920</v>
      </c>
      <c r="BH5" s="624"/>
      <c r="BI5" s="624"/>
      <c r="BJ5" s="624"/>
      <c r="BK5" s="624"/>
      <c r="BL5" s="624"/>
      <c r="BM5" s="624"/>
      <c r="BN5" s="625"/>
      <c r="BO5" s="626">
        <v>98.9</v>
      </c>
      <c r="BP5" s="626"/>
      <c r="BQ5" s="626"/>
      <c r="BR5" s="626"/>
      <c r="BS5" s="627">
        <v>101596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105215</v>
      </c>
      <c r="S6" s="624"/>
      <c r="T6" s="624"/>
      <c r="U6" s="624"/>
      <c r="V6" s="624"/>
      <c r="W6" s="624"/>
      <c r="X6" s="624"/>
      <c r="Y6" s="625"/>
      <c r="Z6" s="626">
        <v>0.3</v>
      </c>
      <c r="AA6" s="626"/>
      <c r="AB6" s="626"/>
      <c r="AC6" s="626"/>
      <c r="AD6" s="627">
        <v>105215</v>
      </c>
      <c r="AE6" s="627"/>
      <c r="AF6" s="627"/>
      <c r="AG6" s="627"/>
      <c r="AH6" s="627"/>
      <c r="AI6" s="627"/>
      <c r="AJ6" s="627"/>
      <c r="AK6" s="627"/>
      <c r="AL6" s="628">
        <v>2.4</v>
      </c>
      <c r="AM6" s="629"/>
      <c r="AN6" s="629"/>
      <c r="AO6" s="630"/>
      <c r="AP6" s="620" t="s">
        <v>222</v>
      </c>
      <c r="AQ6" s="621"/>
      <c r="AR6" s="621"/>
      <c r="AS6" s="621"/>
      <c r="AT6" s="621"/>
      <c r="AU6" s="621"/>
      <c r="AV6" s="621"/>
      <c r="AW6" s="621"/>
      <c r="AX6" s="621"/>
      <c r="AY6" s="621"/>
      <c r="AZ6" s="621"/>
      <c r="BA6" s="621"/>
      <c r="BB6" s="621"/>
      <c r="BC6" s="621"/>
      <c r="BD6" s="621"/>
      <c r="BE6" s="621"/>
      <c r="BF6" s="622"/>
      <c r="BG6" s="623">
        <v>1007920</v>
      </c>
      <c r="BH6" s="624"/>
      <c r="BI6" s="624"/>
      <c r="BJ6" s="624"/>
      <c r="BK6" s="624"/>
      <c r="BL6" s="624"/>
      <c r="BM6" s="624"/>
      <c r="BN6" s="625"/>
      <c r="BO6" s="626">
        <v>98.9</v>
      </c>
      <c r="BP6" s="626"/>
      <c r="BQ6" s="626"/>
      <c r="BR6" s="626"/>
      <c r="BS6" s="627">
        <v>101596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50715</v>
      </c>
      <c r="CS6" s="624"/>
      <c r="CT6" s="624"/>
      <c r="CU6" s="624"/>
      <c r="CV6" s="624"/>
      <c r="CW6" s="624"/>
      <c r="CX6" s="624"/>
      <c r="CY6" s="625"/>
      <c r="CZ6" s="617">
        <v>0.2</v>
      </c>
      <c r="DA6" s="618"/>
      <c r="DB6" s="618"/>
      <c r="DC6" s="634"/>
      <c r="DD6" s="632" t="s">
        <v>122</v>
      </c>
      <c r="DE6" s="624"/>
      <c r="DF6" s="624"/>
      <c r="DG6" s="624"/>
      <c r="DH6" s="624"/>
      <c r="DI6" s="624"/>
      <c r="DJ6" s="624"/>
      <c r="DK6" s="624"/>
      <c r="DL6" s="624"/>
      <c r="DM6" s="624"/>
      <c r="DN6" s="624"/>
      <c r="DO6" s="624"/>
      <c r="DP6" s="625"/>
      <c r="DQ6" s="632">
        <v>50715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375</v>
      </c>
      <c r="S7" s="624"/>
      <c r="T7" s="624"/>
      <c r="U7" s="624"/>
      <c r="V7" s="624"/>
      <c r="W7" s="624"/>
      <c r="X7" s="624"/>
      <c r="Y7" s="625"/>
      <c r="Z7" s="626">
        <v>0</v>
      </c>
      <c r="AA7" s="626"/>
      <c r="AB7" s="626"/>
      <c r="AC7" s="626"/>
      <c r="AD7" s="627">
        <v>375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273068</v>
      </c>
      <c r="BH7" s="624"/>
      <c r="BI7" s="624"/>
      <c r="BJ7" s="624"/>
      <c r="BK7" s="624"/>
      <c r="BL7" s="624"/>
      <c r="BM7" s="624"/>
      <c r="BN7" s="625"/>
      <c r="BO7" s="626">
        <v>26.8</v>
      </c>
      <c r="BP7" s="626"/>
      <c r="BQ7" s="626"/>
      <c r="BR7" s="626"/>
      <c r="BS7" s="627">
        <v>36904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3354920</v>
      </c>
      <c r="CS7" s="624"/>
      <c r="CT7" s="624"/>
      <c r="CU7" s="624"/>
      <c r="CV7" s="624"/>
      <c r="CW7" s="624"/>
      <c r="CX7" s="624"/>
      <c r="CY7" s="625"/>
      <c r="CZ7" s="626">
        <v>11.2</v>
      </c>
      <c r="DA7" s="626"/>
      <c r="DB7" s="626"/>
      <c r="DC7" s="626"/>
      <c r="DD7" s="632">
        <v>43329</v>
      </c>
      <c r="DE7" s="624"/>
      <c r="DF7" s="624"/>
      <c r="DG7" s="624"/>
      <c r="DH7" s="624"/>
      <c r="DI7" s="624"/>
      <c r="DJ7" s="624"/>
      <c r="DK7" s="624"/>
      <c r="DL7" s="624"/>
      <c r="DM7" s="624"/>
      <c r="DN7" s="624"/>
      <c r="DO7" s="624"/>
      <c r="DP7" s="625"/>
      <c r="DQ7" s="632">
        <v>2188709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5284</v>
      </c>
      <c r="S8" s="624"/>
      <c r="T8" s="624"/>
      <c r="U8" s="624"/>
      <c r="V8" s="624"/>
      <c r="W8" s="624"/>
      <c r="X8" s="624"/>
      <c r="Y8" s="625"/>
      <c r="Z8" s="626">
        <v>0</v>
      </c>
      <c r="AA8" s="626"/>
      <c r="AB8" s="626"/>
      <c r="AC8" s="626"/>
      <c r="AD8" s="627">
        <v>5284</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10963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3417303</v>
      </c>
      <c r="CS8" s="624"/>
      <c r="CT8" s="624"/>
      <c r="CU8" s="624"/>
      <c r="CV8" s="624"/>
      <c r="CW8" s="624"/>
      <c r="CX8" s="624"/>
      <c r="CY8" s="625"/>
      <c r="CZ8" s="626">
        <v>11.4</v>
      </c>
      <c r="DA8" s="626"/>
      <c r="DB8" s="626"/>
      <c r="DC8" s="626"/>
      <c r="DD8" s="632">
        <v>11556</v>
      </c>
      <c r="DE8" s="624"/>
      <c r="DF8" s="624"/>
      <c r="DG8" s="624"/>
      <c r="DH8" s="624"/>
      <c r="DI8" s="624"/>
      <c r="DJ8" s="624"/>
      <c r="DK8" s="624"/>
      <c r="DL8" s="624"/>
      <c r="DM8" s="624"/>
      <c r="DN8" s="624"/>
      <c r="DO8" s="624"/>
      <c r="DP8" s="625"/>
      <c r="DQ8" s="632">
        <v>963027</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8044</v>
      </c>
      <c r="S9" s="624"/>
      <c r="T9" s="624"/>
      <c r="U9" s="624"/>
      <c r="V9" s="624"/>
      <c r="W9" s="624"/>
      <c r="X9" s="624"/>
      <c r="Y9" s="625"/>
      <c r="Z9" s="626">
        <v>0</v>
      </c>
      <c r="AA9" s="626"/>
      <c r="AB9" s="626"/>
      <c r="AC9" s="626"/>
      <c r="AD9" s="627">
        <v>8044</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210845</v>
      </c>
      <c r="BH9" s="624"/>
      <c r="BI9" s="624"/>
      <c r="BJ9" s="624"/>
      <c r="BK9" s="624"/>
      <c r="BL9" s="624"/>
      <c r="BM9" s="624"/>
      <c r="BN9" s="625"/>
      <c r="BO9" s="626">
        <v>20.7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18095022</v>
      </c>
      <c r="CS9" s="624"/>
      <c r="CT9" s="624"/>
      <c r="CU9" s="624"/>
      <c r="CV9" s="624"/>
      <c r="CW9" s="624"/>
      <c r="CX9" s="624"/>
      <c r="CY9" s="625"/>
      <c r="CZ9" s="626">
        <v>60.3</v>
      </c>
      <c r="DA9" s="626"/>
      <c r="DB9" s="626"/>
      <c r="DC9" s="626"/>
      <c r="DD9" s="632">
        <v>196407</v>
      </c>
      <c r="DE9" s="624"/>
      <c r="DF9" s="624"/>
      <c r="DG9" s="624"/>
      <c r="DH9" s="624"/>
      <c r="DI9" s="624"/>
      <c r="DJ9" s="624"/>
      <c r="DK9" s="624"/>
      <c r="DL9" s="624"/>
      <c r="DM9" s="624"/>
      <c r="DN9" s="624"/>
      <c r="DO9" s="624"/>
      <c r="DP9" s="625"/>
      <c r="DQ9" s="632">
        <v>1346579</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25723</v>
      </c>
      <c r="BH10" s="624"/>
      <c r="BI10" s="624"/>
      <c r="BJ10" s="624"/>
      <c r="BK10" s="624"/>
      <c r="BL10" s="624"/>
      <c r="BM10" s="624"/>
      <c r="BN10" s="625"/>
      <c r="BO10" s="626">
        <v>2.5</v>
      </c>
      <c r="BP10" s="626"/>
      <c r="BQ10" s="626"/>
      <c r="BR10" s="626"/>
      <c r="BS10" s="627">
        <v>18614</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11068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9168</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208421</v>
      </c>
      <c r="S11" s="624"/>
      <c r="T11" s="624"/>
      <c r="U11" s="624"/>
      <c r="V11" s="624"/>
      <c r="W11" s="624"/>
      <c r="X11" s="624"/>
      <c r="Y11" s="625"/>
      <c r="Z11" s="628">
        <v>0.7</v>
      </c>
      <c r="AA11" s="629"/>
      <c r="AB11" s="629"/>
      <c r="AC11" s="635"/>
      <c r="AD11" s="632">
        <v>208421</v>
      </c>
      <c r="AE11" s="624"/>
      <c r="AF11" s="624"/>
      <c r="AG11" s="624"/>
      <c r="AH11" s="624"/>
      <c r="AI11" s="624"/>
      <c r="AJ11" s="624"/>
      <c r="AK11" s="625"/>
      <c r="AL11" s="628">
        <v>4.7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25537</v>
      </c>
      <c r="BH11" s="624"/>
      <c r="BI11" s="624"/>
      <c r="BJ11" s="624"/>
      <c r="BK11" s="624"/>
      <c r="BL11" s="624"/>
      <c r="BM11" s="624"/>
      <c r="BN11" s="625"/>
      <c r="BO11" s="626">
        <v>2.5</v>
      </c>
      <c r="BP11" s="626"/>
      <c r="BQ11" s="626"/>
      <c r="BR11" s="626"/>
      <c r="BS11" s="627">
        <v>18290</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163920</v>
      </c>
      <c r="CS11" s="624"/>
      <c r="CT11" s="624"/>
      <c r="CU11" s="624"/>
      <c r="CV11" s="624"/>
      <c r="CW11" s="624"/>
      <c r="CX11" s="624"/>
      <c r="CY11" s="625"/>
      <c r="CZ11" s="626">
        <v>0.5</v>
      </c>
      <c r="DA11" s="626"/>
      <c r="DB11" s="626"/>
      <c r="DC11" s="626"/>
      <c r="DD11" s="632">
        <v>16415</v>
      </c>
      <c r="DE11" s="624"/>
      <c r="DF11" s="624"/>
      <c r="DG11" s="624"/>
      <c r="DH11" s="624"/>
      <c r="DI11" s="624"/>
      <c r="DJ11" s="624"/>
      <c r="DK11" s="624"/>
      <c r="DL11" s="624"/>
      <c r="DM11" s="624"/>
      <c r="DN11" s="624"/>
      <c r="DO11" s="624"/>
      <c r="DP11" s="625"/>
      <c r="DQ11" s="632">
        <v>96607</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654</v>
      </c>
      <c r="S12" s="624"/>
      <c r="T12" s="624"/>
      <c r="U12" s="624"/>
      <c r="V12" s="624"/>
      <c r="W12" s="624"/>
      <c r="X12" s="624"/>
      <c r="Y12" s="625"/>
      <c r="Z12" s="626">
        <v>0</v>
      </c>
      <c r="AA12" s="626"/>
      <c r="AB12" s="626"/>
      <c r="AC12" s="626"/>
      <c r="AD12" s="627">
        <v>654</v>
      </c>
      <c r="AE12" s="627"/>
      <c r="AF12" s="627"/>
      <c r="AG12" s="627"/>
      <c r="AH12" s="627"/>
      <c r="AI12" s="627"/>
      <c r="AJ12" s="627"/>
      <c r="AK12" s="627"/>
      <c r="AL12" s="628">
        <v>0</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633805</v>
      </c>
      <c r="BH12" s="624"/>
      <c r="BI12" s="624"/>
      <c r="BJ12" s="624"/>
      <c r="BK12" s="624"/>
      <c r="BL12" s="624"/>
      <c r="BM12" s="624"/>
      <c r="BN12" s="625"/>
      <c r="BO12" s="626">
        <v>62.2</v>
      </c>
      <c r="BP12" s="626"/>
      <c r="BQ12" s="626"/>
      <c r="BR12" s="626"/>
      <c r="BS12" s="627">
        <v>64692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1120494</v>
      </c>
      <c r="CS12" s="624"/>
      <c r="CT12" s="624"/>
      <c r="CU12" s="624"/>
      <c r="CV12" s="624"/>
      <c r="CW12" s="624"/>
      <c r="CX12" s="624"/>
      <c r="CY12" s="625"/>
      <c r="CZ12" s="626">
        <v>3.7</v>
      </c>
      <c r="DA12" s="626"/>
      <c r="DB12" s="626"/>
      <c r="DC12" s="626"/>
      <c r="DD12" s="632">
        <v>261106</v>
      </c>
      <c r="DE12" s="624"/>
      <c r="DF12" s="624"/>
      <c r="DG12" s="624"/>
      <c r="DH12" s="624"/>
      <c r="DI12" s="624"/>
      <c r="DJ12" s="624"/>
      <c r="DK12" s="624"/>
      <c r="DL12" s="624"/>
      <c r="DM12" s="624"/>
      <c r="DN12" s="624"/>
      <c r="DO12" s="624"/>
      <c r="DP12" s="625"/>
      <c r="DQ12" s="632">
        <v>487984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624731</v>
      </c>
      <c r="BH13" s="624"/>
      <c r="BI13" s="624"/>
      <c r="BJ13" s="624"/>
      <c r="BK13" s="624"/>
      <c r="BL13" s="624"/>
      <c r="BM13" s="624"/>
      <c r="BN13" s="625"/>
      <c r="BO13" s="626">
        <v>61.3</v>
      </c>
      <c r="BP13" s="626"/>
      <c r="BQ13" s="626"/>
      <c r="BR13" s="626"/>
      <c r="BS13" s="627">
        <v>64692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449303</v>
      </c>
      <c r="CS13" s="624"/>
      <c r="CT13" s="624"/>
      <c r="CU13" s="624"/>
      <c r="CV13" s="624"/>
      <c r="CW13" s="624"/>
      <c r="CX13" s="624"/>
      <c r="CY13" s="625"/>
      <c r="CZ13" s="626">
        <v>1.5</v>
      </c>
      <c r="DA13" s="626"/>
      <c r="DB13" s="626"/>
      <c r="DC13" s="626"/>
      <c r="DD13" s="632">
        <v>175317</v>
      </c>
      <c r="DE13" s="624"/>
      <c r="DF13" s="624"/>
      <c r="DG13" s="624"/>
      <c r="DH13" s="624"/>
      <c r="DI13" s="624"/>
      <c r="DJ13" s="624"/>
      <c r="DK13" s="624"/>
      <c r="DL13" s="624"/>
      <c r="DM13" s="624"/>
      <c r="DN13" s="624"/>
      <c r="DO13" s="624"/>
      <c r="DP13" s="625"/>
      <c r="DQ13" s="632">
        <v>133704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28814</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304231</v>
      </c>
      <c r="CS14" s="624"/>
      <c r="CT14" s="624"/>
      <c r="CU14" s="624"/>
      <c r="CV14" s="624"/>
      <c r="CW14" s="624"/>
      <c r="CX14" s="624"/>
      <c r="CY14" s="625"/>
      <c r="CZ14" s="626">
        <v>1</v>
      </c>
      <c r="DA14" s="626"/>
      <c r="DB14" s="626"/>
      <c r="DC14" s="626"/>
      <c r="DD14" s="632">
        <v>27937</v>
      </c>
      <c r="DE14" s="624"/>
      <c r="DF14" s="624"/>
      <c r="DG14" s="624"/>
      <c r="DH14" s="624"/>
      <c r="DI14" s="624"/>
      <c r="DJ14" s="624"/>
      <c r="DK14" s="624"/>
      <c r="DL14" s="624"/>
      <c r="DM14" s="624"/>
      <c r="DN14" s="624"/>
      <c r="DO14" s="624"/>
      <c r="DP14" s="625"/>
      <c r="DQ14" s="632">
        <v>260684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10901</v>
      </c>
      <c r="S15" s="624"/>
      <c r="T15" s="624"/>
      <c r="U15" s="624"/>
      <c r="V15" s="624"/>
      <c r="W15" s="624"/>
      <c r="X15" s="624"/>
      <c r="Y15" s="625"/>
      <c r="Z15" s="626">
        <v>0</v>
      </c>
      <c r="AA15" s="626"/>
      <c r="AB15" s="626"/>
      <c r="AC15" s="626"/>
      <c r="AD15" s="627">
        <v>10901</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72233</v>
      </c>
      <c r="BH15" s="624"/>
      <c r="BI15" s="624"/>
      <c r="BJ15" s="624"/>
      <c r="BK15" s="624"/>
      <c r="BL15" s="624"/>
      <c r="BM15" s="624"/>
      <c r="BN15" s="625"/>
      <c r="BO15" s="626">
        <v>7.1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388956</v>
      </c>
      <c r="CS15" s="624"/>
      <c r="CT15" s="624"/>
      <c r="CU15" s="624"/>
      <c r="CV15" s="624"/>
      <c r="CW15" s="624"/>
      <c r="CX15" s="624"/>
      <c r="CY15" s="625"/>
      <c r="CZ15" s="626">
        <v>1.3</v>
      </c>
      <c r="DA15" s="626"/>
      <c r="DB15" s="626"/>
      <c r="DC15" s="626"/>
      <c r="DD15" s="632">
        <v>6587</v>
      </c>
      <c r="DE15" s="624"/>
      <c r="DF15" s="624"/>
      <c r="DG15" s="624"/>
      <c r="DH15" s="624"/>
      <c r="DI15" s="624"/>
      <c r="DJ15" s="624"/>
      <c r="DK15" s="624"/>
      <c r="DL15" s="624"/>
      <c r="DM15" s="624"/>
      <c r="DN15" s="624"/>
      <c r="DO15" s="624"/>
      <c r="DP15" s="625"/>
      <c r="DQ15" s="632">
        <v>316243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22315</v>
      </c>
      <c r="S16" s="624"/>
      <c r="T16" s="624"/>
      <c r="U16" s="624"/>
      <c r="V16" s="624"/>
      <c r="W16" s="624"/>
      <c r="X16" s="624"/>
      <c r="Y16" s="625"/>
      <c r="Z16" s="626">
        <v>0.1</v>
      </c>
      <c r="AA16" s="626"/>
      <c r="AB16" s="626"/>
      <c r="AC16" s="626"/>
      <c r="AD16" s="627">
        <v>22315</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1860391</v>
      </c>
      <c r="CS16" s="624"/>
      <c r="CT16" s="624"/>
      <c r="CU16" s="624"/>
      <c r="CV16" s="624"/>
      <c r="CW16" s="624"/>
      <c r="CX16" s="624"/>
      <c r="CY16" s="625"/>
      <c r="CZ16" s="626">
        <v>6.2</v>
      </c>
      <c r="DA16" s="626"/>
      <c r="DB16" s="626"/>
      <c r="DC16" s="626"/>
      <c r="DD16" s="632" t="s">
        <v>122</v>
      </c>
      <c r="DE16" s="624"/>
      <c r="DF16" s="624"/>
      <c r="DG16" s="624"/>
      <c r="DH16" s="624"/>
      <c r="DI16" s="624"/>
      <c r="DJ16" s="624"/>
      <c r="DK16" s="624"/>
      <c r="DL16" s="624"/>
      <c r="DM16" s="624"/>
      <c r="DN16" s="624"/>
      <c r="DO16" s="624"/>
      <c r="DP16" s="625"/>
      <c r="DQ16" s="632">
        <v>185246</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32461</v>
      </c>
      <c r="S17" s="624"/>
      <c r="T17" s="624"/>
      <c r="U17" s="624"/>
      <c r="V17" s="624"/>
      <c r="W17" s="624"/>
      <c r="X17" s="624"/>
      <c r="Y17" s="625"/>
      <c r="Z17" s="626">
        <v>0.1</v>
      </c>
      <c r="AA17" s="626"/>
      <c r="AB17" s="626"/>
      <c r="AC17" s="626"/>
      <c r="AD17" s="627">
        <v>32461</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812405</v>
      </c>
      <c r="CS17" s="624"/>
      <c r="CT17" s="624"/>
      <c r="CU17" s="624"/>
      <c r="CV17" s="624"/>
      <c r="CW17" s="624"/>
      <c r="CX17" s="624"/>
      <c r="CY17" s="625"/>
      <c r="CZ17" s="626">
        <v>2.7</v>
      </c>
      <c r="DA17" s="626"/>
      <c r="DB17" s="626"/>
      <c r="DC17" s="626"/>
      <c r="DD17" s="632" t="s">
        <v>122</v>
      </c>
      <c r="DE17" s="624"/>
      <c r="DF17" s="624"/>
      <c r="DG17" s="624"/>
      <c r="DH17" s="624"/>
      <c r="DI17" s="624"/>
      <c r="DJ17" s="624"/>
      <c r="DK17" s="624"/>
      <c r="DL17" s="624"/>
      <c r="DM17" s="624"/>
      <c r="DN17" s="624"/>
      <c r="DO17" s="624"/>
      <c r="DP17" s="625"/>
      <c r="DQ17" s="632">
        <v>778452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2850</v>
      </c>
      <c r="S18" s="624"/>
      <c r="T18" s="624"/>
      <c r="U18" s="624"/>
      <c r="V18" s="624"/>
      <c r="W18" s="624"/>
      <c r="X18" s="624"/>
      <c r="Y18" s="625"/>
      <c r="Z18" s="626">
        <v>0</v>
      </c>
      <c r="AA18" s="626"/>
      <c r="AB18" s="626"/>
      <c r="AC18" s="626"/>
      <c r="AD18" s="627">
        <v>2850</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29189</v>
      </c>
      <c r="S19" s="624"/>
      <c r="T19" s="624"/>
      <c r="U19" s="624"/>
      <c r="V19" s="624"/>
      <c r="W19" s="624"/>
      <c r="X19" s="624"/>
      <c r="Y19" s="625"/>
      <c r="Z19" s="626">
        <v>0.1</v>
      </c>
      <c r="AA19" s="626"/>
      <c r="AB19" s="626"/>
      <c r="AC19" s="626"/>
      <c r="AD19" s="627">
        <v>29189</v>
      </c>
      <c r="AE19" s="627"/>
      <c r="AF19" s="627"/>
      <c r="AG19" s="627"/>
      <c r="AH19" s="627"/>
      <c r="AI19" s="627"/>
      <c r="AJ19" s="627"/>
      <c r="AK19" s="627"/>
      <c r="AL19" s="628">
        <v>0.7</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11437</v>
      </c>
      <c r="BH19" s="624"/>
      <c r="BI19" s="624"/>
      <c r="BJ19" s="624"/>
      <c r="BK19" s="624"/>
      <c r="BL19" s="624"/>
      <c r="BM19" s="624"/>
      <c r="BN19" s="625"/>
      <c r="BO19" s="626">
        <v>1.1000000000000001</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422</v>
      </c>
      <c r="S20" s="624"/>
      <c r="T20" s="624"/>
      <c r="U20" s="624"/>
      <c r="V20" s="624"/>
      <c r="W20" s="624"/>
      <c r="X20" s="624"/>
      <c r="Y20" s="625"/>
      <c r="Z20" s="626">
        <v>0</v>
      </c>
      <c r="AA20" s="626"/>
      <c r="AB20" s="626"/>
      <c r="AC20" s="626"/>
      <c r="AD20" s="627">
        <v>422</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11437</v>
      </c>
      <c r="BH20" s="624"/>
      <c r="BI20" s="624"/>
      <c r="BJ20" s="624"/>
      <c r="BK20" s="624"/>
      <c r="BL20" s="624"/>
      <c r="BM20" s="624"/>
      <c r="BN20" s="625"/>
      <c r="BO20" s="626">
        <v>1.1000000000000001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30028728</v>
      </c>
      <c r="CS20" s="624"/>
      <c r="CT20" s="624"/>
      <c r="CU20" s="624"/>
      <c r="CV20" s="624"/>
      <c r="CW20" s="624"/>
      <c r="CX20" s="624"/>
      <c r="CY20" s="625"/>
      <c r="CZ20" s="626">
        <v>100</v>
      </c>
      <c r="DA20" s="626"/>
      <c r="DB20" s="626"/>
      <c r="DC20" s="626"/>
      <c r="DD20" s="632">
        <v>738654</v>
      </c>
      <c r="DE20" s="624"/>
      <c r="DF20" s="624"/>
      <c r="DG20" s="624"/>
      <c r="DH20" s="624"/>
      <c r="DI20" s="624"/>
      <c r="DJ20" s="624"/>
      <c r="DK20" s="624"/>
      <c r="DL20" s="624"/>
      <c r="DM20" s="624"/>
      <c r="DN20" s="624"/>
      <c r="DO20" s="624"/>
      <c r="DP20" s="625"/>
      <c r="DQ20" s="632">
        <v>6817118</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6798490</v>
      </c>
      <c r="S21" s="624"/>
      <c r="T21" s="624"/>
      <c r="U21" s="624"/>
      <c r="V21" s="624"/>
      <c r="W21" s="624"/>
      <c r="X21" s="624"/>
      <c r="Y21" s="625"/>
      <c r="Z21" s="626">
        <v>21.3</v>
      </c>
      <c r="AA21" s="626"/>
      <c r="AB21" s="626"/>
      <c r="AC21" s="626"/>
      <c r="AD21" s="627">
        <v>3017115</v>
      </c>
      <c r="AE21" s="627"/>
      <c r="AF21" s="627"/>
      <c r="AG21" s="627"/>
      <c r="AH21" s="627"/>
      <c r="AI21" s="627"/>
      <c r="AJ21" s="627"/>
      <c r="AK21" s="627"/>
      <c r="AL21" s="628">
        <v>68.3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3017115</v>
      </c>
      <c r="S22" s="624"/>
      <c r="T22" s="624"/>
      <c r="U22" s="624"/>
      <c r="V22" s="624"/>
      <c r="W22" s="624"/>
      <c r="X22" s="624"/>
      <c r="Y22" s="625"/>
      <c r="Z22" s="626">
        <v>9.4</v>
      </c>
      <c r="AA22" s="626"/>
      <c r="AB22" s="626"/>
      <c r="AC22" s="626"/>
      <c r="AD22" s="627">
        <v>3017115</v>
      </c>
      <c r="AE22" s="627"/>
      <c r="AF22" s="627"/>
      <c r="AG22" s="627"/>
      <c r="AH22" s="627"/>
      <c r="AI22" s="627"/>
      <c r="AJ22" s="627"/>
      <c r="AK22" s="627"/>
      <c r="AL22" s="628">
        <v>68.3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3781375</v>
      </c>
      <c r="S23" s="624"/>
      <c r="T23" s="624"/>
      <c r="U23" s="624"/>
      <c r="V23" s="624"/>
      <c r="W23" s="624"/>
      <c r="X23" s="624"/>
      <c r="Y23" s="625"/>
      <c r="Z23" s="626">
        <v>11.8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11437</v>
      </c>
      <c r="BH23" s="624"/>
      <c r="BI23" s="624"/>
      <c r="BJ23" s="624"/>
      <c r="BK23" s="624"/>
      <c r="BL23" s="624"/>
      <c r="BM23" s="624"/>
      <c r="BN23" s="625"/>
      <c r="BO23" s="626">
        <v>1.1000000000000001</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2580592</v>
      </c>
      <c r="CS24" s="613"/>
      <c r="CT24" s="613"/>
      <c r="CU24" s="613"/>
      <c r="CV24" s="613"/>
      <c r="CW24" s="613"/>
      <c r="CX24" s="613"/>
      <c r="CY24" s="614"/>
      <c r="CZ24" s="617">
        <v>8.6</v>
      </c>
      <c r="DA24" s="618"/>
      <c r="DB24" s="618"/>
      <c r="DC24" s="634"/>
      <c r="DD24" s="655">
        <v>1863047</v>
      </c>
      <c r="DE24" s="613"/>
      <c r="DF24" s="613"/>
      <c r="DG24" s="613"/>
      <c r="DH24" s="613"/>
      <c r="DI24" s="613"/>
      <c r="DJ24" s="613"/>
      <c r="DK24" s="614"/>
      <c r="DL24" s="655">
        <v>1761398</v>
      </c>
      <c r="DM24" s="613"/>
      <c r="DN24" s="613"/>
      <c r="DO24" s="613"/>
      <c r="DP24" s="613"/>
      <c r="DQ24" s="613"/>
      <c r="DR24" s="613"/>
      <c r="DS24" s="613"/>
      <c r="DT24" s="613"/>
      <c r="DU24" s="613"/>
      <c r="DV24" s="614"/>
      <c r="DW24" s="617">
        <v>39.799999999999997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8211517</v>
      </c>
      <c r="S25" s="624"/>
      <c r="T25" s="624"/>
      <c r="U25" s="624"/>
      <c r="V25" s="624"/>
      <c r="W25" s="624"/>
      <c r="X25" s="624"/>
      <c r="Y25" s="625"/>
      <c r="Z25" s="626">
        <v>25.7</v>
      </c>
      <c r="AA25" s="626"/>
      <c r="AB25" s="626"/>
      <c r="AC25" s="626"/>
      <c r="AD25" s="627">
        <v>4418705</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932883</v>
      </c>
      <c r="CS25" s="656"/>
      <c r="CT25" s="656"/>
      <c r="CU25" s="656"/>
      <c r="CV25" s="656"/>
      <c r="CW25" s="656"/>
      <c r="CX25" s="656"/>
      <c r="CY25" s="657"/>
      <c r="CZ25" s="628">
        <v>3.1</v>
      </c>
      <c r="DA25" s="653"/>
      <c r="DB25" s="653"/>
      <c r="DC25" s="658"/>
      <c r="DD25" s="632">
        <v>922768</v>
      </c>
      <c r="DE25" s="656"/>
      <c r="DF25" s="656"/>
      <c r="DG25" s="656"/>
      <c r="DH25" s="656"/>
      <c r="DI25" s="656"/>
      <c r="DJ25" s="656"/>
      <c r="DK25" s="657"/>
      <c r="DL25" s="632">
        <v>833216</v>
      </c>
      <c r="DM25" s="656"/>
      <c r="DN25" s="656"/>
      <c r="DO25" s="656"/>
      <c r="DP25" s="656"/>
      <c r="DQ25" s="656"/>
      <c r="DR25" s="656"/>
      <c r="DS25" s="656"/>
      <c r="DT25" s="656"/>
      <c r="DU25" s="656"/>
      <c r="DV25" s="657"/>
      <c r="DW25" s="628">
        <v>18.8</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865</v>
      </c>
      <c r="S26" s="624"/>
      <c r="T26" s="624"/>
      <c r="U26" s="624"/>
      <c r="V26" s="624"/>
      <c r="W26" s="624"/>
      <c r="X26" s="624"/>
      <c r="Y26" s="625"/>
      <c r="Z26" s="626">
        <v>0</v>
      </c>
      <c r="AA26" s="626"/>
      <c r="AB26" s="626"/>
      <c r="AC26" s="626"/>
      <c r="AD26" s="627">
        <v>865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613769</v>
      </c>
      <c r="CS26" s="624"/>
      <c r="CT26" s="624"/>
      <c r="CU26" s="624"/>
      <c r="CV26" s="624"/>
      <c r="CW26" s="624"/>
      <c r="CX26" s="624"/>
      <c r="CY26" s="625"/>
      <c r="CZ26" s="628">
        <v>2</v>
      </c>
      <c r="DA26" s="653"/>
      <c r="DB26" s="653"/>
      <c r="DC26" s="658"/>
      <c r="DD26" s="632">
        <v>603654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16122</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1019357</v>
      </c>
      <c r="BH27" s="624"/>
      <c r="BI27" s="624"/>
      <c r="BJ27" s="624"/>
      <c r="BK27" s="624"/>
      <c r="BL27" s="624"/>
      <c r="BM27" s="624"/>
      <c r="BN27" s="625"/>
      <c r="BO27" s="626">
        <v>100</v>
      </c>
      <c r="BP27" s="626"/>
      <c r="BQ27" s="626"/>
      <c r="BR27" s="626"/>
      <c r="BS27" s="627">
        <v>101596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835304</v>
      </c>
      <c r="CS27" s="656"/>
      <c r="CT27" s="656"/>
      <c r="CU27" s="656"/>
      <c r="CV27" s="656"/>
      <c r="CW27" s="656"/>
      <c r="CX27" s="656"/>
      <c r="CY27" s="657"/>
      <c r="CZ27" s="628">
        <v>2.8</v>
      </c>
      <c r="DA27" s="653"/>
      <c r="DB27" s="653"/>
      <c r="DC27" s="658"/>
      <c r="DD27" s="632">
        <v>161827</v>
      </c>
      <c r="DE27" s="656"/>
      <c r="DF27" s="656"/>
      <c r="DG27" s="656"/>
      <c r="DH27" s="656"/>
      <c r="DI27" s="656"/>
      <c r="DJ27" s="656"/>
      <c r="DK27" s="657"/>
      <c r="DL27" s="632">
        <v>149730</v>
      </c>
      <c r="DM27" s="656"/>
      <c r="DN27" s="656"/>
      <c r="DO27" s="656"/>
      <c r="DP27" s="656"/>
      <c r="DQ27" s="656"/>
      <c r="DR27" s="656"/>
      <c r="DS27" s="656"/>
      <c r="DT27" s="656"/>
      <c r="DU27" s="656"/>
      <c r="DV27" s="657"/>
      <c r="DW27" s="628">
        <v>3.4</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35840</v>
      </c>
      <c r="S28" s="624"/>
      <c r="T28" s="624"/>
      <c r="U28" s="624"/>
      <c r="V28" s="624"/>
      <c r="W28" s="624"/>
      <c r="X28" s="624"/>
      <c r="Y28" s="625"/>
      <c r="Z28" s="626">
        <v>0.1</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812405</v>
      </c>
      <c r="CS28" s="624"/>
      <c r="CT28" s="624"/>
      <c r="CU28" s="624"/>
      <c r="CV28" s="624"/>
      <c r="CW28" s="624"/>
      <c r="CX28" s="624"/>
      <c r="CY28" s="625"/>
      <c r="CZ28" s="628">
        <v>2.7</v>
      </c>
      <c r="DA28" s="653"/>
      <c r="DB28" s="653"/>
      <c r="DC28" s="658"/>
      <c r="DD28" s="632">
        <v>778452</v>
      </c>
      <c r="DE28" s="624"/>
      <c r="DF28" s="624"/>
      <c r="DG28" s="624"/>
      <c r="DH28" s="624"/>
      <c r="DI28" s="624"/>
      <c r="DJ28" s="624"/>
      <c r="DK28" s="625"/>
      <c r="DL28" s="632">
        <v>778452</v>
      </c>
      <c r="DM28" s="624"/>
      <c r="DN28" s="624"/>
      <c r="DO28" s="624"/>
      <c r="DP28" s="624"/>
      <c r="DQ28" s="624"/>
      <c r="DR28" s="624"/>
      <c r="DS28" s="624"/>
      <c r="DT28" s="624"/>
      <c r="DU28" s="624"/>
      <c r="DV28" s="625"/>
      <c r="DW28" s="628">
        <v>17.600000000000001</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12599</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812405</v>
      </c>
      <c r="CS29" s="656"/>
      <c r="CT29" s="656"/>
      <c r="CU29" s="656"/>
      <c r="CV29" s="656"/>
      <c r="CW29" s="656"/>
      <c r="CX29" s="656"/>
      <c r="CY29" s="657"/>
      <c r="CZ29" s="628">
        <v>2.7</v>
      </c>
      <c r="DA29" s="653"/>
      <c r="DB29" s="653"/>
      <c r="DC29" s="658"/>
      <c r="DD29" s="632">
        <v>778452</v>
      </c>
      <c r="DE29" s="656"/>
      <c r="DF29" s="656"/>
      <c r="DG29" s="656"/>
      <c r="DH29" s="656"/>
      <c r="DI29" s="656"/>
      <c r="DJ29" s="656"/>
      <c r="DK29" s="657"/>
      <c r="DL29" s="632">
        <v>778452</v>
      </c>
      <c r="DM29" s="656"/>
      <c r="DN29" s="656"/>
      <c r="DO29" s="656"/>
      <c r="DP29" s="656"/>
      <c r="DQ29" s="656"/>
      <c r="DR29" s="656"/>
      <c r="DS29" s="656"/>
      <c r="DT29" s="656"/>
      <c r="DU29" s="656"/>
      <c r="DV29" s="657"/>
      <c r="DW29" s="628">
        <v>17.600000000000001</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9881179</v>
      </c>
      <c r="S30" s="624"/>
      <c r="T30" s="624"/>
      <c r="U30" s="624"/>
      <c r="V30" s="624"/>
      <c r="W30" s="624"/>
      <c r="X30" s="624"/>
      <c r="Y30" s="625"/>
      <c r="Z30" s="626">
        <v>30.9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763677</v>
      </c>
      <c r="CS30" s="624"/>
      <c r="CT30" s="624"/>
      <c r="CU30" s="624"/>
      <c r="CV30" s="624"/>
      <c r="CW30" s="624"/>
      <c r="CX30" s="624"/>
      <c r="CY30" s="625"/>
      <c r="CZ30" s="628">
        <v>2.5</v>
      </c>
      <c r="DA30" s="653"/>
      <c r="DB30" s="653"/>
      <c r="DC30" s="658"/>
      <c r="DD30" s="632">
        <v>730728</v>
      </c>
      <c r="DE30" s="624"/>
      <c r="DF30" s="624"/>
      <c r="DG30" s="624"/>
      <c r="DH30" s="624"/>
      <c r="DI30" s="624"/>
      <c r="DJ30" s="624"/>
      <c r="DK30" s="625"/>
      <c r="DL30" s="632">
        <v>730728</v>
      </c>
      <c r="DM30" s="624"/>
      <c r="DN30" s="624"/>
      <c r="DO30" s="624"/>
      <c r="DP30" s="624"/>
      <c r="DQ30" s="624"/>
      <c r="DR30" s="624"/>
      <c r="DS30" s="624"/>
      <c r="DT30" s="624"/>
      <c r="DU30" s="624"/>
      <c r="DV30" s="625"/>
      <c r="DW30" s="628">
        <v>16.5</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98.3</v>
      </c>
      <c r="BH31" s="667"/>
      <c r="BI31" s="667"/>
      <c r="BJ31" s="667"/>
      <c r="BK31" s="667"/>
      <c r="BL31" s="667"/>
      <c r="BM31" s="618">
        <v>94</v>
      </c>
      <c r="BN31" s="667"/>
      <c r="BO31" s="667"/>
      <c r="BP31" s="667"/>
      <c r="BQ31" s="668"/>
      <c r="BR31" s="670">
        <v>97.8</v>
      </c>
      <c r="BS31" s="667"/>
      <c r="BT31" s="667"/>
      <c r="BU31" s="667"/>
      <c r="BV31" s="667"/>
      <c r="BW31" s="667"/>
      <c r="BX31" s="618">
        <v>94.6</v>
      </c>
      <c r="BY31" s="667"/>
      <c r="BZ31" s="667"/>
      <c r="CA31" s="667"/>
      <c r="CB31" s="668"/>
      <c r="CD31" s="663"/>
      <c r="CE31" s="664"/>
      <c r="CF31" s="620" t="s">
        <v>301</v>
      </c>
      <c r="CG31" s="621"/>
      <c r="CH31" s="621"/>
      <c r="CI31" s="621"/>
      <c r="CJ31" s="621"/>
      <c r="CK31" s="621"/>
      <c r="CL31" s="621"/>
      <c r="CM31" s="621"/>
      <c r="CN31" s="621"/>
      <c r="CO31" s="621"/>
      <c r="CP31" s="621"/>
      <c r="CQ31" s="622"/>
      <c r="CR31" s="623">
        <v>48728</v>
      </c>
      <c r="CS31" s="656"/>
      <c r="CT31" s="656"/>
      <c r="CU31" s="656"/>
      <c r="CV31" s="656"/>
      <c r="CW31" s="656"/>
      <c r="CX31" s="656"/>
      <c r="CY31" s="657"/>
      <c r="CZ31" s="628">
        <v>0.2</v>
      </c>
      <c r="DA31" s="653"/>
      <c r="DB31" s="653"/>
      <c r="DC31" s="658"/>
      <c r="DD31" s="632">
        <v>47724</v>
      </c>
      <c r="DE31" s="656"/>
      <c r="DF31" s="656"/>
      <c r="DG31" s="656"/>
      <c r="DH31" s="656"/>
      <c r="DI31" s="656"/>
      <c r="DJ31" s="656"/>
      <c r="DK31" s="657"/>
      <c r="DL31" s="632">
        <v>47724</v>
      </c>
      <c r="DM31" s="656"/>
      <c r="DN31" s="656"/>
      <c r="DO31" s="656"/>
      <c r="DP31" s="656"/>
      <c r="DQ31" s="656"/>
      <c r="DR31" s="656"/>
      <c r="DS31" s="656"/>
      <c r="DT31" s="656"/>
      <c r="DU31" s="656"/>
      <c r="DV31" s="657"/>
      <c r="DW31" s="628">
        <v>1.1000000000000001</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1997173</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99.3</v>
      </c>
      <c r="BH32" s="656"/>
      <c r="BI32" s="656"/>
      <c r="BJ32" s="656"/>
      <c r="BK32" s="656"/>
      <c r="BL32" s="656"/>
      <c r="BM32" s="629">
        <v>98.7</v>
      </c>
      <c r="BN32" s="656"/>
      <c r="BO32" s="656"/>
      <c r="BP32" s="656"/>
      <c r="BQ32" s="669"/>
      <c r="BR32" s="680">
        <v>98.9</v>
      </c>
      <c r="BS32" s="656"/>
      <c r="BT32" s="656"/>
      <c r="BU32" s="656"/>
      <c r="BV32" s="656"/>
      <c r="BW32" s="656"/>
      <c r="BX32" s="629">
        <v>98.6</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14381</v>
      </c>
      <c r="S33" s="624"/>
      <c r="T33" s="624"/>
      <c r="U33" s="624"/>
      <c r="V33" s="624"/>
      <c r="W33" s="624"/>
      <c r="X33" s="624"/>
      <c r="Y33" s="625"/>
      <c r="Z33" s="626">
        <v>0</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97.7</v>
      </c>
      <c r="BH33" s="682"/>
      <c r="BI33" s="682"/>
      <c r="BJ33" s="682"/>
      <c r="BK33" s="682"/>
      <c r="BL33" s="682"/>
      <c r="BM33" s="683">
        <v>91.3</v>
      </c>
      <c r="BN33" s="682"/>
      <c r="BO33" s="682"/>
      <c r="BP33" s="682"/>
      <c r="BQ33" s="684"/>
      <c r="BR33" s="681">
        <v>96.9</v>
      </c>
      <c r="BS33" s="682"/>
      <c r="BT33" s="682"/>
      <c r="BU33" s="682"/>
      <c r="BV33" s="682"/>
      <c r="BW33" s="682"/>
      <c r="BX33" s="683">
        <v>92.2</v>
      </c>
      <c r="BY33" s="682"/>
      <c r="BZ33" s="682"/>
      <c r="CA33" s="682"/>
      <c r="CB33" s="684"/>
      <c r="CD33" s="620" t="s">
        <v>308</v>
      </c>
      <c r="CE33" s="621"/>
      <c r="CF33" s="621"/>
      <c r="CG33" s="621"/>
      <c r="CH33" s="621"/>
      <c r="CI33" s="621"/>
      <c r="CJ33" s="621"/>
      <c r="CK33" s="621"/>
      <c r="CL33" s="621"/>
      <c r="CM33" s="621"/>
      <c r="CN33" s="621"/>
      <c r="CO33" s="621"/>
      <c r="CP33" s="621"/>
      <c r="CQ33" s="622"/>
      <c r="CR33" s="623">
        <v>24849091</v>
      </c>
      <c r="CS33" s="656"/>
      <c r="CT33" s="656"/>
      <c r="CU33" s="656"/>
      <c r="CV33" s="656"/>
      <c r="CW33" s="656"/>
      <c r="CX33" s="656"/>
      <c r="CY33" s="657"/>
      <c r="CZ33" s="628">
        <v>82.8</v>
      </c>
      <c r="DA33" s="653"/>
      <c r="DB33" s="653"/>
      <c r="DC33" s="658"/>
      <c r="DD33" s="632">
        <v>4597830</v>
      </c>
      <c r="DE33" s="656"/>
      <c r="DF33" s="656"/>
      <c r="DG33" s="656"/>
      <c r="DH33" s="656"/>
      <c r="DI33" s="656"/>
      <c r="DJ33" s="656"/>
      <c r="DK33" s="657"/>
      <c r="DL33" s="632">
        <v>2238620</v>
      </c>
      <c r="DM33" s="656"/>
      <c r="DN33" s="656"/>
      <c r="DO33" s="656"/>
      <c r="DP33" s="656"/>
      <c r="DQ33" s="656"/>
      <c r="DR33" s="656"/>
      <c r="DS33" s="656"/>
      <c r="DT33" s="656"/>
      <c r="DU33" s="656"/>
      <c r="DV33" s="657"/>
      <c r="DW33" s="628">
        <v>50.5</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565243</v>
      </c>
      <c r="S34" s="624"/>
      <c r="T34" s="624"/>
      <c r="U34" s="624"/>
      <c r="V34" s="624"/>
      <c r="W34" s="624"/>
      <c r="X34" s="624"/>
      <c r="Y34" s="625"/>
      <c r="Z34" s="626">
        <v>1.8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18382533</v>
      </c>
      <c r="CS34" s="624"/>
      <c r="CT34" s="624"/>
      <c r="CU34" s="624"/>
      <c r="CV34" s="624"/>
      <c r="CW34" s="624"/>
      <c r="CX34" s="624"/>
      <c r="CY34" s="625"/>
      <c r="CZ34" s="628">
        <v>61.2</v>
      </c>
      <c r="DA34" s="653"/>
      <c r="DB34" s="653"/>
      <c r="DC34" s="658"/>
      <c r="DD34" s="632">
        <v>1106057</v>
      </c>
      <c r="DE34" s="624"/>
      <c r="DF34" s="624"/>
      <c r="DG34" s="624"/>
      <c r="DH34" s="624"/>
      <c r="DI34" s="624"/>
      <c r="DJ34" s="624"/>
      <c r="DK34" s="625"/>
      <c r="DL34" s="632">
        <v>525421</v>
      </c>
      <c r="DM34" s="624"/>
      <c r="DN34" s="624"/>
      <c r="DO34" s="624"/>
      <c r="DP34" s="624"/>
      <c r="DQ34" s="624"/>
      <c r="DR34" s="624"/>
      <c r="DS34" s="624"/>
      <c r="DT34" s="624"/>
      <c r="DU34" s="624"/>
      <c r="DV34" s="625"/>
      <c r="DW34" s="628">
        <v>11.9</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1035521</v>
      </c>
      <c r="S35" s="624"/>
      <c r="T35" s="624"/>
      <c r="U35" s="624"/>
      <c r="V35" s="624"/>
      <c r="W35" s="624"/>
      <c r="X35" s="624"/>
      <c r="Y35" s="625"/>
      <c r="Z35" s="626">
        <v>3.2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169812</v>
      </c>
      <c r="CS35" s="656"/>
      <c r="CT35" s="656"/>
      <c r="CU35" s="656"/>
      <c r="CV35" s="656"/>
      <c r="CW35" s="656"/>
      <c r="CX35" s="656"/>
      <c r="CY35" s="657"/>
      <c r="CZ35" s="628">
        <v>0.6</v>
      </c>
      <c r="DA35" s="653"/>
      <c r="DB35" s="653"/>
      <c r="DC35" s="658"/>
      <c r="DD35" s="632">
        <v>78970</v>
      </c>
      <c r="DE35" s="656"/>
      <c r="DF35" s="656"/>
      <c r="DG35" s="656"/>
      <c r="DH35" s="656"/>
      <c r="DI35" s="656"/>
      <c r="DJ35" s="656"/>
      <c r="DK35" s="657"/>
      <c r="DL35" s="632">
        <v>52856</v>
      </c>
      <c r="DM35" s="656"/>
      <c r="DN35" s="656"/>
      <c r="DO35" s="656"/>
      <c r="DP35" s="656"/>
      <c r="DQ35" s="656"/>
      <c r="DR35" s="656"/>
      <c r="DS35" s="656"/>
      <c r="DT35" s="656"/>
      <c r="DU35" s="656"/>
      <c r="DV35" s="657"/>
      <c r="DW35" s="628">
        <v>1.2</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256205</v>
      </c>
      <c r="S36" s="624"/>
      <c r="T36" s="624"/>
      <c r="U36" s="624"/>
      <c r="V36" s="624"/>
      <c r="W36" s="624"/>
      <c r="X36" s="624"/>
      <c r="Y36" s="625"/>
      <c r="Z36" s="626">
        <v>0.8</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881902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83175</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3494959</v>
      </c>
      <c r="CS36" s="624"/>
      <c r="CT36" s="624"/>
      <c r="CU36" s="624"/>
      <c r="CV36" s="624"/>
      <c r="CW36" s="624"/>
      <c r="CX36" s="624"/>
      <c r="CY36" s="625"/>
      <c r="CZ36" s="628">
        <v>11.6</v>
      </c>
      <c r="DA36" s="653"/>
      <c r="DB36" s="653"/>
      <c r="DC36" s="658"/>
      <c r="DD36" s="632">
        <v>1956708</v>
      </c>
      <c r="DE36" s="624"/>
      <c r="DF36" s="624"/>
      <c r="DG36" s="624"/>
      <c r="DH36" s="624"/>
      <c r="DI36" s="624"/>
      <c r="DJ36" s="624"/>
      <c r="DK36" s="625"/>
      <c r="DL36" s="632">
        <v>1244841</v>
      </c>
      <c r="DM36" s="624"/>
      <c r="DN36" s="624"/>
      <c r="DO36" s="624"/>
      <c r="DP36" s="624"/>
      <c r="DQ36" s="624"/>
      <c r="DR36" s="624"/>
      <c r="DS36" s="624"/>
      <c r="DT36" s="624"/>
      <c r="DU36" s="624"/>
      <c r="DV36" s="625"/>
      <c r="DW36" s="628">
        <v>28.1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567567</v>
      </c>
      <c r="S37" s="624"/>
      <c r="T37" s="624"/>
      <c r="U37" s="624"/>
      <c r="V37" s="624"/>
      <c r="W37" s="624"/>
      <c r="X37" s="624"/>
      <c r="Y37" s="625"/>
      <c r="Z37" s="626">
        <v>1.8</v>
      </c>
      <c r="AA37" s="626"/>
      <c r="AB37" s="626"/>
      <c r="AC37" s="626"/>
      <c r="AD37" s="627">
        <v>416</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370196</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83175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653944</v>
      </c>
      <c r="CS37" s="656"/>
      <c r="CT37" s="656"/>
      <c r="CU37" s="656"/>
      <c r="CV37" s="656"/>
      <c r="CW37" s="656"/>
      <c r="CX37" s="656"/>
      <c r="CY37" s="657"/>
      <c r="CZ37" s="628">
        <v>2.2000000000000002</v>
      </c>
      <c r="DA37" s="653"/>
      <c r="DB37" s="653"/>
      <c r="DC37" s="658"/>
      <c r="DD37" s="632">
        <v>611580</v>
      </c>
      <c r="DE37" s="656"/>
      <c r="DF37" s="656"/>
      <c r="DG37" s="656"/>
      <c r="DH37" s="656"/>
      <c r="DI37" s="656"/>
      <c r="DJ37" s="656"/>
      <c r="DK37" s="657"/>
      <c r="DL37" s="632">
        <v>594698</v>
      </c>
      <c r="DM37" s="656"/>
      <c r="DN37" s="656"/>
      <c r="DO37" s="656"/>
      <c r="DP37" s="656"/>
      <c r="DQ37" s="656"/>
      <c r="DR37" s="656"/>
      <c r="DS37" s="656"/>
      <c r="DT37" s="656"/>
      <c r="DU37" s="656"/>
      <c r="DV37" s="657"/>
      <c r="DW37" s="628">
        <v>13.4</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9336833</v>
      </c>
      <c r="S38" s="624"/>
      <c r="T38" s="624"/>
      <c r="U38" s="624"/>
      <c r="V38" s="624"/>
      <c r="W38" s="624"/>
      <c r="X38" s="624"/>
      <c r="Y38" s="625"/>
      <c r="Z38" s="626">
        <v>29.2</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118731</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1064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485583</v>
      </c>
      <c r="CS38" s="624"/>
      <c r="CT38" s="624"/>
      <c r="CU38" s="624"/>
      <c r="CV38" s="624"/>
      <c r="CW38" s="624"/>
      <c r="CX38" s="624"/>
      <c r="CY38" s="625"/>
      <c r="CZ38" s="628">
        <v>1.6</v>
      </c>
      <c r="DA38" s="653"/>
      <c r="DB38" s="653"/>
      <c r="DC38" s="658"/>
      <c r="DD38" s="632">
        <v>403703</v>
      </c>
      <c r="DE38" s="624"/>
      <c r="DF38" s="624"/>
      <c r="DG38" s="624"/>
      <c r="DH38" s="624"/>
      <c r="DI38" s="624"/>
      <c r="DJ38" s="624"/>
      <c r="DK38" s="625"/>
      <c r="DL38" s="632">
        <v>403703</v>
      </c>
      <c r="DM38" s="624"/>
      <c r="DN38" s="624"/>
      <c r="DO38" s="624"/>
      <c r="DP38" s="624"/>
      <c r="DQ38" s="624"/>
      <c r="DR38" s="624"/>
      <c r="DS38" s="624"/>
      <c r="DT38" s="624"/>
      <c r="DU38" s="624"/>
      <c r="DV38" s="625"/>
      <c r="DW38" s="628">
        <v>9.1</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26123</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1466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2294663</v>
      </c>
      <c r="CS39" s="656"/>
      <c r="CT39" s="656"/>
      <c r="CU39" s="656"/>
      <c r="CV39" s="656"/>
      <c r="CW39" s="656"/>
      <c r="CX39" s="656"/>
      <c r="CY39" s="657"/>
      <c r="CZ39" s="628">
        <v>7.6</v>
      </c>
      <c r="DA39" s="653"/>
      <c r="DB39" s="653"/>
      <c r="DC39" s="658"/>
      <c r="DD39" s="632">
        <v>1040593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8779</v>
      </c>
      <c r="S40" s="624"/>
      <c r="T40" s="624"/>
      <c r="U40" s="624"/>
      <c r="V40" s="624"/>
      <c r="W40" s="624"/>
      <c r="X40" s="624"/>
      <c r="Y40" s="625"/>
      <c r="Z40" s="626">
        <v>0</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64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21541</v>
      </c>
      <c r="CS40" s="624"/>
      <c r="CT40" s="624"/>
      <c r="CU40" s="624"/>
      <c r="CV40" s="624"/>
      <c r="CW40" s="624"/>
      <c r="CX40" s="624"/>
      <c r="CY40" s="625"/>
      <c r="CZ40" s="628">
        <v>0.1</v>
      </c>
      <c r="DA40" s="653"/>
      <c r="DB40" s="653"/>
      <c r="DC40" s="658"/>
      <c r="DD40" s="632">
        <v>11799</v>
      </c>
      <c r="DE40" s="624"/>
      <c r="DF40" s="624"/>
      <c r="DG40" s="624"/>
      <c r="DH40" s="624"/>
      <c r="DI40" s="624"/>
      <c r="DJ40" s="624"/>
      <c r="DK40" s="625"/>
      <c r="DL40" s="632">
        <v>11799</v>
      </c>
      <c r="DM40" s="624"/>
      <c r="DN40" s="624"/>
      <c r="DO40" s="624"/>
      <c r="DP40" s="624"/>
      <c r="DQ40" s="624"/>
      <c r="DR40" s="624"/>
      <c r="DS40" s="624"/>
      <c r="DT40" s="624"/>
      <c r="DU40" s="624"/>
      <c r="DV40" s="625"/>
      <c r="DW40" s="628">
        <v>0.3</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31931045</v>
      </c>
      <c r="S41" s="696"/>
      <c r="T41" s="696"/>
      <c r="U41" s="696"/>
      <c r="V41" s="696"/>
      <c r="W41" s="696"/>
      <c r="X41" s="696"/>
      <c r="Y41" s="700"/>
      <c r="Z41" s="701">
        <v>100</v>
      </c>
      <c r="AA41" s="701"/>
      <c r="AB41" s="701"/>
      <c r="AC41" s="701"/>
      <c r="AD41" s="702">
        <v>4419986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63427</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17</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303425</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542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2599045</v>
      </c>
      <c r="CS42" s="656"/>
      <c r="CT42" s="656"/>
      <c r="CU42" s="656"/>
      <c r="CV42" s="656"/>
      <c r="CW42" s="656"/>
      <c r="CX42" s="656"/>
      <c r="CY42" s="657"/>
      <c r="CZ42" s="628">
        <v>8.6999999999999993</v>
      </c>
      <c r="DA42" s="653"/>
      <c r="DB42" s="653"/>
      <c r="DC42" s="658"/>
      <c r="DD42" s="632">
        <v>356241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20495</v>
      </c>
      <c r="CS43" s="656"/>
      <c r="CT43" s="656"/>
      <c r="CU43" s="656"/>
      <c r="CV43" s="656"/>
      <c r="CW43" s="656"/>
      <c r="CX43" s="656"/>
      <c r="CY43" s="657"/>
      <c r="CZ43" s="628">
        <v>0.1</v>
      </c>
      <c r="DA43" s="653"/>
      <c r="DB43" s="653"/>
      <c r="DC43" s="658"/>
      <c r="DD43" s="632">
        <v>20495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738654</v>
      </c>
      <c r="CS44" s="624"/>
      <c r="CT44" s="624"/>
      <c r="CU44" s="624"/>
      <c r="CV44" s="624"/>
      <c r="CW44" s="624"/>
      <c r="CX44" s="624"/>
      <c r="CY44" s="625"/>
      <c r="CZ44" s="628">
        <v>2.5</v>
      </c>
      <c r="DA44" s="629"/>
      <c r="DB44" s="629"/>
      <c r="DC44" s="635"/>
      <c r="DD44" s="632">
        <v>170995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311542</v>
      </c>
      <c r="CS45" s="656"/>
      <c r="CT45" s="656"/>
      <c r="CU45" s="656"/>
      <c r="CV45" s="656"/>
      <c r="CW45" s="656"/>
      <c r="CX45" s="656"/>
      <c r="CY45" s="657"/>
      <c r="CZ45" s="628">
        <v>1</v>
      </c>
      <c r="DA45" s="653"/>
      <c r="DB45" s="653"/>
      <c r="DC45" s="658"/>
      <c r="DD45" s="632">
        <v>115244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402850</v>
      </c>
      <c r="CS46" s="624"/>
      <c r="CT46" s="624"/>
      <c r="CU46" s="624"/>
      <c r="CV46" s="624"/>
      <c r="CW46" s="624"/>
      <c r="CX46" s="624"/>
      <c r="CY46" s="625"/>
      <c r="CZ46" s="628">
        <v>1.3</v>
      </c>
      <c r="DA46" s="629"/>
      <c r="DB46" s="629"/>
      <c r="DC46" s="635"/>
      <c r="DD46" s="632">
        <v>48989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1860391</v>
      </c>
      <c r="CS47" s="656"/>
      <c r="CT47" s="656"/>
      <c r="CU47" s="656"/>
      <c r="CV47" s="656"/>
      <c r="CW47" s="656"/>
      <c r="CX47" s="656"/>
      <c r="CY47" s="657"/>
      <c r="CZ47" s="628">
        <v>6.2</v>
      </c>
      <c r="DA47" s="653"/>
      <c r="DB47" s="653"/>
      <c r="DC47" s="658"/>
      <c r="DD47" s="632">
        <v>185246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30028728</v>
      </c>
      <c r="CS49" s="682"/>
      <c r="CT49" s="682"/>
      <c r="CU49" s="682"/>
      <c r="CV49" s="682"/>
      <c r="CW49" s="682"/>
      <c r="CX49" s="682"/>
      <c r="CY49" s="711"/>
      <c r="CZ49" s="703">
        <v>100</v>
      </c>
      <c r="DA49" s="712"/>
      <c r="DB49" s="712"/>
      <c r="DC49" s="713"/>
      <c r="DD49" s="714">
        <v>6817118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A4VfKZMTZWo2Khh9IkJwCPk2K9iNU+pm+++t31s06lzWF270DWkwW6cYoA8bTstbDs3b/r4R2x2kyGJUeeKlQ==" saltValue="0DIE4rcoLnU88MH5BnIS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1424</v>
      </c>
      <c r="AG7" s="756"/>
      <c r="AH7" s="756"/>
      <c r="AI7" s="756"/>
      <c r="AJ7" s="757"/>
      <c r="AK7" s="758"/>
      <c r="AL7" s="759"/>
      <c r="AM7" s="759"/>
      <c r="AN7" s="759"/>
      <c r="AO7" s="759"/>
      <c r="AP7" s="759"/>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1424</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83</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v>0</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0</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139</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1135</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1357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790975</v>
      </c>
      <c r="AB110" s="900"/>
      <c r="AC110" s="900"/>
      <c r="AD110" s="900"/>
      <c r="AE110" s="901"/>
      <c r="AF110" s="902">
        <v>826474</v>
      </c>
      <c r="AG110" s="900"/>
      <c r="AH110" s="900"/>
      <c r="AI110" s="900"/>
      <c r="AJ110" s="901"/>
      <c r="AK110" s="902">
        <v>812405</v>
      </c>
      <c r="AL110" s="900"/>
      <c r="AM110" s="900"/>
      <c r="AN110" s="900"/>
      <c r="AO110" s="901"/>
      <c r="AP110" s="903">
        <v>22.5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10034304</v>
      </c>
      <c r="BR110" s="931"/>
      <c r="BS110" s="931"/>
      <c r="BT110" s="931"/>
      <c r="BU110" s="931"/>
      <c r="BV110" s="931">
        <v>10078319</v>
      </c>
      <c r="BW110" s="931"/>
      <c r="BX110" s="931"/>
      <c r="BY110" s="931"/>
      <c r="BZ110" s="931"/>
      <c r="CA110" s="931">
        <v>18643121</v>
      </c>
      <c r="CB110" s="931"/>
      <c r="CC110" s="931"/>
      <c r="CD110" s="931"/>
      <c r="CE110" s="931"/>
      <c r="CF110" s="944">
        <v>515.9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2209413</v>
      </c>
      <c r="BR112" s="926"/>
      <c r="BS112" s="926"/>
      <c r="BT112" s="926"/>
      <c r="BU112" s="926"/>
      <c r="BV112" s="926">
        <v>2158320</v>
      </c>
      <c r="BW112" s="926"/>
      <c r="BX112" s="926"/>
      <c r="BY112" s="926"/>
      <c r="BZ112" s="926"/>
      <c r="CA112" s="926">
        <v>1942561</v>
      </c>
      <c r="CB112" s="926"/>
      <c r="CC112" s="926"/>
      <c r="CD112" s="926"/>
      <c r="CE112" s="926"/>
      <c r="CF112" s="920">
        <v>53.8</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307040</v>
      </c>
      <c r="AB113" s="938"/>
      <c r="AC113" s="938"/>
      <c r="AD113" s="938"/>
      <c r="AE113" s="939"/>
      <c r="AF113" s="940">
        <v>298367</v>
      </c>
      <c r="AG113" s="938"/>
      <c r="AH113" s="938"/>
      <c r="AI113" s="938"/>
      <c r="AJ113" s="939"/>
      <c r="AK113" s="940">
        <v>249741</v>
      </c>
      <c r="AL113" s="938"/>
      <c r="AM113" s="938"/>
      <c r="AN113" s="938"/>
      <c r="AO113" s="939"/>
      <c r="AP113" s="941">
        <v>6.9</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210676</v>
      </c>
      <c r="BR113" s="926"/>
      <c r="BS113" s="926"/>
      <c r="BT113" s="926"/>
      <c r="BU113" s="926"/>
      <c r="BV113" s="926">
        <v>147004</v>
      </c>
      <c r="BW113" s="926"/>
      <c r="BX113" s="926"/>
      <c r="BY113" s="926"/>
      <c r="BZ113" s="926"/>
      <c r="CA113" s="926">
        <v>196182</v>
      </c>
      <c r="CB113" s="926"/>
      <c r="CC113" s="926"/>
      <c r="CD113" s="926"/>
      <c r="CE113" s="926"/>
      <c r="CF113" s="920">
        <v>5.4</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76252</v>
      </c>
      <c r="AB114" s="959"/>
      <c r="AC114" s="959"/>
      <c r="AD114" s="959"/>
      <c r="AE114" s="960"/>
      <c r="AF114" s="961">
        <v>62780</v>
      </c>
      <c r="AG114" s="959"/>
      <c r="AH114" s="959"/>
      <c r="AI114" s="959"/>
      <c r="AJ114" s="960"/>
      <c r="AK114" s="961">
        <v>56726</v>
      </c>
      <c r="AL114" s="959"/>
      <c r="AM114" s="959"/>
      <c r="AN114" s="959"/>
      <c r="AO114" s="960"/>
      <c r="AP114" s="962">
        <v>1.6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510204</v>
      </c>
      <c r="BR114" s="926"/>
      <c r="BS114" s="926"/>
      <c r="BT114" s="926"/>
      <c r="BU114" s="926"/>
      <c r="BV114" s="926">
        <v>584905</v>
      </c>
      <c r="BW114" s="926"/>
      <c r="BX114" s="926"/>
      <c r="BY114" s="926"/>
      <c r="BZ114" s="926"/>
      <c r="CA114" s="926">
        <v>642550</v>
      </c>
      <c r="CB114" s="926"/>
      <c r="CC114" s="926"/>
      <c r="CD114" s="926"/>
      <c r="CE114" s="926"/>
      <c r="CF114" s="920">
        <v>17.8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1174267</v>
      </c>
      <c r="AB117" s="979"/>
      <c r="AC117" s="979"/>
      <c r="AD117" s="979"/>
      <c r="AE117" s="980"/>
      <c r="AF117" s="981">
        <v>1187621</v>
      </c>
      <c r="AG117" s="979"/>
      <c r="AH117" s="979"/>
      <c r="AI117" s="979"/>
      <c r="AJ117" s="980"/>
      <c r="AK117" s="981">
        <v>1118872</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12964597</v>
      </c>
      <c r="BR119" s="1000"/>
      <c r="BS119" s="1000"/>
      <c r="BT119" s="1000"/>
      <c r="BU119" s="1000"/>
      <c r="BV119" s="1000">
        <v>12968548</v>
      </c>
      <c r="BW119" s="1000"/>
      <c r="BX119" s="1000"/>
      <c r="BY119" s="1000"/>
      <c r="BZ119" s="1000"/>
      <c r="CA119" s="1000">
        <v>21424414</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1884634</v>
      </c>
      <c r="BR120" s="931"/>
      <c r="BS120" s="931"/>
      <c r="BT120" s="931"/>
      <c r="BU120" s="931"/>
      <c r="BV120" s="931">
        <v>2035582</v>
      </c>
      <c r="BW120" s="931"/>
      <c r="BX120" s="931"/>
      <c r="BY120" s="931"/>
      <c r="BZ120" s="931"/>
      <c r="CA120" s="931">
        <v>2206303</v>
      </c>
      <c r="CB120" s="931"/>
      <c r="CC120" s="931"/>
      <c r="CD120" s="931"/>
      <c r="CE120" s="931"/>
      <c r="CF120" s="944">
        <v>61.1</v>
      </c>
      <c r="CG120" s="945"/>
      <c r="CH120" s="945"/>
      <c r="CI120" s="945"/>
      <c r="CJ120" s="945"/>
      <c r="CK120" s="1006" t="s">
        <v>445</v>
      </c>
      <c r="CL120" s="1007"/>
      <c r="CM120" s="1007"/>
      <c r="CN120" s="1007"/>
      <c r="CO120" s="1008"/>
      <c r="CP120" s="1014" t="s">
        <v>446</v>
      </c>
      <c r="CQ120" s="1015"/>
      <c r="CR120" s="1015"/>
      <c r="CS120" s="1015"/>
      <c r="CT120" s="1015"/>
      <c r="CU120" s="1015"/>
      <c r="CV120" s="1015"/>
      <c r="CW120" s="1015"/>
      <c r="CX120" s="1015"/>
      <c r="CY120" s="1015"/>
      <c r="CZ120" s="1015"/>
      <c r="DA120" s="1015"/>
      <c r="DB120" s="1015"/>
      <c r="DC120" s="1015"/>
      <c r="DD120" s="1015"/>
      <c r="DE120" s="1015"/>
      <c r="DF120" s="1016"/>
      <c r="DG120" s="930">
        <v>1756304</v>
      </c>
      <c r="DH120" s="931"/>
      <c r="DI120" s="931"/>
      <c r="DJ120" s="931"/>
      <c r="DK120" s="931"/>
      <c r="DL120" s="931">
        <v>1733997</v>
      </c>
      <c r="DM120" s="931"/>
      <c r="DN120" s="931"/>
      <c r="DO120" s="931"/>
      <c r="DP120" s="931"/>
      <c r="DQ120" s="931">
        <v>1589556</v>
      </c>
      <c r="DR120" s="931"/>
      <c r="DS120" s="931"/>
      <c r="DT120" s="931"/>
      <c r="DU120" s="931"/>
      <c r="DV120" s="932">
        <v>44</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407585</v>
      </c>
      <c r="BR121" s="926"/>
      <c r="BS121" s="926"/>
      <c r="BT121" s="926"/>
      <c r="BU121" s="926"/>
      <c r="BV121" s="926">
        <v>376095</v>
      </c>
      <c r="BW121" s="926"/>
      <c r="BX121" s="926"/>
      <c r="BY121" s="926"/>
      <c r="BZ121" s="926"/>
      <c r="CA121" s="926">
        <v>406269</v>
      </c>
      <c r="CB121" s="926"/>
      <c r="CC121" s="926"/>
      <c r="CD121" s="926"/>
      <c r="CE121" s="926"/>
      <c r="CF121" s="920">
        <v>11.2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373225</v>
      </c>
      <c r="DH121" s="926"/>
      <c r="DI121" s="926"/>
      <c r="DJ121" s="926"/>
      <c r="DK121" s="926"/>
      <c r="DL121" s="926">
        <v>324617</v>
      </c>
      <c r="DM121" s="926"/>
      <c r="DN121" s="926"/>
      <c r="DO121" s="926"/>
      <c r="DP121" s="926"/>
      <c r="DQ121" s="926">
        <v>237422</v>
      </c>
      <c r="DR121" s="926"/>
      <c r="DS121" s="926"/>
      <c r="DT121" s="926"/>
      <c r="DU121" s="926"/>
      <c r="DV121" s="927">
        <v>6.6</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8456879</v>
      </c>
      <c r="BR122" s="1000"/>
      <c r="BS122" s="1000"/>
      <c r="BT122" s="1000"/>
      <c r="BU122" s="1000"/>
      <c r="BV122" s="1000">
        <v>8657111</v>
      </c>
      <c r="BW122" s="1000"/>
      <c r="BX122" s="1000"/>
      <c r="BY122" s="1000"/>
      <c r="BZ122" s="1000"/>
      <c r="CA122" s="1000">
        <v>16282926</v>
      </c>
      <c r="CB122" s="1000"/>
      <c r="CC122" s="1000"/>
      <c r="CD122" s="1000"/>
      <c r="CE122" s="1000"/>
      <c r="CF122" s="1017">
        <v>450.6</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79884</v>
      </c>
      <c r="DH122" s="926"/>
      <c r="DI122" s="926"/>
      <c r="DJ122" s="926"/>
      <c r="DK122" s="926"/>
      <c r="DL122" s="926">
        <v>99706</v>
      </c>
      <c r="DM122" s="926"/>
      <c r="DN122" s="926"/>
      <c r="DO122" s="926"/>
      <c r="DP122" s="926"/>
      <c r="DQ122" s="926">
        <v>115583</v>
      </c>
      <c r="DR122" s="926"/>
      <c r="DS122" s="926"/>
      <c r="DT122" s="926"/>
      <c r="DU122" s="926"/>
      <c r="DV122" s="927">
        <v>3.2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10749098</v>
      </c>
      <c r="BR123" s="1064"/>
      <c r="BS123" s="1064"/>
      <c r="BT123" s="1064"/>
      <c r="BU123" s="1064"/>
      <c r="BV123" s="1064">
        <v>11068788</v>
      </c>
      <c r="BW123" s="1064"/>
      <c r="BX123" s="1064"/>
      <c r="BY123" s="1064"/>
      <c r="BZ123" s="1064"/>
      <c r="CA123" s="1064">
        <v>18895498</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63.2</v>
      </c>
      <c r="BR124" s="1027"/>
      <c r="BS124" s="1027"/>
      <c r="BT124" s="1027"/>
      <c r="BU124" s="1027"/>
      <c r="BV124" s="1027">
        <v>53.6</v>
      </c>
      <c r="BW124" s="1027"/>
      <c r="BX124" s="1027"/>
      <c r="BY124" s="1027"/>
      <c r="BZ124" s="1027"/>
      <c r="CA124" s="1027">
        <v>69.900000000000006</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46368</v>
      </c>
      <c r="AB128" s="1046"/>
      <c r="AC128" s="1046"/>
      <c r="AD128" s="1046"/>
      <c r="AE128" s="1047"/>
      <c r="AF128" s="1048">
        <v>46182</v>
      </c>
      <c r="AG128" s="1046"/>
      <c r="AH128" s="1046"/>
      <c r="AI128" s="1046"/>
      <c r="AJ128" s="1047"/>
      <c r="AK128" s="1048">
        <v>45355</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4298280</v>
      </c>
      <c r="AB129" s="959"/>
      <c r="AC129" s="959"/>
      <c r="AD129" s="959"/>
      <c r="AE129" s="960"/>
      <c r="AF129" s="961">
        <v>4330771</v>
      </c>
      <c r="AG129" s="959"/>
      <c r="AH129" s="959"/>
      <c r="AI129" s="959"/>
      <c r="AJ129" s="960"/>
      <c r="AK129" s="961">
        <v>4424380</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796304</v>
      </c>
      <c r="AB130" s="959"/>
      <c r="AC130" s="959"/>
      <c r="AD130" s="959"/>
      <c r="AE130" s="960"/>
      <c r="AF130" s="961">
        <v>791144</v>
      </c>
      <c r="AG130" s="959"/>
      <c r="AH130" s="959"/>
      <c r="AI130" s="959"/>
      <c r="AJ130" s="960"/>
      <c r="AK130" s="961">
        <v>810690</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3501976</v>
      </c>
      <c r="AB131" s="986"/>
      <c r="AC131" s="986"/>
      <c r="AD131" s="986"/>
      <c r="AE131" s="987"/>
      <c r="AF131" s="985">
        <v>3539627</v>
      </c>
      <c r="AG131" s="986"/>
      <c r="AH131" s="986"/>
      <c r="AI131" s="986"/>
      <c r="AJ131" s="987"/>
      <c r="AK131" s="985">
        <v>3613690</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69.900000000000006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9.4687970450000005</v>
      </c>
      <c r="AB132" s="1097"/>
      <c r="AC132" s="1097"/>
      <c r="AD132" s="1097"/>
      <c r="AE132" s="1098"/>
      <c r="AF132" s="1099">
        <v>9.8963817370000005</v>
      </c>
      <c r="AG132" s="1097"/>
      <c r="AH132" s="1097"/>
      <c r="AI132" s="1097"/>
      <c r="AJ132" s="1098"/>
      <c r="AK132" s="1099">
        <v>7.2730920469999996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8.4</v>
      </c>
      <c r="AB133" s="1080"/>
      <c r="AC133" s="1080"/>
      <c r="AD133" s="1080"/>
      <c r="AE133" s="1081"/>
      <c r="AF133" s="1079">
        <v>9.1</v>
      </c>
      <c r="AG133" s="1080"/>
      <c r="AH133" s="1080"/>
      <c r="AI133" s="1080"/>
      <c r="AJ133" s="1081"/>
      <c r="AK133" s="1079">
        <v>8.8000000000000007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QkdwTS8WP9laSdC1SrL+KG6o3TBbS8zZINBF+BbRBl/Uhw3wCEBOHXcAlFMwANKAKuQARahNVHQOcf62A4NA==" saltValue="+S+MQxtF2ATQGwdlvsIQ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4a17F8ZiDzjvSHGruUlC3ZNNAwMe6JaYa39vtDnZ2xAbASlQO9/au/61vv+qUhpwOEkD7L7LmEyPl7BzEGk7g==" saltValue="QAeCL/b4ACBIyUyFeRqo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6pI0iUzRXjgAuwZHkXLoMLLZeHq8ziLpMkVP6sVdnkRPMqBvhPXcNLiD06cLXApR4h1Ts/kZX4E7yi3DM7kSw==" saltValue="UH99BIPuFr6lbV+pvjkE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932883</v>
      </c>
      <c r="AP9" s="269">
        <v>135063</v>
      </c>
      <c r="AQ9" s="270">
        <v>156369</v>
      </c>
      <c r="AR9" s="271">
        <v>-13.6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203586</v>
      </c>
      <c r="AP10" s="272">
        <v>29475</v>
      </c>
      <c r="AQ10" s="273">
        <v>21449</v>
      </c>
      <c r="AR10" s="274">
        <v>37.4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1663</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34</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t="s">
        <v>487</v>
      </c>
      <c r="AP13" s="272" t="s">
        <v>487</v>
      </c>
      <c r="AQ13" s="273">
        <v>5566</v>
      </c>
      <c r="AR13" s="274" t="s">
        <v>487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20495</v>
      </c>
      <c r="AP14" s="272">
        <v>2967</v>
      </c>
      <c r="AQ14" s="273">
        <v>3589</v>
      </c>
      <c r="AR14" s="274">
        <v>-17.3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-64429</v>
      </c>
      <c r="AP15" s="272">
        <v>-9328</v>
      </c>
      <c r="AQ15" s="273">
        <v>-10547</v>
      </c>
      <c r="AR15" s="274">
        <v>-11.6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1092535</v>
      </c>
      <c r="AP16" s="272">
        <v>158178</v>
      </c>
      <c r="AQ16" s="273">
        <v>178125</v>
      </c>
      <c r="AR16" s="274">
        <v>-11.2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13.46</v>
      </c>
      <c r="AP21" s="286">
        <v>14.51</v>
      </c>
      <c r="AQ21" s="287">
        <v>-1.05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92.9</v>
      </c>
      <c r="AP22" s="291">
        <v>95.5</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812405</v>
      </c>
      <c r="AP32" s="300">
        <v>117621</v>
      </c>
      <c r="AQ32" s="301">
        <v>89268</v>
      </c>
      <c r="AR32" s="302">
        <v>31.8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249741</v>
      </c>
      <c r="AP35" s="300">
        <v>36158</v>
      </c>
      <c r="AQ35" s="301">
        <v>17003</v>
      </c>
      <c r="AR35" s="302">
        <v>112.7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56726</v>
      </c>
      <c r="AP36" s="300">
        <v>8213</v>
      </c>
      <c r="AQ36" s="301">
        <v>5039</v>
      </c>
      <c r="AR36" s="302">
        <v>63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909</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25</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-45355</v>
      </c>
      <c r="AP39" s="300">
        <v>-6567</v>
      </c>
      <c r="AQ39" s="301">
        <v>-4913</v>
      </c>
      <c r="AR39" s="302">
        <v>33.700000000000003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-810690</v>
      </c>
      <c r="AP40" s="300">
        <v>-117372</v>
      </c>
      <c r="AQ40" s="301">
        <v>-72657</v>
      </c>
      <c r="AR40" s="302">
        <v>61.5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262827</v>
      </c>
      <c r="AP41" s="300">
        <v>38052</v>
      </c>
      <c r="AQ41" s="301">
        <v>34674</v>
      </c>
      <c r="AR41" s="302">
        <v>9.6999999999999993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1469847</v>
      </c>
      <c r="AN51" s="322">
        <v>186411</v>
      </c>
      <c r="AO51" s="323">
        <v>4</v>
      </c>
      <c r="AP51" s="324">
        <v>125391</v>
      </c>
      <c r="AQ51" s="325">
        <v>-13.6</v>
      </c>
      <c r="AR51" s="326">
        <v>17.600000000000001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964534</v>
      </c>
      <c r="AN52" s="330">
        <v>122325</v>
      </c>
      <c r="AO52" s="331">
        <v>54.5</v>
      </c>
      <c r="AP52" s="332">
        <v>68516</v>
      </c>
      <c r="AQ52" s="333">
        <v>-18.2</v>
      </c>
      <c r="AR52" s="334">
        <v>72.7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1849667</v>
      </c>
      <c r="AN53" s="322">
        <v>238544</v>
      </c>
      <c r="AO53" s="323">
        <v>28</v>
      </c>
      <c r="AP53" s="324">
        <v>138402</v>
      </c>
      <c r="AQ53" s="325">
        <v>10.4</v>
      </c>
      <c r="AR53" s="326">
        <v>17.600000000000001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1474350</v>
      </c>
      <c r="AN54" s="330">
        <v>190141</v>
      </c>
      <c r="AO54" s="331">
        <v>55.4</v>
      </c>
      <c r="AP54" s="332">
        <v>70652</v>
      </c>
      <c r="AQ54" s="333">
        <v>3.1</v>
      </c>
      <c r="AR54" s="334">
        <v>52.3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827019</v>
      </c>
      <c r="AN55" s="322">
        <v>109192</v>
      </c>
      <c r="AO55" s="323">
        <v>-54.2</v>
      </c>
      <c r="AP55" s="324">
        <v>146367</v>
      </c>
      <c r="AQ55" s="325">
        <v>5.8</v>
      </c>
      <c r="AR55" s="326">
        <v>-60</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316589</v>
      </c>
      <c r="AN56" s="330">
        <v>41799</v>
      </c>
      <c r="AO56" s="331">
        <v>-78</v>
      </c>
      <c r="AP56" s="332">
        <v>79441</v>
      </c>
      <c r="AQ56" s="333">
        <v>12.4</v>
      </c>
      <c r="AR56" s="334">
        <v>-90.4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713536</v>
      </c>
      <c r="AN57" s="322">
        <v>97119</v>
      </c>
      <c r="AO57" s="323">
        <v>-11.1</v>
      </c>
      <c r="AP57" s="324">
        <v>165181</v>
      </c>
      <c r="AQ57" s="325">
        <v>12.9</v>
      </c>
      <c r="AR57" s="326">
        <v>-24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298530</v>
      </c>
      <c r="AN58" s="330">
        <v>40633</v>
      </c>
      <c r="AO58" s="331">
        <v>-2.8</v>
      </c>
      <c r="AP58" s="332">
        <v>82246</v>
      </c>
      <c r="AQ58" s="333">
        <v>3.5</v>
      </c>
      <c r="AR58" s="334">
        <v>-6.3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738654</v>
      </c>
      <c r="AN59" s="322">
        <v>106943</v>
      </c>
      <c r="AO59" s="323">
        <v>10.1</v>
      </c>
      <c r="AP59" s="324">
        <v>166234</v>
      </c>
      <c r="AQ59" s="325">
        <v>0.6</v>
      </c>
      <c r="AR59" s="326">
        <v>9.5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402850</v>
      </c>
      <c r="AN60" s="330">
        <v>58325</v>
      </c>
      <c r="AO60" s="331">
        <v>43.5</v>
      </c>
      <c r="AP60" s="332">
        <v>89789</v>
      </c>
      <c r="AQ60" s="333">
        <v>9.1999999999999993</v>
      </c>
      <c r="AR60" s="334">
        <v>34.299999999999997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1119745</v>
      </c>
      <c r="AN61" s="337">
        <v>147642</v>
      </c>
      <c r="AO61" s="338">
        <v>-4.5999999999999996</v>
      </c>
      <c r="AP61" s="339">
        <v>148315</v>
      </c>
      <c r="AQ61" s="340">
        <v>3.2</v>
      </c>
      <c r="AR61" s="326">
        <v>-7.8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691371</v>
      </c>
      <c r="AN62" s="330">
        <v>90645</v>
      </c>
      <c r="AO62" s="331">
        <v>14.5</v>
      </c>
      <c r="AP62" s="332">
        <v>78129</v>
      </c>
      <c r="AQ62" s="333">
        <v>2</v>
      </c>
      <c r="AR62" s="334">
        <v>12.5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RhqV/rYxXQKSRHYrVHEpYGj4tDWQUnU9AM3DgBXM4VASn95MnGsl+ZoGPyuMjGlEIfXiJWFhwsrNeFPiIeZHg==" saltValue="2DF4hb7CQ7rXmKZIuP1L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cmxGGE0Nl5h4AmnrQPqzOcCujTx7FKKF4EIE2KNW5veCWwgHop3wuq5mqpwUPMSWSXkmCsKKeKbENOpAtkPHZg==" saltValue="sqO2DV0917bakjTn5n71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WRmwPLR3WZtQgkpt7wfAd/IdxaT37yk7szyOlmY7IvJ7lylb4KIETc7KrOxHyIU7KXNGAJi4+CF/5Ns6QEdjjg==" saltValue="35aMAlgww77fblnr+ieOw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30.86</v>
      </c>
      <c r="G47" s="12">
        <v>31.37</v>
      </c>
      <c r="H47" s="12">
        <v>37.58</v>
      </c>
      <c r="I47" s="12">
        <v>40.78</v>
      </c>
      <c r="J47" s="13">
        <v>43.77</v>
      </c>
    </row>
    <row r="48" spans="2:10" ht="57.75" customHeight="1" x14ac:dyDescent="0.15">
      <c r="B48" s="14"/>
      <c r="C48" s="1141" t="s">
        <v>4</v>
      </c>
      <c r="D48" s="1141"/>
      <c r="E48" s="1142"/>
      <c r="F48" s="15">
        <v>5.0999999999999996</v>
      </c>
      <c r="G48" s="16">
        <v>8.4600000000000009</v>
      </c>
      <c r="H48" s="16">
        <v>5.35</v>
      </c>
      <c r="I48" s="16">
        <v>7.57</v>
      </c>
      <c r="J48" s="17">
        <v>32.18</v>
      </c>
    </row>
    <row r="49" spans="2:10" ht="57.75" customHeight="1" thickBot="1" x14ac:dyDescent="0.2">
      <c r="B49" s="18"/>
      <c r="C49" s="1143" t="s">
        <v>5</v>
      </c>
      <c r="D49" s="1143"/>
      <c r="E49" s="1144"/>
      <c r="F49" s="19">
        <v>2.1800000000000002</v>
      </c>
      <c r="G49" s="20">
        <v>3.72</v>
      </c>
      <c r="H49" s="20" t="s">
        <v>531</v>
      </c>
      <c r="I49" s="20">
        <v>2.27</v>
      </c>
      <c r="J49" s="21">
        <v>24.78</v>
      </c>
    </row>
    <row r="50" spans="2:10" x14ac:dyDescent="0.15"/>
  </sheetData>
  <sheetProtection algorithmName="SHA-512" hashValue="VaHRk2+gaAIHMrfuX3xjcI+SLwJvBkXASKWU3C9VCFs2DYTa8Dgt/YJ+WXYTBVeHQ+4UzEYSlIqN8uCBY9+Zvg==" saltValue="9l8fWWtcI1nkqV48ZfBh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2026-03-17T02:22:59Z</cp:lastPrinted>
  <dcterms:created xsi:type="dcterms:W3CDTF">2026-02-23T06:20:51Z</dcterms:created>
  <dcterms:modified xsi:type="dcterms:W3CDTF">2026-03-19T01:12:06Z</dcterms:modified>
  <cp:category/>
</cp:coreProperties>
</file>