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7 市町財政\08-1 R1財政状況資料集（公会計分）\03 市町→県\15 志賀町○\"/>
    </mc:Choice>
  </mc:AlternateContent>
  <bookViews>
    <workbookView xWindow="-19320" yWindow="-3960" windowWidth="19440" windowHeight="15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O35" i="10"/>
  <c r="BE35" i="10"/>
  <c r="CO34" i="10"/>
  <c r="BW34" i="10"/>
  <c r="BW35" i="10" s="1"/>
  <c r="BW36" i="10" s="1"/>
  <c r="BW37" i="10" s="1"/>
  <c r="BW38" i="10" s="1"/>
  <c r="BW39" i="10" s="1"/>
  <c r="BW40" i="10" s="1"/>
  <c r="BW41" i="10" s="1"/>
  <c r="BW42" i="10" s="1"/>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AM36" i="10" s="1"/>
</calcChain>
</file>

<file path=xl/sharedStrings.xml><?xml version="1.0" encoding="utf-8"?>
<sst xmlns="http://schemas.openxmlformats.org/spreadsheetml/2006/main" count="1148" uniqueCount="614">
  <si>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</si>
  <si>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</si>
  <si>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</si>
  <si>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</si>
  <si>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</si>
  <si>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</si>
  <si>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</si>
  <si>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</si>
  <si>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</si>
  <si>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</si>
  <si>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</si>
  <si>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</si>
  <si>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</si>
  <si>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</si>
  <si>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</si>
  <si>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</si>
  <si>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</si>
  <si>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</si>
  <si>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</si>
  <si>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</si>
  <si>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</si>
  <si>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</si>
  <si>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</si>
  <si>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</si>
  <si>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</si>
  <si>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</si>
  <si>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</si>
  <si>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</si>
  <si>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</si>
  <si>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</si>
  <si>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</si>
  <si>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</si>
  <si>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</si>
  <si>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</si>
  <si>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</si>
  <si>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</si>
  <si>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</si>
  <si>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</si>
  <si>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</si>
  <si>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</si>
  <si>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</si>
  <si>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</si>
  <si>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</si>
  <si>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</si>
  <si>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</si>
  <si>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</si>
  <si>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</si>
  <si>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</si>
  <si>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</si>
  <si>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</si>
  <si>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</si>
  <si>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</si>
  <si>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</si>
  <si>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</si>
  <si>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</si>
  <si>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</si>
  <si>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</si>
  <si>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</si>
  <si>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</si>
  <si>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</si>
  <si>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</si>
  <si>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</si>
  <si>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</si>
  <si>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</si>
  <si>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</si>
  <si>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</si>
  <si>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</si>
  <si>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</si>
  <si>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</si>
  <si>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</si>
  <si>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</si>
  <si>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</si>
  <si>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</si>
  <si>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</si>
  <si>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</si>
  <si>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</si>
  <si>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</si>
  <si>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</si>
  <si>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</si>
  <si>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</si>
  <si>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</si>
  <si>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</si>
  <si>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</si>
  <si>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</si>
  <si>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</si>
  <si>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</si>
  <si>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</si>
  <si>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</si>
  <si>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</si>
  <si>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</si>
  <si>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</si>
  <si>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</si>
  <si>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</si>
  <si>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</si>
  <si>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</si>
  <si>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</si>
  <si>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</si>
  <si>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</si>
  <si>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志賀町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</si>
  <si>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</si>
  <si>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</si>
  <si>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</si>
  <si>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</si>
  <si>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</si>
  <si>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</si>
  <si>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</si>
  <si>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</si>
  <si>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</si>
  <si>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</si>
  <si>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</si>
  <si>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</si>
  <si>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</si>
  <si>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</si>
  <si>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</si>
  <si>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</si>
  <si>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</si>
  <si>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</si>
  <si>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</si>
  <si>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</si>
  <si>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</si>
  <si>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</si>
  <si>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</si>
  <si>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</si>
  <si>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</si>
  <si>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</si>
  <si>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</si>
  <si>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</si>
  <si>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</si>
  <si>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</si>
  <si>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</si>
  <si>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</si>
  <si>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</si>
  <si>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</si>
  <si>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</si>
  <si>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</si>
  <si>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</si>
  <si>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</si>
  <si>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</si>
  <si>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</si>
  <si>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</si>
  <si>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</si>
  <si>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</si>
  <si>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</si>
  <si>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</si>
  <si>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</si>
  <si>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</si>
  <si>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</si>
  <si>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</si>
  <si>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</si>
  <si>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</si>
  <si>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</si>
  <si>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</si>
  <si>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</si>
  <si>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</si>
  <si>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</si>
  <si>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</si>
  <si>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</si>
  <si>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</si>
  <si>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</si>
  <si>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</si>
  <si>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</si>
  <si>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</si>
  <si>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</si>
  <si>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</si>
  <si>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</si>
  <si>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</si>
  <si>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</si>
  <si>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</si>
  <si>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</si>
  <si>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</si>
  <si>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</si>
  <si>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</si>
  <si>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</si>
  <si>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</si>
  <si>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</si>
  <si>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</si>
  <si>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</si>
  <si>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</si>
  <si>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</si>
  <si>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</si>
  <si>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</si>
  <si>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</si>
  <si>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</si>
  <si>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</si>
  <si>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</si>
  <si>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</si>
  <si>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</si>
  <si>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</si>
  <si>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</si>
  <si>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</si>
  <si>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</si>
  <si>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</si>
  <si>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</si>
  <si>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</si>
  <si>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</si>
  <si>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</si>
  <si>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</si>
  <si>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</si>
  <si>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</si>
  <si>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</si>
  <si>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</si>
  <si>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</si>
  <si>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</si>
  <si>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</si>
  <si>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</si>
  <si>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</si>
  <si>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</si>
  <si>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</si>
  <si>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</si>
  <si>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</si>
  <si>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</si>
  <si>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</si>
  <si>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</si>
  <si>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石川県志賀町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</si>
  <si>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</si>
  <si>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</si>
  <si>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</si>
  <si>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</si>
  <si>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</si>
  <si>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</si>
  <si>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</si>
  <si>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</si>
  <si>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</si>
  <si>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</si>
  <si>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</si>
  <si>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</si>
  <si>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</si>
  <si>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</si>
  <si>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</si>
  <si>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</si>
  <si>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</si>
  <si>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</si>
  <si>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</si>
  <si>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</si>
  <si>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</si>
  <si>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</si>
  <si>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</si>
  <si>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</si>
  <si>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</si>
  <si>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</si>
  <si>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</si>
  <si>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</si>
  <si>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</si>
  <si>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</si>
  <si>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</si>
  <si>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</si>
  <si>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</si>
  <si>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</si>
  <si>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</si>
  <si>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</si>
  <si>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</si>
  <si>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</si>
  <si>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</si>
  <si>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</si>
  <si>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</si>
  <si>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</si>
  <si>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</si>
  <si>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</si>
  <si>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</si>
  <si>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</si>
  <si>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</si>
  <si>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</si>
  <si>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</si>
  <si>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</si>
  <si>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</si>
  <si>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</si>
  <si>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</si>
  <si>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</si>
  <si>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</si>
  <si>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</si>
  <si>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</si>
  <si>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</si>
  <si>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</si>
  <si>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</si>
  <si>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</si>
  <si>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</si>
  <si>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</si>
  <si>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</si>
  <si>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</si>
  <si>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</si>
  <si>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</si>
  <si>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</si>
  <si>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</si>
  <si>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</si>
  <si>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</si>
  <si>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</si>
  <si>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</si>
  <si>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</si>
  <si>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</si>
  <si>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</si>
  <si>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</si>
  <si>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</si>
  <si>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</si>
  <si>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</si>
  <si>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</si>
  <si>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</si>
  <si>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</si>
  <si>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</si>
  <si>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</si>
  <si>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</si>
  <si>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</si>
  <si>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</si>
  <si>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</si>
  <si>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</si>
  <si>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</si>
  <si>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</si>
  <si>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</si>
  <si>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</si>
  <si>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</si>
  <si>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</si>
  <si>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</si>
  <si>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</si>
  <si>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</si>
  <si>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</si>
  <si>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</si>
  <si>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</si>
  <si>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</si>
  <si>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</si>
  <si>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</si>
  <si>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</si>
  <si>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</si>
  <si>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</si>
  <si>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</si>
  <si>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</si>
  <si>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</si>
  <si>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</si>
  <si>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</si>
  <si>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</si>
  <si>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</si>
  <si>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</si>
  <si>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</si>
  <si>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</si>
  <si>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</si>
  <si>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</si>
  <si>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</si>
  <si>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</si>
  <si>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</si>
  <si>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</si>
  <si>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</si>
  <si>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</si>
  <si>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</si>
  <si>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</si>
  <si>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</si>
  <si>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</si>
  <si>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</si>
  <si>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</si>
  <si>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</si>
  <si>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</si>
  <si>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</si>
  <si>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</si>
  <si>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</si>
  <si>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</si>
  <si>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</si>
  <si>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</si>
  <si>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</si>
  <si>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</si>
  <si>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</si>
  <si>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</si>
  <si>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</si>
  <si>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</si>
  <si>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</si>
  <si>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</si>
  <si>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</si>
  <si>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</si>
  <si>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</si>
  <si>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</si>
  <si>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</si>
  <si>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石川県志賀町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</si>
  <si>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</si>
  <si>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</si>
  <si>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</si>
  <si>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</si>
  <si>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</si>
  <si>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</si>
  <si>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</si>
  <si>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</si>
  <si>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</si>
  <si>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</si>
  <si>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</si>
  <si>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</si>
  <si>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</si>
  <si>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</si>
  <si>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</si>
  <si>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</si>
  <si>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</si>
  <si>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</si>
  <si>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</si>
  <si>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</si>
  <si>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志賀町立診療所事業特別会計</t>
    <phoneticPr fontId="5"/>
  </si>
  <si>
    <t>志賀町ケーブルテレビ事業特別会計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</si>
  <si>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</si>
  <si>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</si>
  <si>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</si>
  <si>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</si>
  <si>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</si>
  <si>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</si>
  <si>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</si>
  <si>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</si>
  <si>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</si>
  <si>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</si>
  <si>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</si>
  <si>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</si>
  <si>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</si>
  <si>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</si>
  <si>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志賀町国民健康保険特別会計</t>
    <phoneticPr fontId="5"/>
  </si>
  <si>
    <t>志賀町介護保険特別会計</t>
    <phoneticPr fontId="5"/>
  </si>
  <si>
    <t>志賀町後期高齢者医療特別会計</t>
    <phoneticPr fontId="5"/>
  </si>
  <si>
    <t>志賀町水道事業会計</t>
    <phoneticPr fontId="5"/>
  </si>
  <si>
    <t>法適用企業</t>
    <phoneticPr fontId="5"/>
  </si>
  <si>
    <t>志賀町立富来病院事業会計</t>
    <phoneticPr fontId="5"/>
  </si>
  <si>
    <t>志賀町下水道事業会計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</si>
  <si>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</si>
  <si>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</si>
  <si>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</si>
  <si>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</si>
  <si>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</si>
  <si>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</si>
  <si>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</si>
  <si>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</si>
  <si>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</si>
  <si>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</si>
  <si>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</si>
  <si>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</si>
  <si>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</si>
  <si>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</si>
  <si>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</si>
  <si>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</si>
  <si>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</si>
  <si>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</si>
  <si>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</si>
  <si>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</si>
  <si>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</si>
  <si>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</si>
  <si>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</si>
  <si>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</si>
  <si>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</si>
  <si>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</si>
  <si>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</si>
  <si>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</si>
  <si>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</si>
  <si>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</si>
  <si>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</si>
  <si>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</si>
  <si>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</si>
  <si>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</si>
  <si>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</si>
  <si>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</si>
  <si>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</si>
  <si>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</si>
  <si>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</si>
  <si>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</si>
  <si>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</si>
  <si>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</si>
  <si>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</si>
  <si>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</si>
  <si>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</si>
  <si>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</si>
  <si>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</si>
  <si>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</si>
  <si>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</si>
  <si>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</si>
  <si>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</si>
  <si>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</si>
  <si>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</si>
  <si>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</si>
  <si>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</si>
  <si>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</si>
  <si>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</si>
  <si>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</si>
  <si>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</si>
  <si>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</si>
  <si>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志賀町下水道事業会計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</si>
  <si>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</si>
  <si>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</si>
  <si>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志賀町立富来病院事業会計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</si>
  <si>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</si>
  <si>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</si>
  <si>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志賀町下水道事業会計（コミュニティプラント）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</si>
  <si>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</si>
  <si>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</si>
  <si>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</si>
  <si>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</si>
  <si>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</si>
  <si>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</si>
  <si>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</si>
  <si>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</si>
  <si>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</si>
  <si>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</si>
  <si>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</si>
  <si>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</si>
  <si>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</si>
  <si>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</si>
  <si>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</si>
  <si>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</si>
  <si>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</si>
  <si>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</si>
  <si>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</si>
  <si>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</si>
  <si>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</si>
  <si>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</si>
  <si>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</si>
  <si>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</si>
  <si>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</si>
  <si>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</si>
  <si>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</si>
  <si>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</si>
  <si>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</si>
  <si>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</si>
  <si>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</si>
  <si>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</si>
  <si>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</si>
  <si>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</si>
  <si>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</si>
  <si>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</si>
  <si>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</si>
  <si>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</si>
  <si>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</si>
  <si>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</si>
  <si>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</si>
  <si>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</si>
  <si>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</si>
  <si>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</si>
  <si>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</si>
  <si>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</si>
  <si>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</si>
  <si>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</si>
  <si>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</si>
  <si>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</si>
  <si>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</si>
  <si>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</si>
  <si>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</si>
  <si>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</si>
  <si>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</si>
  <si>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</si>
  <si>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</si>
  <si>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</si>
  <si>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</si>
  <si>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</si>
  <si>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</si>
  <si>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</si>
  <si>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</si>
  <si>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</si>
  <si>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</si>
  <si>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</si>
  <si>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</si>
  <si>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</si>
  <si>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</si>
  <si>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</si>
  <si>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</si>
  <si>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</si>
  <si>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</si>
  <si>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</si>
  <si>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</si>
  <si>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</si>
  <si>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</si>
  <si>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</si>
  <si>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</si>
  <si>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</si>
  <si>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</si>
  <si>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</si>
  <si>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</si>
  <si>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</si>
  <si>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</si>
  <si>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</si>
  <si>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</si>
  <si>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1.69</t>
  </si>
  <si>
    <t>▲ 3.99</t>
  </si>
  <si>
    <t>志賀町水道事業会計</t>
  </si>
  <si>
    <t>志賀町立富来病院事業会計</t>
  </si>
  <si>
    <t>一般会計</t>
  </si>
  <si>
    <t>志賀町下水道事業会計</t>
  </si>
  <si>
    <t>志賀町国民健康保険特別会計</t>
  </si>
  <si>
    <t>志賀町介護保険特別会計</t>
  </si>
  <si>
    <t>志賀町後期高齢者医療特別会計</t>
  </si>
  <si>
    <t>志賀町立診療所事業特別会計</t>
  </si>
  <si>
    <t>その他会計（赤字）</t>
  </si>
  <si>
    <t>▲ 0.09</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</si>
  <si>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</si>
  <si>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</si>
  <si>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</si>
  <si>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</si>
  <si>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</si>
  <si>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</si>
  <si>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</si>
  <si>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</si>
  <si>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</si>
  <si>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羽咋郡市広域圏事務組合（一般会計）</t>
    <rPh sb="0" eb="2">
      <t>ハクイ</t>
    </rPh>
    <rPh sb="2" eb="4">
      <t>グンシ</t>
    </rPh>
    <rPh sb="4" eb="7">
      <t>コウイキケン</t>
    </rPh>
    <rPh sb="7" eb="9">
      <t>ジム</t>
    </rPh>
    <rPh sb="9" eb="11">
      <t>クミアイ</t>
    </rPh>
    <rPh sb="12" eb="14">
      <t>イッパン</t>
    </rPh>
    <rPh sb="14" eb="16">
      <t>カイケイ</t>
    </rPh>
    <phoneticPr fontId="38"/>
  </si>
  <si>
    <t>羽咋郡市広域圏事務組合（ふるさと振興事業特別会計）</t>
    <rPh sb="0" eb="2">
      <t>ハクイ</t>
    </rPh>
    <rPh sb="2" eb="4">
      <t>グンシ</t>
    </rPh>
    <rPh sb="4" eb="7">
      <t>コウイキケン</t>
    </rPh>
    <rPh sb="7" eb="9">
      <t>ジム</t>
    </rPh>
    <rPh sb="9" eb="11">
      <t>クミアイ</t>
    </rPh>
    <rPh sb="16" eb="18">
      <t>シンコウ</t>
    </rPh>
    <rPh sb="18" eb="20">
      <t>ジギョウ</t>
    </rPh>
    <rPh sb="20" eb="22">
      <t>トクベツ</t>
    </rPh>
    <rPh sb="22" eb="24">
      <t>カイケイ</t>
    </rPh>
    <phoneticPr fontId="38"/>
  </si>
  <si>
    <t>公立羽咋病院事業会計</t>
    <rPh sb="0" eb="2">
      <t>コウリツ</t>
    </rPh>
    <rPh sb="2" eb="4">
      <t>ハクイ</t>
    </rPh>
    <rPh sb="4" eb="6">
      <t>ビョウイン</t>
    </rPh>
    <rPh sb="6" eb="8">
      <t>ジギョウ</t>
    </rPh>
    <rPh sb="8" eb="10">
      <t>カイケイ</t>
    </rPh>
    <phoneticPr fontId="38"/>
  </si>
  <si>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38"/>
  </si>
  <si>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38"/>
  </si>
  <si>
    <t>石川県市町村職員退職手当組合</t>
  </si>
  <si>
    <t>石川県市町村消防団員等公務災害補償組合</t>
  </si>
  <si>
    <t>石川県市町村消防賞じゅつ金組合</t>
  </si>
  <si>
    <t>石川県市町議会議員等公務災害補償組合</t>
  </si>
  <si>
    <t>志賀町漁業振興特別基金</t>
    <rPh sb="0" eb="3">
      <t>シカマチ</t>
    </rPh>
    <rPh sb="3" eb="7">
      <t>ギョギョウシンコウ</t>
    </rPh>
    <rPh sb="7" eb="9">
      <t>トクベツ</t>
    </rPh>
    <rPh sb="9" eb="11">
      <t>キキン</t>
    </rPh>
    <phoneticPr fontId="19"/>
  </si>
  <si>
    <t>志賀町地域づくり振興基金</t>
    <rPh sb="0" eb="3">
      <t>シカマチ</t>
    </rPh>
    <rPh sb="3" eb="5">
      <t>チイキ</t>
    </rPh>
    <rPh sb="8" eb="10">
      <t>シンコウ</t>
    </rPh>
    <rPh sb="10" eb="12">
      <t>キキン</t>
    </rPh>
    <phoneticPr fontId="19"/>
  </si>
  <si>
    <t>志賀町特別財政基金</t>
    <rPh sb="0" eb="3">
      <t>シカマチ</t>
    </rPh>
    <rPh sb="3" eb="5">
      <t>トクベツ</t>
    </rPh>
    <rPh sb="5" eb="7">
      <t>ザイセイ</t>
    </rPh>
    <rPh sb="7" eb="9">
      <t>キキン</t>
    </rPh>
    <phoneticPr fontId="19"/>
  </si>
  <si>
    <t>志賀町立診療所事業特別会計基金</t>
    <rPh sb="0" eb="2">
      <t>シカ</t>
    </rPh>
    <rPh sb="2" eb="4">
      <t>チョウリツ</t>
    </rPh>
    <rPh sb="4" eb="7">
      <t>シンリョウジョ</t>
    </rPh>
    <rPh sb="7" eb="9">
      <t>ジギョウ</t>
    </rPh>
    <rPh sb="9" eb="11">
      <t>トクベツ</t>
    </rPh>
    <rPh sb="11" eb="13">
      <t>カイケイ</t>
    </rPh>
    <rPh sb="13" eb="15">
      <t>キキン</t>
    </rPh>
    <phoneticPr fontId="19"/>
  </si>
  <si>
    <t>志賀町公共施設等整備基金</t>
    <rPh sb="3" eb="5">
      <t>コウキョウ</t>
    </rPh>
    <rPh sb="5" eb="7">
      <t>シセツ</t>
    </rPh>
    <rPh sb="7" eb="8">
      <t>トウ</t>
    </rPh>
    <rPh sb="8" eb="10">
      <t>セイビ</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</si>
  <si>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</si>
  <si>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</si>
  <si>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</si>
  <si>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</si>
  <si>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</si>
  <si>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</si>
  <si>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</si>
  <si>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</si>
  <si>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</si>
  <si>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</si>
  <si>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</si>
  <si>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</si>
  <si>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率は類似団体と比較して高いものの、毎年減少傾向となっている。一方で、将来負担比率については、類似団体よりも低い傾向である。これらの要因として、新発債の抑制、繰上償還の実施が挙げられ、今後も低下していくものとみられる。</t>
    <phoneticPr fontId="5"/>
  </si>
  <si>
    <t>　 将来負担比率については、新発債の発行抑制、下水道事業に係る将来負担の減などにより、該当なしとなり、依然として類似団体より低水準となっている。更に、有形固定資産減価償却率も類似団体と比して低水準にある状態である。今後も公共施設等総合管理計画に基づき、老朽化対策に取り組んでいきたい。</t>
    <rPh sb="14" eb="16">
      <t>シンパツ</t>
    </rPh>
    <rPh sb="16" eb="17">
      <t>サイ</t>
    </rPh>
    <rPh sb="18" eb="20">
      <t>ハッコウ</t>
    </rPh>
    <rPh sb="20" eb="22">
      <t>ヨクセイ</t>
    </rPh>
    <rPh sb="23" eb="26">
      <t>ゲスイドウ</t>
    </rPh>
    <rPh sb="26" eb="28">
      <t>ジギョウ</t>
    </rPh>
    <rPh sb="29" eb="30">
      <t>カカ</t>
    </rPh>
    <rPh sb="31" eb="33">
      <t>ショウライ</t>
    </rPh>
    <rPh sb="33" eb="35">
      <t>フタン</t>
    </rPh>
    <rPh sb="36" eb="37">
      <t>ゲン</t>
    </rPh>
    <rPh sb="43" eb="45">
      <t>ガイトウ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</si>
</sst>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0299-42D7-A39B-2BA548AFF6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180655</c:v>
                </c:pt>
                <c:pt idx="1">
                  <c:v>135372</c:v>
                </c:pt>
                <c:pt idx="2">
                  <c:v>124012</c:v>
                </c:pt>
                <c:pt idx="3">
                  <c:v>122975</c:v>
                </c:pt>
                <c:pt idx="4">
                  <c:v>103985</c:v>
                </c:pt>
              </c:numCache>
            </c:numRef>
          </c:val>
          <c:smooth val="0"/>
          <c:extLst>
            <c:ext xmlns:c16="http://schemas.microsoft.com/office/drawing/2014/chart" uri="{C3380CC4-5D6E-409C-BE32-E72D297353CC}">
              <c16:uniqueId val="{00000001-0299-42D7-A39B-2BA548AFF68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c:v>
                </c:pt>
                <c:pt idx="1">
                  <c:v>1.07</c:v>
                </c:pt>
                <c:pt idx="2">
                  <c:v>0.91</c:v>
                </c:pt>
                <c:pt idx="3">
                  <c:v>1.48</c:v>
                </c:pt>
                <c:pt idx="4">
                  <c:v>1.49</c:v>
                </c:pt>
              </c:numCache>
            </c:numRef>
          </c:val>
          <c:extLst>
            <c:ext xmlns:c16="http://schemas.microsoft.com/office/drawing/2014/chart" uri="{C3380CC4-5D6E-409C-BE32-E72D297353CC}">
              <c16:uniqueId val="{00000000-35E9-4F64-BCF8-647BE7B489C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35.76</c:v>
                </c:pt>
                <c:pt idx="1">
                  <c:v>39.840000000000003</c:v>
                </c:pt>
                <c:pt idx="2">
                  <c:v>39.299999999999997</c:v>
                </c:pt>
                <c:pt idx="3">
                  <c:v>35.64</c:v>
                </c:pt>
                <c:pt idx="4">
                  <c:v>37.200000000000003</c:v>
                </c:pt>
              </c:numCache>
            </c:numRef>
          </c:val>
          <c:extLst>
            <c:ext xmlns:c16="http://schemas.microsoft.com/office/drawing/2014/chart" uri="{C3380CC4-5D6E-409C-BE32-E72D297353CC}">
              <c16:uniqueId val="{00000001-35E9-4F64-BCF8-647BE7B489C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8.18</c:v>
                </c:pt>
                <c:pt idx="1">
                  <c:v>4.33</c:v>
                </c:pt>
                <c:pt idx="2">
                  <c:v>-1.69</c:v>
                </c:pt>
                <c:pt idx="3">
                  <c:v>-3.99</c:v>
                </c:pt>
                <c:pt idx="4">
                  <c:v>1.22</c:v>
                </c:pt>
              </c:numCache>
            </c:numRef>
          </c:val>
          <c:smooth val="0"/>
          <c:extLst>
            <c:ext xmlns:c16="http://schemas.microsoft.com/office/drawing/2014/chart" uri="{C3380CC4-5D6E-409C-BE32-E72D297353CC}">
              <c16:uniqueId val="{00000002-35E9-4F64-BCF8-647BE7B489C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0.14000000000000001</c:v>
                </c:pt>
                <c:pt idx="8">
                  <c:v>#N/A</c:v>
                </c:pt>
                <c:pt idx="9">
                  <c:v>0</c:v>
                </c:pt>
              </c:numCache>
            </c:numRef>
          </c:val>
          <c:extLst>
            <c:ext xmlns:c16="http://schemas.microsoft.com/office/drawing/2014/chart" uri="{C3380CC4-5D6E-409C-BE32-E72D297353CC}">
              <c16:uniqueId val="{00000000-8248-4A21-98E3-CDDBD826DE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0.09</c:v>
                </c:pt>
                <c:pt idx="7">
                  <c:v>#N/A</c:v>
                </c:pt>
                <c:pt idx="8">
                  <c:v>0</c:v>
                </c:pt>
                <c:pt idx="9">
                  <c:v>0</c:v>
                </c:pt>
              </c:numCache>
            </c:numRef>
          </c:val>
          <c:extLst>
            <c:ext xmlns:c16="http://schemas.microsoft.com/office/drawing/2014/chart" uri="{C3380CC4-5D6E-409C-BE32-E72D297353CC}">
              <c16:uniqueId val="{00000001-8248-4A21-98E3-CDDBD826DE29}"/>
            </c:ext>
          </c:extLst>
        </c:ser>
        <c:ser>
          <c:idx val="2"/>
          <c:order val="2"/>
          <c:tx>
            <c:strRef>
              <c:f>データシート!$A$29</c:f>
              <c:strCache>
                <c:ptCount val="1"/>
                <c:pt idx="0">
                  <c:v>志賀町立診療所事業特別会計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7.0000000000000007E-2</c:v>
                </c:pt>
                <c:pt idx="4">
                  <c:v>#N/A</c:v>
                </c:pt>
                <c:pt idx="5">
                  <c:v>0.02</c:v>
                </c:pt>
                <c:pt idx="6">
                  <c:v>#N/A</c:v>
                </c:pt>
                <c:pt idx="7">
                  <c:v>0.02</c:v>
                </c:pt>
                <c:pt idx="8">
                  <c:v>#N/A</c:v>
                </c:pt>
                <c:pt idx="9">
                  <c:v>0</c:v>
                </c:pt>
              </c:numCache>
            </c:numRef>
          </c:val>
          <c:extLst>
            <c:ext xmlns:c16="http://schemas.microsoft.com/office/drawing/2014/chart" uri="{C3380CC4-5D6E-409C-BE32-E72D297353CC}">
              <c16:uniqueId val="{00000002-8248-4A21-98E3-CDDBD826DE29}"/>
            </c:ext>
          </c:extLst>
        </c:ser>
        <c:ser>
          <c:idx val="3"/>
          <c:order val="3"/>
          <c:tx>
            <c:strRef>
              <c:f>データシート!$A$30</c:f>
              <c:strCache>
                <c:ptCount val="1"/>
                <c:pt idx="0">
                  <c:v>志賀町後期高齢者医療特別会計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248-4A21-98E3-CDDBD826DE29}"/>
            </c:ext>
          </c:extLst>
        </c:ser>
        <c:ser>
          <c:idx val="4"/>
          <c:order val="4"/>
          <c:tx>
            <c:strRef>
              <c:f>データシート!$A$31</c:f>
              <c:strCache>
                <c:ptCount val="1"/>
                <c:pt idx="0">
                  <c:v>志賀町介護保険特別会計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0.02</c:v>
                </c:pt>
                <c:pt idx="4">
                  <c:v>#N/A</c:v>
                </c:pt>
                <c:pt idx="5">
                  <c:v>0.05</c:v>
                </c:pt>
                <c:pt idx="6">
                  <c:v>#N/A</c:v>
                </c:pt>
                <c:pt idx="7">
                  <c:v>0.08</c:v>
                </c:pt>
                <c:pt idx="8">
                  <c:v>#N/A</c:v>
                </c:pt>
                <c:pt idx="9">
                  <c:v>7.0000000000000007E-2</c:v>
                </c:pt>
              </c:numCache>
            </c:numRef>
          </c:val>
          <c:extLst>
            <c:ext xmlns:c16="http://schemas.microsoft.com/office/drawing/2014/chart" uri="{C3380CC4-5D6E-409C-BE32-E72D297353CC}">
              <c16:uniqueId val="{00000004-8248-4A21-98E3-CDDBD826DE29}"/>
            </c:ext>
          </c:extLst>
        </c:ser>
        <c:ser>
          <c:idx val="5"/>
          <c:order val="5"/>
          <c:tx>
            <c:strRef>
              <c:f>データシート!$A$32</c:f>
              <c:strCache>
                <c:ptCount val="1"/>
                <c:pt idx="0">
                  <c:v>志賀町国民健康保険特別会計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7.0000000000000007E-2</c:v>
                </c:pt>
                <c:pt idx="2">
                  <c:v>#N/A</c:v>
                </c:pt>
                <c:pt idx="3">
                  <c:v>0.08</c:v>
                </c:pt>
                <c:pt idx="4">
                  <c:v>#N/A</c:v>
                </c:pt>
                <c:pt idx="5">
                  <c:v>0.02</c:v>
                </c:pt>
                <c:pt idx="6">
                  <c:v>#N/A</c:v>
                </c:pt>
                <c:pt idx="7">
                  <c:v>0.12</c:v>
                </c:pt>
                <c:pt idx="8">
                  <c:v>#N/A</c:v>
                </c:pt>
                <c:pt idx="9">
                  <c:v>0.1</c:v>
                </c:pt>
              </c:numCache>
            </c:numRef>
          </c:val>
          <c:extLst>
            <c:ext xmlns:c16="http://schemas.microsoft.com/office/drawing/2014/chart" uri="{C3380CC4-5D6E-409C-BE32-E72D297353CC}">
              <c16:uniqueId val="{00000005-8248-4A21-98E3-CDDBD826DE29}"/>
            </c:ext>
          </c:extLst>
        </c:ser>
        <c:ser>
          <c:idx val="6"/>
          <c:order val="6"/>
          <c:tx>
            <c:strRef>
              <c:f>データシート!$A$33</c:f>
              <c:strCache>
                <c:ptCount val="1"/>
                <c:pt idx="0">
                  <c:v>志賀町下水道事業会計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0.42</c:v>
                </c:pt>
              </c:numCache>
            </c:numRef>
          </c:val>
          <c:extLst>
            <c:ext xmlns:c16="http://schemas.microsoft.com/office/drawing/2014/chart" uri="{C3380CC4-5D6E-409C-BE32-E72D297353CC}">
              <c16:uniqueId val="{00000006-8248-4A21-98E3-CDDBD826DE2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0.97</c:v>
                </c:pt>
                <c:pt idx="2">
                  <c:v>#N/A</c:v>
                </c:pt>
                <c:pt idx="3">
                  <c:v>0.99</c:v>
                </c:pt>
                <c:pt idx="4">
                  <c:v>#N/A</c:v>
                </c:pt>
                <c:pt idx="5">
                  <c:v>0.88</c:v>
                </c:pt>
                <c:pt idx="6">
                  <c:v>#N/A</c:v>
                </c:pt>
                <c:pt idx="7">
                  <c:v>1.47</c:v>
                </c:pt>
                <c:pt idx="8">
                  <c:v>#N/A</c:v>
                </c:pt>
                <c:pt idx="9">
                  <c:v>1.49</c:v>
                </c:pt>
              </c:numCache>
            </c:numRef>
          </c:val>
          <c:extLst>
            <c:ext xmlns:c16="http://schemas.microsoft.com/office/drawing/2014/chart" uri="{C3380CC4-5D6E-409C-BE32-E72D297353CC}">
              <c16:uniqueId val="{00000007-8248-4A21-98E3-CDDBD826DE29}"/>
            </c:ext>
          </c:extLst>
        </c:ser>
        <c:ser>
          <c:idx val="8"/>
          <c:order val="8"/>
          <c:tx>
            <c:strRef>
              <c:f>データシート!$A$35</c:f>
              <c:strCache>
                <c:ptCount val="1"/>
                <c:pt idx="0">
                  <c:v>志賀町立富来病院事業会計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9.7899999999999991</c:v>
                </c:pt>
                <c:pt idx="2">
                  <c:v>#N/A</c:v>
                </c:pt>
                <c:pt idx="3">
                  <c:v>9.18</c:v>
                </c:pt>
                <c:pt idx="4">
                  <c:v>#N/A</c:v>
                </c:pt>
                <c:pt idx="5">
                  <c:v>7.72</c:v>
                </c:pt>
                <c:pt idx="6">
                  <c:v>#N/A</c:v>
                </c:pt>
                <c:pt idx="7">
                  <c:v>7.61</c:v>
                </c:pt>
                <c:pt idx="8">
                  <c:v>#N/A</c:v>
                </c:pt>
                <c:pt idx="9">
                  <c:v>8.83</c:v>
                </c:pt>
              </c:numCache>
            </c:numRef>
          </c:val>
          <c:extLst>
            <c:ext xmlns:c16="http://schemas.microsoft.com/office/drawing/2014/chart" uri="{C3380CC4-5D6E-409C-BE32-E72D297353CC}">
              <c16:uniqueId val="{00000008-8248-4A21-98E3-CDDBD826DE29}"/>
            </c:ext>
          </c:extLst>
        </c:ser>
        <c:ser>
          <c:idx val="9"/>
          <c:order val="9"/>
          <c:tx>
            <c:strRef>
              <c:f>データシート!$A$36</c:f>
              <c:strCache>
                <c:ptCount val="1"/>
                <c:pt idx="0">
                  <c:v>志賀町水道事業会計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21.73</c:v>
                </c:pt>
                <c:pt idx="2">
                  <c:v>#N/A</c:v>
                </c:pt>
                <c:pt idx="3">
                  <c:v>22.81</c:v>
                </c:pt>
                <c:pt idx="4">
                  <c:v>#N/A</c:v>
                </c:pt>
                <c:pt idx="5">
                  <c:v>24.7</c:v>
                </c:pt>
                <c:pt idx="6">
                  <c:v>#N/A</c:v>
                </c:pt>
                <c:pt idx="7">
                  <c:v>25.03</c:v>
                </c:pt>
                <c:pt idx="8">
                  <c:v>#N/A</c:v>
                </c:pt>
                <c:pt idx="9">
                  <c:v>22.35</c:v>
                </c:pt>
              </c:numCache>
            </c:numRef>
          </c:val>
          <c:extLst>
            <c:ext xmlns:c16="http://schemas.microsoft.com/office/drawing/2014/chart" uri="{C3380CC4-5D6E-409C-BE32-E72D297353CC}">
              <c16:uniqueId val="{00000009-8248-4A21-98E3-CDDBD826DE2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2058</c:v>
                </c:pt>
                <c:pt idx="5">
                  <c:v>2110</c:v>
                </c:pt>
                <c:pt idx="8">
                  <c:v>2082</c:v>
                </c:pt>
                <c:pt idx="11">
                  <c:v>2004</c:v>
                </c:pt>
                <c:pt idx="14">
                  <c:v>2047</c:v>
                </c:pt>
              </c:numCache>
            </c:numRef>
          </c:val>
          <c:extLst>
            <c:ext xmlns:c16="http://schemas.microsoft.com/office/drawing/2014/chart" uri="{C3380CC4-5D6E-409C-BE32-E72D297353CC}">
              <c16:uniqueId val="{00000000-6198-46A4-8D64-99E2951358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198-46A4-8D64-99E2951358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39</c:v>
                </c:pt>
                <c:pt idx="3">
                  <c:v>20</c:v>
                </c:pt>
                <c:pt idx="6">
                  <c:v>19</c:v>
                </c:pt>
                <c:pt idx="9">
                  <c:v>19</c:v>
                </c:pt>
                <c:pt idx="12">
                  <c:v>0</c:v>
                </c:pt>
              </c:numCache>
            </c:numRef>
          </c:val>
          <c:extLst>
            <c:ext xmlns:c16="http://schemas.microsoft.com/office/drawing/2014/chart" uri="{C3380CC4-5D6E-409C-BE32-E72D297353CC}">
              <c16:uniqueId val="{00000002-6198-46A4-8D64-99E2951358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209</c:v>
                </c:pt>
                <c:pt idx="3">
                  <c:v>221</c:v>
                </c:pt>
                <c:pt idx="6">
                  <c:v>143</c:v>
                </c:pt>
                <c:pt idx="9">
                  <c:v>38</c:v>
                </c:pt>
                <c:pt idx="12">
                  <c:v>56</c:v>
                </c:pt>
              </c:numCache>
            </c:numRef>
          </c:val>
          <c:extLst>
            <c:ext xmlns:c16="http://schemas.microsoft.com/office/drawing/2014/chart" uri="{C3380CC4-5D6E-409C-BE32-E72D297353CC}">
              <c16:uniqueId val="{00000003-6198-46A4-8D64-99E2951358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760</c:v>
                </c:pt>
                <c:pt idx="3">
                  <c:v>768</c:v>
                </c:pt>
                <c:pt idx="6">
                  <c:v>824</c:v>
                </c:pt>
                <c:pt idx="9">
                  <c:v>796</c:v>
                </c:pt>
                <c:pt idx="12">
                  <c:v>847</c:v>
                </c:pt>
              </c:numCache>
            </c:numRef>
          </c:val>
          <c:extLst>
            <c:ext xmlns:c16="http://schemas.microsoft.com/office/drawing/2014/chart" uri="{C3380CC4-5D6E-409C-BE32-E72D297353CC}">
              <c16:uniqueId val="{00000004-6198-46A4-8D64-99E2951358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98-46A4-8D64-99E2951358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198-46A4-8D64-99E2951358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1847</c:v>
                </c:pt>
                <c:pt idx="3">
                  <c:v>1828</c:v>
                </c:pt>
                <c:pt idx="6">
                  <c:v>1800</c:v>
                </c:pt>
                <c:pt idx="9">
                  <c:v>1698</c:v>
                </c:pt>
                <c:pt idx="12">
                  <c:v>1693</c:v>
                </c:pt>
              </c:numCache>
            </c:numRef>
          </c:val>
          <c:extLst>
            <c:ext xmlns:c16="http://schemas.microsoft.com/office/drawing/2014/chart" uri="{C3380CC4-5D6E-409C-BE32-E72D297353CC}">
              <c16:uniqueId val="{00000007-6198-46A4-8D64-99E29513581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797</c:v>
                </c:pt>
                <c:pt idx="2">
                  <c:v>#N/A</c:v>
                </c:pt>
                <c:pt idx="3">
                  <c:v>#N/A</c:v>
                </c:pt>
                <c:pt idx="4">
                  <c:v>727</c:v>
                </c:pt>
                <c:pt idx="5">
                  <c:v>#N/A</c:v>
                </c:pt>
                <c:pt idx="6">
                  <c:v>#N/A</c:v>
                </c:pt>
                <c:pt idx="7">
                  <c:v>704</c:v>
                </c:pt>
                <c:pt idx="8">
                  <c:v>#N/A</c:v>
                </c:pt>
                <c:pt idx="9">
                  <c:v>#N/A</c:v>
                </c:pt>
                <c:pt idx="10">
                  <c:v>547</c:v>
                </c:pt>
                <c:pt idx="11">
                  <c:v>#N/A</c:v>
                </c:pt>
                <c:pt idx="12">
                  <c:v>#N/A</c:v>
                </c:pt>
                <c:pt idx="13">
                  <c:v>549</c:v>
                </c:pt>
                <c:pt idx="14">
                  <c:v>#N/A</c:v>
                </c:pt>
              </c:numCache>
            </c:numRef>
          </c:val>
          <c:smooth val="0"/>
          <c:extLst>
            <c:ext xmlns:c16="http://schemas.microsoft.com/office/drawing/2014/chart" uri="{C3380CC4-5D6E-409C-BE32-E72D297353CC}">
              <c16:uniqueId val="{00000008-6198-46A4-8D64-99E29513581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19149</c:v>
                </c:pt>
                <c:pt idx="5">
                  <c:v>18944</c:v>
                </c:pt>
                <c:pt idx="8">
                  <c:v>18225</c:v>
                </c:pt>
                <c:pt idx="11">
                  <c:v>17813</c:v>
                </c:pt>
                <c:pt idx="14">
                  <c:v>17192</c:v>
                </c:pt>
              </c:numCache>
            </c:numRef>
          </c:val>
          <c:extLst>
            <c:ext xmlns:c16="http://schemas.microsoft.com/office/drawing/2014/chart" uri="{C3380CC4-5D6E-409C-BE32-E72D297353CC}">
              <c16:uniqueId val="{00000000-7A84-46F8-A02A-1A5013F510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271</c:v>
                </c:pt>
                <c:pt idx="5">
                  <c:v>226</c:v>
                </c:pt>
                <c:pt idx="8">
                  <c:v>196</c:v>
                </c:pt>
                <c:pt idx="11">
                  <c:v>164</c:v>
                </c:pt>
                <c:pt idx="14">
                  <c:v>135</c:v>
                </c:pt>
              </c:numCache>
            </c:numRef>
          </c:val>
          <c:extLst>
            <c:ext xmlns:c16="http://schemas.microsoft.com/office/drawing/2014/chart" uri="{C3380CC4-5D6E-409C-BE32-E72D297353CC}">
              <c16:uniqueId val="{00000001-7A84-46F8-A02A-1A5013F510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7565</c:v>
                </c:pt>
                <c:pt idx="5">
                  <c:v>6873</c:v>
                </c:pt>
                <c:pt idx="8">
                  <c:v>6529</c:v>
                </c:pt>
                <c:pt idx="11">
                  <c:v>6226</c:v>
                </c:pt>
                <c:pt idx="14">
                  <c:v>6295</c:v>
                </c:pt>
              </c:numCache>
            </c:numRef>
          </c:val>
          <c:extLst>
            <c:ext xmlns:c16="http://schemas.microsoft.com/office/drawing/2014/chart" uri="{C3380CC4-5D6E-409C-BE32-E72D297353CC}">
              <c16:uniqueId val="{00000002-7A84-46F8-A02A-1A5013F510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84-46F8-A02A-1A5013F510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84-46F8-A02A-1A5013F510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84-46F8-A02A-1A5013F510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2668</c:v>
                </c:pt>
                <c:pt idx="3">
                  <c:v>2607</c:v>
                </c:pt>
                <c:pt idx="6">
                  <c:v>2585</c:v>
                </c:pt>
                <c:pt idx="9">
                  <c:v>2458</c:v>
                </c:pt>
                <c:pt idx="12">
                  <c:v>2487</c:v>
                </c:pt>
              </c:numCache>
            </c:numRef>
          </c:val>
          <c:extLst>
            <c:ext xmlns:c16="http://schemas.microsoft.com/office/drawing/2014/chart" uri="{C3380CC4-5D6E-409C-BE32-E72D297353CC}">
              <c16:uniqueId val="{00000006-7A84-46F8-A02A-1A5013F510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651</c:v>
                </c:pt>
                <c:pt idx="3">
                  <c:v>788</c:v>
                </c:pt>
                <c:pt idx="6">
                  <c:v>665</c:v>
                </c:pt>
                <c:pt idx="9">
                  <c:v>710</c:v>
                </c:pt>
                <c:pt idx="12">
                  <c:v>719</c:v>
                </c:pt>
              </c:numCache>
            </c:numRef>
          </c:val>
          <c:extLst>
            <c:ext xmlns:c16="http://schemas.microsoft.com/office/drawing/2014/chart" uri="{C3380CC4-5D6E-409C-BE32-E72D297353CC}">
              <c16:uniqueId val="{00000007-7A84-46F8-A02A-1A5013F510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12231</c:v>
                </c:pt>
                <c:pt idx="3">
                  <c:v>11797</c:v>
                </c:pt>
                <c:pt idx="6">
                  <c:v>11720</c:v>
                </c:pt>
                <c:pt idx="9">
                  <c:v>11181</c:v>
                </c:pt>
                <c:pt idx="12">
                  <c:v>9869</c:v>
                </c:pt>
              </c:numCache>
            </c:numRef>
          </c:val>
          <c:extLst>
            <c:ext xmlns:c16="http://schemas.microsoft.com/office/drawing/2014/chart" uri="{C3380CC4-5D6E-409C-BE32-E72D297353CC}">
              <c16:uniqueId val="{00000008-7A84-46F8-A02A-1A5013F510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55</c:v>
                </c:pt>
                <c:pt idx="3">
                  <c:v>36</c:v>
                </c:pt>
                <c:pt idx="6">
                  <c:v>18</c:v>
                </c:pt>
                <c:pt idx="9">
                  <c:v>0</c:v>
                </c:pt>
                <c:pt idx="12">
                  <c:v>0</c:v>
                </c:pt>
              </c:numCache>
            </c:numRef>
          </c:val>
          <c:extLst>
            <c:ext xmlns:c16="http://schemas.microsoft.com/office/drawing/2014/chart" uri="{C3380CC4-5D6E-409C-BE32-E72D297353CC}">
              <c16:uniqueId val="{00000009-7A84-46F8-A02A-1A5013F510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11542</c:v>
                </c:pt>
                <c:pt idx="3">
                  <c:v>11102</c:v>
                </c:pt>
                <c:pt idx="6">
                  <c:v>10148</c:v>
                </c:pt>
                <c:pt idx="9">
                  <c:v>9753</c:v>
                </c:pt>
                <c:pt idx="12">
                  <c:v>9063</c:v>
                </c:pt>
              </c:numCache>
            </c:numRef>
          </c:val>
          <c:extLst>
            <c:ext xmlns:c16="http://schemas.microsoft.com/office/drawing/2014/chart" uri="{C3380CC4-5D6E-409C-BE32-E72D297353CC}">
              <c16:uniqueId val="{0000000A-7A84-46F8-A02A-1A5013F510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163</c:v>
                </c:pt>
                <c:pt idx="2">
                  <c:v>#N/A</c:v>
                </c:pt>
                <c:pt idx="3">
                  <c:v>#N/A</c:v>
                </c:pt>
                <c:pt idx="4">
                  <c:v>288</c:v>
                </c:pt>
                <c:pt idx="5">
                  <c:v>#N/A</c:v>
                </c:pt>
                <c:pt idx="6">
                  <c:v>#N/A</c:v>
                </c:pt>
                <c:pt idx="7">
                  <c:v>186</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A84-46F8-A02A-1A5013F510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3522</c:v>
                </c:pt>
                <c:pt idx="1">
                  <c:v>3124</c:v>
                </c:pt>
                <c:pt idx="2">
                  <c:v>3231</c:v>
                </c:pt>
              </c:numCache>
            </c:numRef>
          </c:val>
          <c:extLst>
            <c:ext xmlns:c16="http://schemas.microsoft.com/office/drawing/2014/chart" uri="{C3380CC4-5D6E-409C-BE32-E72D297353CC}">
              <c16:uniqueId val="{00000000-D489-4E5A-ABD1-B2EC0C4309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1227</c:v>
                </c:pt>
                <c:pt idx="1">
                  <c:v>1228</c:v>
                </c:pt>
                <c:pt idx="2">
                  <c:v>1228</c:v>
                </c:pt>
              </c:numCache>
            </c:numRef>
          </c:val>
          <c:extLst>
            <c:ext xmlns:c16="http://schemas.microsoft.com/office/drawing/2014/chart" uri="{C3380CC4-5D6E-409C-BE32-E72D297353CC}">
              <c16:uniqueId val="{00000001-D489-4E5A-ABD1-B2EC0C4309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3902</c:v>
                </c:pt>
                <c:pt idx="1">
                  <c:v>3945</c:v>
                </c:pt>
                <c:pt idx="2">
                  <c:v>3899</c:v>
                </c:pt>
              </c:numCache>
            </c:numRef>
          </c:val>
          <c:extLst>
            <c:ext xmlns:c16="http://schemas.microsoft.com/office/drawing/2014/chart" uri="{C3380CC4-5D6E-409C-BE32-E72D297353CC}">
              <c16:uniqueId val="{00000002-D489-4E5A-ABD1-B2EC0C43091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{3C6923DE-E902-48E7-80B8-8E52C3F51041}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15D-4160-B023-8C3128517A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{FFA5AC24-079C-4440-84B6-3644C1A4EF26}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5D-4160-B023-8C3128517A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{6ABBFC5C-250F-4046-8187-F386010EB7C8}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5D-4160-B023-8C3128517A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{7AEFB8B7-05B7-49F9-9E20-0E258354E53E}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5D-4160-B023-8C3128517A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{264D1FEE-3D46-4DA7-BA3C-2E13FB9944C6}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5D-4160-B023-8C3128517A4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{B4DC9955-0E04-433E-9F8F-897CAE09F880}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15D-4160-B023-8C3128517A4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{0BEA125D-04FB-4B75-A219-E29F8C3AE1D2}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15D-4160-B023-8C3128517A4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{5107CF15-218A-47B4-B865-B098CECF9D98}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15D-4160-B023-8C3128517A4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{75F46C1A-9270-4777-9304-DC5A54B248C3}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15D-4160-B023-8C3128517A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c:v>
                </c:pt>
                <c:pt idx="8">
                  <c:v>56.4</c:v>
                </c:pt>
                <c:pt idx="16">
                  <c:v>55.1</c:v>
                </c:pt>
                <c:pt idx="24">
                  <c:v>59.3</c:v>
                </c:pt>
              </c:numCache>
            </c:numRef>
          </c:xVal>
          <c:yVal>
            <c:numRef>
              <c:f>公会計指標分析・財政指標組合せ分析表!$BP$51:$DC$51</c:f>
              <c:numCache>
                <c:formatCode>#,##0.0;"▲ "#,##0.0</c:formatCode>
                <c:ptCount val="40"/>
                <c:pt idx="0">
                  <c:v>2.2000000000000002</c:v>
                </c:pt>
                <c:pt idx="8">
                  <c:v>4</c:v>
                </c:pt>
                <c:pt idx="16">
                  <c:v>2.6</c:v>
                </c:pt>
              </c:numCache>
            </c:numRef>
          </c:yVal>
          <c:smooth val="0"/>
          <c:extLst>
            <c:ext xmlns:c16="http://schemas.microsoft.com/office/drawing/2014/chart" uri="{C3380CC4-5D6E-409C-BE32-E72D297353CC}">
              <c16:uniqueId val="{00000009-815D-4160-B023-8C3128517A4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{85EFE8A5-AC14-486F-AEEE-19B4F3C07EA9}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15D-4160-B023-8C3128517A4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{FB2C0A07-FDA2-4BBA-A138-4887C9743351}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5D-4160-B023-8C3128517A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{BFD7F8BF-B599-4767-95D4-B75D75827AAD}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5D-4160-B023-8C3128517A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{BD8689B0-1548-4C55-BC3C-9A50C564FFCE}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5D-4160-B023-8C3128517A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{392C78A8-562A-4EE3-BD97-7D9D319D9BC9}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5D-4160-B023-8C3128517A4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{F038708D-2A2D-4462-9F30-D0FF3FE39C8E}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15D-4160-B023-8C3128517A4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{AA8AF390-27FC-418E-A3A2-1E6C0F92CB4E}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15D-4160-B023-8C3128517A4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{8E020463-05C7-4AA4-A51C-09B516A307FE}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15D-4160-B023-8C3128517A4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{5BCC4A21-6F29-4DAE-AED4-8CC33E2DE3CE}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15D-4160-B023-8C3128517A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57.7</c:v>
                </c:pt>
                <c:pt idx="16">
                  <c:v>57.8</c:v>
                </c:pt>
                <c:pt idx="24">
                  <c:v>59.5</c:v>
                </c:pt>
              </c:numCache>
            </c:numRef>
          </c:xVal>
          <c:yVal>
            <c:numRef>
              <c:f>公会計指標分析・財政指標組合せ分析表!$BP$55:$DC$55</c:f>
              <c:numCache>
                <c:formatCode>#,##0.0;"▲ "#,##0.0</c:formatCode>
                <c:ptCount val="40"/>
                <c:pt idx="0">
                  <c:v>20.2</c:v>
                </c:pt>
                <c:pt idx="8">
                  <c:v>15.5</c:v>
                </c:pt>
                <c:pt idx="16">
                  <c:v>14</c:v>
                </c:pt>
                <c:pt idx="24">
                  <c:v>11.4</c:v>
                </c:pt>
              </c:numCache>
            </c:numRef>
          </c:yVal>
          <c:smooth val="0"/>
          <c:extLst>
            <c:ext xmlns:c16="http://schemas.microsoft.com/office/drawing/2014/chart" uri="{C3380CC4-5D6E-409C-BE32-E72D297353CC}">
              <c16:uniqueId val="{00000013-815D-4160-B023-8C3128517A45}"/>
            </c:ext>
          </c:extLst>
        </c:ser>
        <c:dLbls>
          <c:showLegendKey val="0"/>
          <c:showVal val="1"/>
          <c:showCatName val="0"/>
          <c:showSerName val="0"/>
          <c:showPercent val="0"/>
          <c:showBubbleSize val="0"/>
        </c:dLbls>
        <c:axId val="46179840"/>
        <c:axId val="46181760"/>
      </c:scatterChart>
      <c:valAx>
        <c:axId val="46179840"/>
        <c:scaling>
          <c:orientation val="minMax"/>
          <c:max val="60"/>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{69100F7C-8E9D-46E7-86E0-541BD792F833}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929-47FC-9875-092F12DAA6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{891402B4-036D-43F1-BB9E-14C62AC65144}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29-47FC-9875-092F12DAA6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{FB9610D0-4029-4F81-958A-60D2D6594A33}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29-47FC-9875-092F12DAA6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{FFE57EB8-2F98-43B0-B88D-8E921E718AB4}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29-47FC-9875-092F12DAA6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{C7283819-0D9C-4DD1-BE22-A75FA55D6690}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29-47FC-9875-092F12DAA64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{A834AF3D-354D-4C00-8009-8AA94959509D}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929-47FC-9875-092F12DAA64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{544AAF5C-0CAD-4876-84E4-0D178687661F}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929-47FC-9875-092F12DAA64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{B7611B5D-A2DE-462D-A07E-A4DF52C3465E}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929-47FC-9875-092F12DAA64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{AB8B4F78-BC7F-4803-994D-5A8C1B414091}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929-47FC-9875-092F12DAA6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11.4</c:v>
                </c:pt>
                <c:pt idx="16">
                  <c:v>10.6</c:v>
                </c:pt>
                <c:pt idx="24">
                  <c:v>9.5</c:v>
                </c:pt>
                <c:pt idx="32">
                  <c:v>8.8000000000000007</c:v>
                </c:pt>
              </c:numCache>
            </c:numRef>
          </c:xVal>
          <c:yVal>
            <c:numRef>
              <c:f>公会計指標分析・財政指標組合せ分析表!$BP$73:$DC$73</c:f>
              <c:numCache>
                <c:formatCode>#,##0.0;"▲ "#,##0.0</c:formatCode>
                <c:ptCount val="40"/>
                <c:pt idx="0">
                  <c:v>2.2000000000000002</c:v>
                </c:pt>
                <c:pt idx="8">
                  <c:v>4</c:v>
                </c:pt>
                <c:pt idx="16">
                  <c:v>2.6</c:v>
                </c:pt>
              </c:numCache>
            </c:numRef>
          </c:yVal>
          <c:smooth val="0"/>
          <c:extLst>
            <c:ext xmlns:c16="http://schemas.microsoft.com/office/drawing/2014/chart" uri="{C3380CC4-5D6E-409C-BE32-E72D297353CC}">
              <c16:uniqueId val="{00000009-3929-47FC-9875-092F12DAA6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{D1523CE7-1A8F-4F13-B75E-03EA5BFE6C78}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929-47FC-9875-092F12DAA6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{95450AD6-4CAC-4611-83CF-411A6B6BD45E}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29-47FC-9875-092F12DAA6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{58379B9A-1665-4C54-87A9-8E96F8D1961B}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29-47FC-9875-092F12DAA6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{463FC99B-2482-4CDA-BD2A-E6FD7CB699D4}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29-47FC-9875-092F12DAA6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{F53D8596-1DF5-417E-BD1F-F1EC16749CD6}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29-47FC-9875-092F12DAA64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{6871DE73-899F-487A-B7B7-1A30DE944FFF}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929-47FC-9875-092F12DAA64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{1E657D88-91B7-4D60-9EC9-CC5186227133}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929-47FC-9875-092F12DAA642}"/>
                </c:ext>
              </c:extLst>
            </c:dLbl>
            <c:dLbl>
              <c:idx val="24"/>
              <c:layout>
                <c:manualLayout>
                  <c:x val="0"/>
                  <c:y val="-2.6885274198972949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{9AB5F827-FFA1-485D-B0B4-E323D538C495}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929-47FC-9875-092F12DAA642}"/>
                </c:ext>
              </c:extLst>
            </c:dLbl>
            <c:dLbl>
              <c:idx val="32"/>
              <c:layout>
                <c:manualLayout>
                  <c:x val="0"/>
                  <c:y val="2.6885274198972949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{CD689793-E9E8-4BDF-A706-B56B1758526B}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929-47FC-9875-092F12DAA6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3929-47FC-9875-092F12DAA642}"/>
            </c:ext>
          </c:extLst>
        </c:ser>
        <c:dLbls>
          <c:showLegendKey val="0"/>
          <c:showVal val="1"/>
          <c:showCatName val="0"/>
          <c:showSerName val="0"/>
          <c:showPercent val="0"/>
          <c:showBubbleSize val="0"/>
        </c:dLbls>
        <c:axId val="84219776"/>
        <c:axId val="84234240"/>
      </c:scatterChart>
      <c:valAx>
        <c:axId val="84219776"/>
        <c:scaling>
          <c:orientation val="minMax"/>
          <c:max val="13.29999999999999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石川県志賀町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元利償還金等については、公営企業債の元利償還金に対する繰入金などで、前年度と比較して、４５百万円の増加となっており、元利償還金等から充当財源や交付税算入額を差し引いた実質負担</a:t>
          </a:r>
          <a:r>
            <a:rPr kumimoji="1" lang="en-US" altLang="ja-JP" sz="1400">
              <a:latin typeface="ＭＳ ゴシック" pitchFamily="49" charset="-128"/>
              <a:ea typeface="ＭＳ ゴシック" pitchFamily="49" charset="-128"/>
            </a:rPr>
            <a:t>(A-B)</a:t>
          </a:r>
          <a:r>
            <a:rPr kumimoji="1" lang="ja-JP" altLang="en-US" sz="1400">
              <a:latin typeface="ＭＳ ゴシック" pitchFamily="49" charset="-128"/>
              <a:ea typeface="ＭＳ ゴシック" pitchFamily="49" charset="-128"/>
            </a:rPr>
            <a:t>についても前年度と比較して２百万円増加となった。</a:t>
          </a:r>
        </a:p>
        <a:p>
          <a:r>
            <a:rPr kumimoji="1" lang="ja-JP" altLang="en-US" sz="1400">
              <a:latin typeface="ＭＳ ゴシック" pitchFamily="49" charset="-128"/>
              <a:ea typeface="ＭＳ ゴシック" pitchFamily="49" charset="-128"/>
            </a:rPr>
            <a:t>　今後も繰上償還や計画的な借入により、公債費負担の軽減を図る。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実績なし</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石川県志賀町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一般会計等に係る地方債の現在高については、令和元年度は繰上償還を実施していないものの、従前からの新発債の抑制効果により減少している。</a:t>
          </a:r>
        </a:p>
        <a:p>
          <a:r>
            <a:rPr kumimoji="1" lang="ja-JP" altLang="en-US" sz="1400">
              <a:latin typeface="ＭＳ ゴシック" pitchFamily="49" charset="-128"/>
              <a:ea typeface="ＭＳ ゴシック" pitchFamily="49" charset="-128"/>
            </a:rPr>
            <a:t>　今後は、公共施設等総合管理計画に基づいた施設統廃合等の大型事業が見込まれることを想定し、引き続き、繰上償還や地方債の発行抑制などにより、将来負担を見据えた財政運営に努める。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石川県志賀町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ンビニ交付サービス事業、能登中核工業団地整備事業、休止保育園解体事業等の財源として、その他特定目的基金３２４百万円の取り崩しを行ったが、平成３０年度に発生した豪雨・台風災害復旧事業の終了や普通交付税の増などにより一般財源が確保されたため、財政調整基金に１０７百万円、公共施設等整備基金に１２０百万円の積み立てを行ったこと等により、全体としては、６１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の歳入において大きな割合を占める志賀原子力発電所に係る大規模償却資産を含む固定資産税の税収減、普通交付税における合併特例措置の段階的縮減等により、今後さらに財源確保が難しくなると予測される中で、歳出削減により取り崩しの抑制に努めるとともに、引き続き将来の財政需要に備え、積み立てを行い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・志賀町漁業振興特別基金：町の漁業振興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・志賀町地域づくり振興基金：町民の連帯の強化及び地域振興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・志賀町特別財政基金：原子力発電所立地に伴う地域振興事業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・志賀町公共施設等整備基金：公共施設等の整備並びに解体及び撤去に要するもの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・志賀町立診療所事業特別会計基金：診療所事業特別会計における財政の健全な運営に資するもの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・志賀町地域づくり振興基金：花火大会開催の財源として２百万円を取り崩した一方、債券運用等により５４百万円を積み立てたことによ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・志賀町漁業振興特別基金：基金利子２百万円を積み立てる一方で、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JF</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志賀支所冷凍機修繕、福浦支所製氷施設修繕等、支所運営や施設整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備にに３９百万円を取り崩したことによる減少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・志賀町特別財政基金：基金利子の積み立てによる増加のみで取り崩しは行わなかった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・志賀町公共施設等整備基金：能登中核工業団地整備事業及び融資保育園解体事業に５５百万円の取り崩しがある一方で、翌年度に実施を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予定している旧小学校校舎解体事業のため１２０百万円を積み立てたことによる増加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・志賀町立診療所事業特別会計基金：診療報酬及び一部負担金の収入減、施設改修工事等により１６百万円を取り崩したことによる減少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基金の取り崩しの抑制に努めるとともに、将来の事業実施等を踏まえ、積み立てを行いたい。</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平成３０年度に発生した豪雨・台風災害復旧事業の終了や普通交付税の増などにより一般財源が確保されたため、前年度繰越金及び基金利子を含め、１０７百万円を積み立てた。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の歳入において大きな割合を占める志賀原子力発電所に係る大規模償却資産を含む固定資産税の税収低減、歳出面では、統合小学校開校に伴う旧小学校の解体や少子化による保育園の統廃合等の課題が残されており、こうした財政需要に対応するため積み立てを行っていたところであり、歳出削減により、取り崩しの抑制に努めるとともに、引き続き、将来の財政需要に備え、積み立てを行い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基金利子の積立てによる増加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経常経費の縮減を図るため、平成２７年度に繰上償還を実施した。令和元年度は繰上償還は未実施だが、今後、志賀原子力発電所に係る大規模償却資産を含む固定資産税の税収低減、保育園の統廃合等により、将来的に財政を圧迫することが予想されるため、負担の平準化を考慮し、繰上償還の実施を検討していきたい。</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AACC2C1-4485-4564-835A-3BAD3A4218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34D937C-DBB1-43BF-A41D-313B1CDD05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6EAA0D0A-269E-4EF7-AF6B-B293151E7B2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a:extLst>
            <a:ext uri="{FF2B5EF4-FFF2-40B4-BE49-F238E27FC236}">
              <a16:creationId xmlns:a16="http://schemas.microsoft.com/office/drawing/2014/main" id="{BBD9CAE5-5E22-4BB9-9D72-CF2474C96517}"/>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6" name="正方形/長方形 5">
          <a:extLst>
            <a:ext uri="{FF2B5EF4-FFF2-40B4-BE49-F238E27FC236}">
              <a16:creationId xmlns:a16="http://schemas.microsoft.com/office/drawing/2014/main" id="{DB92D3C8-29DE-49C0-86D5-EB3D00B2743B}"/>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a:extLst>
            <a:ext uri="{FF2B5EF4-FFF2-40B4-BE49-F238E27FC236}">
              <a16:creationId xmlns:a16="http://schemas.microsoft.com/office/drawing/2014/main" id="{B0165DEB-C17F-460D-B7AD-0A1C7323A9A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a:extLst>
            <a:ext uri="{FF2B5EF4-FFF2-40B4-BE49-F238E27FC236}">
              <a16:creationId xmlns:a16="http://schemas.microsoft.com/office/drawing/2014/main" id="{E906E244-A170-4CDF-96F6-EF23ADCF3A1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a:extLst>
            <a:ext uri="{FF2B5EF4-FFF2-40B4-BE49-F238E27FC236}">
              <a16:creationId xmlns:a16="http://schemas.microsoft.com/office/drawing/2014/main" id="{F61E4D71-DA28-4D72-BF17-F3EFFCAB5F7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a:extLst>
            <a:ext uri="{FF2B5EF4-FFF2-40B4-BE49-F238E27FC236}">
              <a16:creationId xmlns:a16="http://schemas.microsoft.com/office/drawing/2014/main" id="{4597AE24-6B07-4E9C-9171-E81D1F636E1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a:extLst>
            <a:ext uri="{FF2B5EF4-FFF2-40B4-BE49-F238E27FC236}">
              <a16:creationId xmlns:a16="http://schemas.microsoft.com/office/drawing/2014/main" id="{DCCD53A6-0025-4B8D-97AA-2F77D563895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a:extLst>
            <a:ext uri="{FF2B5EF4-FFF2-40B4-BE49-F238E27FC236}">
              <a16:creationId xmlns:a16="http://schemas.microsoft.com/office/drawing/2014/main" id="{660981B5-6F33-497E-BFAF-2E1F1F1A8AB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a:extLst>
            <a:ext uri="{FF2B5EF4-FFF2-40B4-BE49-F238E27FC236}">
              <a16:creationId xmlns:a16="http://schemas.microsoft.com/office/drawing/2014/main" id="{ADD7506F-22BB-48B0-AD57-78434A62A4F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a:extLst>
            <a:ext uri="{FF2B5EF4-FFF2-40B4-BE49-F238E27FC236}">
              <a16:creationId xmlns:a16="http://schemas.microsoft.com/office/drawing/2014/main" id="{F40941D6-D877-47A4-9DA6-A14A73AAA0E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a:extLst>
            <a:ext uri="{FF2B5EF4-FFF2-40B4-BE49-F238E27FC236}">
              <a16:creationId xmlns:a16="http://schemas.microsoft.com/office/drawing/2014/main" id="{C1727C9A-AAD2-4F24-AF97-746CDB48863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a:extLst>
            <a:ext uri="{FF2B5EF4-FFF2-40B4-BE49-F238E27FC236}">
              <a16:creationId xmlns:a16="http://schemas.microsoft.com/office/drawing/2014/main" id="{872D6C2E-BE98-431C-BCB0-F46A7A2429C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20,023
19,854
246.76
14,143,886
13,964,300
129,435
8,684,333
8,861,954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a:extLst>
            <a:ext uri="{FF2B5EF4-FFF2-40B4-BE49-F238E27FC236}">
              <a16:creationId xmlns:a16="http://schemas.microsoft.com/office/drawing/2014/main" id="{B2BA9A52-BD08-423F-BD03-F392C149434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a:extLst>
            <a:ext uri="{FF2B5EF4-FFF2-40B4-BE49-F238E27FC236}">
              <a16:creationId xmlns:a16="http://schemas.microsoft.com/office/drawing/2014/main" id="{15978011-5DC2-4490-A025-0AF5AADD27E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a:extLst>
            <a:ext uri="{FF2B5EF4-FFF2-40B4-BE49-F238E27FC236}">
              <a16:creationId xmlns:a16="http://schemas.microsoft.com/office/drawing/2014/main" id="{349F9224-98BE-4124-AEE4-7ED1ED2FE36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a:extLst>
            <a:ext uri="{FF2B5EF4-FFF2-40B4-BE49-F238E27FC236}">
              <a16:creationId xmlns:a16="http://schemas.microsoft.com/office/drawing/2014/main" id="{3E621CC3-D75A-4DB5-864F-A5BE9375687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a:extLst>
            <a:ext uri="{FF2B5EF4-FFF2-40B4-BE49-F238E27FC236}">
              <a16:creationId xmlns:a16="http://schemas.microsoft.com/office/drawing/2014/main" id="{2B3AAEF2-DB04-4E89-991B-44CFBBC9F07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a:extLst>
            <a:ext uri="{FF2B5EF4-FFF2-40B4-BE49-F238E27FC236}">
              <a16:creationId xmlns:a16="http://schemas.microsoft.com/office/drawing/2014/main" id="{95A2DD48-1BD5-477B-B80C-4E5426FE283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a:extLst>
            <a:ext uri="{FF2B5EF4-FFF2-40B4-BE49-F238E27FC236}">
              <a16:creationId xmlns:a16="http://schemas.microsoft.com/office/drawing/2014/main" id="{FAA17945-204F-4573-8FA1-4450ED63415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a:extLst>
            <a:ext uri="{FF2B5EF4-FFF2-40B4-BE49-F238E27FC236}">
              <a16:creationId xmlns:a16="http://schemas.microsoft.com/office/drawing/2014/main" id="{876F153E-685B-4074-BE25-918AFD8E07A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a:extLst>
            <a:ext uri="{FF2B5EF4-FFF2-40B4-BE49-F238E27FC236}">
              <a16:creationId xmlns:a16="http://schemas.microsoft.com/office/drawing/2014/main" id="{FD58A74F-CF48-4DC2-8184-8399C69A9FF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a:extLst>
            <a:ext uri="{FF2B5EF4-FFF2-40B4-BE49-F238E27FC236}">
              <a16:creationId xmlns:a16="http://schemas.microsoft.com/office/drawing/2014/main" id="{A7E0CF4F-C59A-40DE-8331-FB30C56C646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a:extLst>
            <a:ext uri="{FF2B5EF4-FFF2-40B4-BE49-F238E27FC236}">
              <a16:creationId xmlns:a16="http://schemas.microsoft.com/office/drawing/2014/main" id="{4E71B7C9-0789-4307-96AD-67EAEE22A34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a:extLst>
            <a:ext uri="{FF2B5EF4-FFF2-40B4-BE49-F238E27FC236}">
              <a16:creationId xmlns:a16="http://schemas.microsoft.com/office/drawing/2014/main" id="{E897B22B-7E5D-44DC-A9AA-0A3DD1101CB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a:extLst>
            <a:ext uri="{FF2B5EF4-FFF2-40B4-BE49-F238E27FC236}">
              <a16:creationId xmlns:a16="http://schemas.microsoft.com/office/drawing/2014/main" id="{CDCC30A7-8826-4902-A79F-C8B29213388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a:extLst>
            <a:ext uri="{FF2B5EF4-FFF2-40B4-BE49-F238E27FC236}">
              <a16:creationId xmlns:a16="http://schemas.microsoft.com/office/drawing/2014/main" id="{8C3A5E04-9826-4FD8-9167-4FE0939FF1C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a:extLst>
            <a:ext uri="{FF2B5EF4-FFF2-40B4-BE49-F238E27FC236}">
              <a16:creationId xmlns:a16="http://schemas.microsoft.com/office/drawing/2014/main" id="{20B48222-51A8-4A32-9D99-4F2DA2FFF79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a:extLst>
            <a:ext uri="{FF2B5EF4-FFF2-40B4-BE49-F238E27FC236}">
              <a16:creationId xmlns:a16="http://schemas.microsoft.com/office/drawing/2014/main" id="{98A1AC4C-4639-44A6-A682-0C5E4F26720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a:extLst>
            <a:ext uri="{FF2B5EF4-FFF2-40B4-BE49-F238E27FC236}">
              <a16:creationId xmlns:a16="http://schemas.microsoft.com/office/drawing/2014/main" id="{FF56E94D-6C92-4335-8A5B-52FBFB95628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4" name="テキスト ボックス 33">
          <a:extLst>
            <a:ext uri="{FF2B5EF4-FFF2-40B4-BE49-F238E27FC236}">
              <a16:creationId xmlns:a16="http://schemas.microsoft.com/office/drawing/2014/main" id="{E53D5A1C-AB3F-4B7F-907E-85AB320C61B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5" name="テキスト ボックス 34">
          <a:extLst>
            <a:ext uri="{FF2B5EF4-FFF2-40B4-BE49-F238E27FC236}">
              <a16:creationId xmlns:a16="http://schemas.microsoft.com/office/drawing/2014/main" id="{24DDC0A1-C832-4AD5-BED0-21A4975712B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6" name="テキスト ボックス 35">
          <a:extLst>
            <a:ext uri="{FF2B5EF4-FFF2-40B4-BE49-F238E27FC236}">
              <a16:creationId xmlns:a16="http://schemas.microsoft.com/office/drawing/2014/main" id="{C2770098-1372-470B-B32A-810CB5926A84}"/>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7" name="テキスト ボックス 36">
          <a:extLst>
            <a:ext uri="{FF2B5EF4-FFF2-40B4-BE49-F238E27FC236}">
              <a16:creationId xmlns:a16="http://schemas.microsoft.com/office/drawing/2014/main" id="{119E5F90-827D-409B-B618-3CAB94A8B6C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8" name="テキスト ボックス 37">
          <a:extLst>
            <a:ext uri="{FF2B5EF4-FFF2-40B4-BE49-F238E27FC236}">
              <a16:creationId xmlns:a16="http://schemas.microsoft.com/office/drawing/2014/main" id="{17DA6708-E473-4A5A-AA8F-C5FBBC6C374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A3A501A5-BB26-466C-AECD-688AD72F9AF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56C616A3-C476-4964-8B1E-23F9E587A98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1" name="正方形/長方形 40">
          <a:extLst>
            <a:ext uri="{FF2B5EF4-FFF2-40B4-BE49-F238E27FC236}">
              <a16:creationId xmlns:a16="http://schemas.microsoft.com/office/drawing/2014/main" id="{55212018-7171-4049-A444-4B598D53D2D4}"/>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E1B0A476-F8A0-4C02-BF40-6EE40893421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F2682A13-004D-423C-8EA5-2698528A543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539C127E-4923-4497-A56E-76FA67BB1A4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E4FCD80F-5441-47BC-B562-E370A56D1D4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33B11DB9-097B-4316-8ECB-E0992BC3045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413F66B4-268F-4C08-85A2-E0DB15103C9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B1134DB8-5ACD-4BC1-B883-A8041966D65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6E39DDE9-22B6-4E63-B34E-C3A62BC400C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9CA3366D-534F-42B3-BE69-5AAC6CEB1D6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AE0D3409-C333-4A2C-9EF7-56877C71168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％増加し、類似団体より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％低い状況である。</a:t>
          </a:r>
        </a:p>
        <a:p>
          <a:r>
            <a:rPr kumimoji="1" lang="ja-JP" altLang="en-US" sz="1100">
              <a:latin typeface="ＭＳ Ｐゴシック" panose="020B0600070205080204" pitchFamily="50" charset="-128"/>
              <a:ea typeface="ＭＳ Ｐゴシック" panose="020B0600070205080204" pitchFamily="50" charset="-128"/>
            </a:rPr>
            <a:t>　今後、それぞれの公共施設等について、個別計画を策定し、当該計画に基づいた施設の管理を適切に進めていきたい。</a:t>
          </a: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id="{9E02CD49-ED0E-46BF-87E1-6012B129921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id="{3E558AED-9D79-4373-BC6C-09E9FBED2F0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4" name="テキスト ボックス 53">
          <a:extLst>
            <a:ext uri="{FF2B5EF4-FFF2-40B4-BE49-F238E27FC236}">
              <a16:creationId xmlns:a16="http://schemas.microsoft.com/office/drawing/2014/main" id="{15168B0F-6ED9-416C-A2C4-087BF51F7B01}"/>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5" name="直線コネクタ 54">
          <a:extLst>
            <a:ext uri="{FF2B5EF4-FFF2-40B4-BE49-F238E27FC236}">
              <a16:creationId xmlns:a16="http://schemas.microsoft.com/office/drawing/2014/main" id="{3B43C949-0A45-46F6-BE90-67A411537A6C}"/>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6" name="テキスト ボックス 55">
          <a:extLst>
            <a:ext uri="{FF2B5EF4-FFF2-40B4-BE49-F238E27FC236}">
              <a16:creationId xmlns:a16="http://schemas.microsoft.com/office/drawing/2014/main" id="{D3B7ED38-BEE1-4294-A2B1-53FB111B5F1A}"/>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7" name="直線コネクタ 56">
          <a:extLst>
            <a:ext uri="{FF2B5EF4-FFF2-40B4-BE49-F238E27FC236}">
              <a16:creationId xmlns:a16="http://schemas.microsoft.com/office/drawing/2014/main" id="{EAE1CBE0-6D16-4FFF-818B-32D5D98947B7}"/>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8" name="テキスト ボックス 57">
          <a:extLst>
            <a:ext uri="{FF2B5EF4-FFF2-40B4-BE49-F238E27FC236}">
              <a16:creationId xmlns:a16="http://schemas.microsoft.com/office/drawing/2014/main" id="{9059A8A9-5CC5-423D-9FD6-AACCEB6CE1E8}"/>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9" name="直線コネクタ 58">
          <a:extLst>
            <a:ext uri="{FF2B5EF4-FFF2-40B4-BE49-F238E27FC236}">
              <a16:creationId xmlns:a16="http://schemas.microsoft.com/office/drawing/2014/main" id="{53382BDE-0C90-4053-8F65-888FFBFCB91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0" name="テキスト ボックス 59">
          <a:extLst>
            <a:ext uri="{FF2B5EF4-FFF2-40B4-BE49-F238E27FC236}">
              <a16:creationId xmlns:a16="http://schemas.microsoft.com/office/drawing/2014/main" id="{52200128-8F94-45EF-8F9C-43BEC8B708C9}"/>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1" name="直線コネクタ 60">
          <a:extLst>
            <a:ext uri="{FF2B5EF4-FFF2-40B4-BE49-F238E27FC236}">
              <a16:creationId xmlns:a16="http://schemas.microsoft.com/office/drawing/2014/main" id="{52D99F24-5778-48DD-896B-34EEB0861122}"/>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2" name="テキスト ボックス 61">
          <a:extLst>
            <a:ext uri="{FF2B5EF4-FFF2-40B4-BE49-F238E27FC236}">
              <a16:creationId xmlns:a16="http://schemas.microsoft.com/office/drawing/2014/main" id="{1A64A63E-3872-4F6A-A190-61617FA102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2BA4EC0-E884-430B-8C03-63A6DED85FD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4" name="テキスト ボックス 63">
          <a:extLst>
            <a:ext uri="{FF2B5EF4-FFF2-40B4-BE49-F238E27FC236}">
              <a16:creationId xmlns:a16="http://schemas.microsoft.com/office/drawing/2014/main" id="{731CFA3D-EEE4-45F2-B4C6-D4648A7B48EA}"/>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C5EB49C4-C0E8-4D61-9620-AEB63E2F232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6" name="直線コネクタ 65">
          <a:extLst>
            <a:ext uri="{FF2B5EF4-FFF2-40B4-BE49-F238E27FC236}">
              <a16:creationId xmlns:a16="http://schemas.microsoft.com/office/drawing/2014/main" id="{C81D1113-0A5F-4412-BB1B-A95055D1A1F1}"/>
            </a:ext>
          </a:extLst>
        </xdr:cNvPr>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7" name="有形固定資産減価償却率最小値テキスト">
          <a:extLst>
            <a:ext uri="{FF2B5EF4-FFF2-40B4-BE49-F238E27FC236}">
              <a16:creationId xmlns:a16="http://schemas.microsoft.com/office/drawing/2014/main" id="{290577AD-F8B1-48ED-9574-81EE124B09A9}"/>
            </a:ext>
          </a:extLst>
        </xdr:cNvPr>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8" name="直線コネクタ 67">
          <a:extLst>
            <a:ext uri="{FF2B5EF4-FFF2-40B4-BE49-F238E27FC236}">
              <a16:creationId xmlns:a16="http://schemas.microsoft.com/office/drawing/2014/main" id="{98B773F2-A309-4299-89CB-7812898BFF9F}"/>
            </a:ext>
          </a:extLst>
        </xdr:cNvPr>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9" name="有形固定資産減価償却率最大値テキスト">
          <a:extLst>
            <a:ext uri="{FF2B5EF4-FFF2-40B4-BE49-F238E27FC236}">
              <a16:creationId xmlns:a16="http://schemas.microsoft.com/office/drawing/2014/main" id="{6627735F-3227-4503-81FB-D0F8EF374D21}"/>
            </a:ext>
          </a:extLst>
        </xdr:cNvPr>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0" name="直線コネクタ 69">
          <a:extLst>
            <a:ext uri="{FF2B5EF4-FFF2-40B4-BE49-F238E27FC236}">
              <a16:creationId xmlns:a16="http://schemas.microsoft.com/office/drawing/2014/main" id="{1C8AFAD8-1172-4E8D-9B41-EBFB08A949AA}"/>
            </a:ext>
          </a:extLst>
        </xdr:cNvPr>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98188</xdr:rowOff>
    </xdr:from>
    <xdr:ext cx="405111" cy="259045"/>
    <xdr:sp macro="" textlink="">
      <xdr:nvSpPr>
        <xdr:cNvPr id="71" name="有形固定資産減価償却率平均値テキスト">
          <a:extLst>
            <a:ext uri="{FF2B5EF4-FFF2-40B4-BE49-F238E27FC236}">
              <a16:creationId xmlns:a16="http://schemas.microsoft.com/office/drawing/2014/main" id="{B15BDE6E-BCEC-4EA2-9D77-27DFCBD86427}"/>
            </a:ext>
          </a:extLst>
        </xdr:cNvPr>
        <xdr:cNvSpPr txBox="1"/>
      </xdr:nvSpPr>
      <xdr:spPr>
        <a:xfrm>
          <a:off x="4813300" y="6184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2" name="フローチャート: 判断 71">
          <a:extLst>
            <a:ext uri="{FF2B5EF4-FFF2-40B4-BE49-F238E27FC236}">
              <a16:creationId xmlns:a16="http://schemas.microsoft.com/office/drawing/2014/main" id="{4907E0D2-7E7F-4BF6-9BC6-3D3E8B4592BE}"/>
            </a:ext>
          </a:extLst>
        </xdr:cNvPr>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3" name="フローチャート: 判断 72">
          <a:extLst>
            <a:ext uri="{FF2B5EF4-FFF2-40B4-BE49-F238E27FC236}">
              <a16:creationId xmlns:a16="http://schemas.microsoft.com/office/drawing/2014/main" id="{DDA4F895-D9C4-4A70-9F9D-E09CC25765A5}"/>
            </a:ext>
          </a:extLst>
        </xdr:cNvPr>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4" name="フローチャート: 判断 73">
          <a:extLst>
            <a:ext uri="{FF2B5EF4-FFF2-40B4-BE49-F238E27FC236}">
              <a16:creationId xmlns:a16="http://schemas.microsoft.com/office/drawing/2014/main" id="{B7944E60-D743-48EC-9184-74CDCB9CEBE9}"/>
            </a:ext>
          </a:extLst>
        </xdr:cNvPr>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5" name="フローチャート: 判断 74">
          <a:extLst>
            <a:ext uri="{FF2B5EF4-FFF2-40B4-BE49-F238E27FC236}">
              <a16:creationId xmlns:a16="http://schemas.microsoft.com/office/drawing/2014/main" id="{A0C9B8D4-DC4F-4635-8A25-118230903384}"/>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6" name="フローチャート: 判断 75">
          <a:extLst>
            <a:ext uri="{FF2B5EF4-FFF2-40B4-BE49-F238E27FC236}">
              <a16:creationId xmlns:a16="http://schemas.microsoft.com/office/drawing/2014/main" id="{449F9D70-B104-4390-9001-3D114EF9B250}"/>
            </a:ext>
          </a:extLst>
        </xdr:cNvPr>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0A72D20-6170-431F-B6C0-6DCBDCE4F23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4E93BF4-8473-420D-9130-1ECD6464632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1D1F271-A492-450D-BB30-4D23A9B3F8E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733C866-93A1-423A-8BF0-775747D696F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BFA09678-0025-48E6-9FF4-11217A1C8F9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96012</xdr:rowOff>
    </xdr:from>
    <xdr:to>
      <xdr:col>19</xdr:col>
      <xdr:colOff>187325</xdr:colOff>
      <xdr:row>32</xdr:row>
      <xdr:rowOff>26162</xdr:rowOff>
    </xdr:to>
    <xdr:sp macro="" textlink="">
      <xdr:nvSpPr>
        <xdr:cNvPr id="82" name="楕円 81">
          <a:extLst>
            <a:ext uri="{FF2B5EF4-FFF2-40B4-BE49-F238E27FC236}">
              <a16:creationId xmlns:a16="http://schemas.microsoft.com/office/drawing/2014/main" id="{FBD506AF-1EB8-498E-A40F-217D2BD5C50B}"/>
            </a:ext>
          </a:extLst>
        </xdr:cNvPr>
        <xdr:cNvSpPr/>
      </xdr:nvSpPr>
      <xdr:spPr>
        <a:xfrm>
          <a:off x="4000500" y="618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5334</xdr:rowOff>
    </xdr:from>
    <xdr:to>
      <xdr:col>15</xdr:col>
      <xdr:colOff>187325</xdr:colOff>
      <xdr:row>31</xdr:row>
      <xdr:rowOff>106934</xdr:rowOff>
    </xdr:to>
    <xdr:sp macro="" textlink="">
      <xdr:nvSpPr>
        <xdr:cNvPr id="83" name="楕円 82">
          <a:extLst>
            <a:ext uri="{FF2B5EF4-FFF2-40B4-BE49-F238E27FC236}">
              <a16:creationId xmlns:a16="http://schemas.microsoft.com/office/drawing/2014/main" id="{5E69896B-B9F7-4810-A971-0BB79CD1C7A6}"/>
            </a:ext>
          </a:extLst>
        </xdr:cNvPr>
        <xdr:cNvSpPr/>
      </xdr:nvSpPr>
      <xdr:spPr>
        <a:xfrm>
          <a:off x="3238500" y="609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56134</xdr:rowOff>
    </xdr:from>
    <xdr:to>
      <xdr:col>19</xdr:col>
      <xdr:colOff>136525</xdr:colOff>
      <xdr:row>31</xdr:row>
      <xdr:rowOff>146812</xdr:rowOff>
    </xdr:to>
    <xdr:cxnSp macro="">
      <xdr:nvCxnSpPr>
        <xdr:cNvPr id="84" name="直線コネクタ 83">
          <a:extLst>
            <a:ext uri="{FF2B5EF4-FFF2-40B4-BE49-F238E27FC236}">
              <a16:creationId xmlns:a16="http://schemas.microsoft.com/office/drawing/2014/main" id="{871C75A7-6541-40B0-8654-B093D7040906}"/>
            </a:ext>
          </a:extLst>
        </xdr:cNvPr>
        <xdr:cNvCxnSpPr/>
      </xdr:nvCxnSpPr>
      <xdr:spPr>
        <a:xfrm>
          <a:off x="3289300" y="6142609"/>
          <a:ext cx="762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33401</xdr:rowOff>
    </xdr:from>
    <xdr:to>
      <xdr:col>11</xdr:col>
      <xdr:colOff>187325</xdr:colOff>
      <xdr:row>31</xdr:row>
      <xdr:rowOff>135001</xdr:rowOff>
    </xdr:to>
    <xdr:sp macro="" textlink="">
      <xdr:nvSpPr>
        <xdr:cNvPr id="85" name="楕円 84">
          <a:extLst>
            <a:ext uri="{FF2B5EF4-FFF2-40B4-BE49-F238E27FC236}">
              <a16:creationId xmlns:a16="http://schemas.microsoft.com/office/drawing/2014/main" id="{0C6A144D-9264-4E46-BD78-3F0D2F9EB8C8}"/>
            </a:ext>
          </a:extLst>
        </xdr:cNvPr>
        <xdr:cNvSpPr/>
      </xdr:nvSpPr>
      <xdr:spPr>
        <a:xfrm>
          <a:off x="2476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56134</xdr:rowOff>
    </xdr:from>
    <xdr:to>
      <xdr:col>15</xdr:col>
      <xdr:colOff>136525</xdr:colOff>
      <xdr:row>31</xdr:row>
      <xdr:rowOff>84201</xdr:rowOff>
    </xdr:to>
    <xdr:cxnSp macro="">
      <xdr:nvCxnSpPr>
        <xdr:cNvPr id="86" name="直線コネクタ 85">
          <a:extLst>
            <a:ext uri="{FF2B5EF4-FFF2-40B4-BE49-F238E27FC236}">
              <a16:creationId xmlns:a16="http://schemas.microsoft.com/office/drawing/2014/main" id="{9F0E52E7-8076-405B-80D0-16FECAF10C6C}"/>
            </a:ext>
          </a:extLst>
        </xdr:cNvPr>
        <xdr:cNvCxnSpPr/>
      </xdr:nvCxnSpPr>
      <xdr:spPr>
        <a:xfrm flipV="1">
          <a:off x="2527300" y="6142609"/>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24765</xdr:rowOff>
    </xdr:from>
    <xdr:to>
      <xdr:col>7</xdr:col>
      <xdr:colOff>187325</xdr:colOff>
      <xdr:row>31</xdr:row>
      <xdr:rowOff>126365</xdr:rowOff>
    </xdr:to>
    <xdr:sp macro="" textlink="">
      <xdr:nvSpPr>
        <xdr:cNvPr id="87" name="楕円 86">
          <a:extLst>
            <a:ext uri="{FF2B5EF4-FFF2-40B4-BE49-F238E27FC236}">
              <a16:creationId xmlns:a16="http://schemas.microsoft.com/office/drawing/2014/main" id="{4046A490-A42D-497C-BDDB-03D6E89BCA11}"/>
            </a:ext>
          </a:extLst>
        </xdr:cNvPr>
        <xdr:cNvSpPr/>
      </xdr:nvSpPr>
      <xdr:spPr>
        <a:xfrm>
          <a:off x="1714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75565</xdr:rowOff>
    </xdr:from>
    <xdr:to>
      <xdr:col>11</xdr:col>
      <xdr:colOff>136525</xdr:colOff>
      <xdr:row>31</xdr:row>
      <xdr:rowOff>84201</xdr:rowOff>
    </xdr:to>
    <xdr:cxnSp macro="">
      <xdr:nvCxnSpPr>
        <xdr:cNvPr id="88" name="直線コネクタ 87">
          <a:extLst>
            <a:ext uri="{FF2B5EF4-FFF2-40B4-BE49-F238E27FC236}">
              <a16:creationId xmlns:a16="http://schemas.microsoft.com/office/drawing/2014/main" id="{147BF151-CC73-4B4E-8C29-593D93190DE3}"/>
            </a:ext>
          </a:extLst>
        </xdr:cNvPr>
        <xdr:cNvCxnSpPr/>
      </xdr:nvCxnSpPr>
      <xdr:spPr>
        <a:xfrm>
          <a:off x="1765300" y="6162040"/>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21607</xdr:rowOff>
    </xdr:from>
    <xdr:ext cx="405111" cy="259045"/>
    <xdr:sp macro="" textlink="">
      <xdr:nvSpPr>
        <xdr:cNvPr id="89" name="n_1aveValue有形固定資産減価償却率">
          <a:extLst>
            <a:ext uri="{FF2B5EF4-FFF2-40B4-BE49-F238E27FC236}">
              <a16:creationId xmlns:a16="http://schemas.microsoft.com/office/drawing/2014/main" id="{615B9618-BA50-4EA0-A9A2-FB903E64F9BA}"/>
            </a:ext>
          </a:extLst>
        </xdr:cNvPr>
        <xdr:cNvSpPr txBox="1"/>
      </xdr:nvSpPr>
      <xdr:spPr>
        <a:xfrm>
          <a:off x="3836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90" name="n_2aveValue有形固定資産減価償却率">
          <a:extLst>
            <a:ext uri="{FF2B5EF4-FFF2-40B4-BE49-F238E27FC236}">
              <a16:creationId xmlns:a16="http://schemas.microsoft.com/office/drawing/2014/main" id="{8A3B0E3F-F263-4D26-9C6C-85188CCEB587}"/>
            </a:ext>
          </a:extLst>
        </xdr:cNvPr>
        <xdr:cNvSpPr txBox="1"/>
      </xdr:nvSpPr>
      <xdr:spPr>
        <a:xfrm>
          <a:off x="3086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91" name="n_3aveValue有形固定資産減価償却率">
          <a:extLst>
            <a:ext uri="{FF2B5EF4-FFF2-40B4-BE49-F238E27FC236}">
              <a16:creationId xmlns:a16="http://schemas.microsoft.com/office/drawing/2014/main" id="{26BBE2A3-DB57-4652-9D8A-FE3E6621EFFD}"/>
            </a:ext>
          </a:extLst>
        </xdr:cNvPr>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92" name="n_4aveValue有形固定資産減価償却率">
          <a:extLst>
            <a:ext uri="{FF2B5EF4-FFF2-40B4-BE49-F238E27FC236}">
              <a16:creationId xmlns:a16="http://schemas.microsoft.com/office/drawing/2014/main" id="{4CCCE768-A5FF-4557-A17E-D1BE63C97A8E}"/>
            </a:ext>
          </a:extLst>
        </xdr:cNvPr>
        <xdr:cNvSpPr txBox="1"/>
      </xdr:nvSpPr>
      <xdr:spPr>
        <a:xfrm>
          <a:off x="15627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42689</xdr:rowOff>
    </xdr:from>
    <xdr:ext cx="405111" cy="259045"/>
    <xdr:sp macro="" textlink="">
      <xdr:nvSpPr>
        <xdr:cNvPr id="93" name="n_1mainValue有形固定資産減価償却率">
          <a:extLst>
            <a:ext uri="{FF2B5EF4-FFF2-40B4-BE49-F238E27FC236}">
              <a16:creationId xmlns:a16="http://schemas.microsoft.com/office/drawing/2014/main" id="{A376986E-2509-4424-8F96-F1CCD759A8AD}"/>
            </a:ext>
          </a:extLst>
        </xdr:cNvPr>
        <xdr:cNvSpPr txBox="1"/>
      </xdr:nvSpPr>
      <xdr:spPr>
        <a:xfrm>
          <a:off x="3836044" y="5957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123461</xdr:rowOff>
    </xdr:from>
    <xdr:ext cx="405111" cy="259045"/>
    <xdr:sp macro="" textlink="">
      <xdr:nvSpPr>
        <xdr:cNvPr id="94" name="n_2mainValue有形固定資産減価償却率">
          <a:extLst>
            <a:ext uri="{FF2B5EF4-FFF2-40B4-BE49-F238E27FC236}">
              <a16:creationId xmlns:a16="http://schemas.microsoft.com/office/drawing/2014/main" id="{07134A9A-F7BC-4560-B7BF-E346CB108937}"/>
            </a:ext>
          </a:extLst>
        </xdr:cNvPr>
        <xdr:cNvSpPr txBox="1"/>
      </xdr:nvSpPr>
      <xdr:spPr>
        <a:xfrm>
          <a:off x="3086744" y="5867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151528</xdr:rowOff>
    </xdr:from>
    <xdr:ext cx="405111" cy="259045"/>
    <xdr:sp macro="" textlink="">
      <xdr:nvSpPr>
        <xdr:cNvPr id="95" name="n_3mainValue有形固定資産減価償却率">
          <a:extLst>
            <a:ext uri="{FF2B5EF4-FFF2-40B4-BE49-F238E27FC236}">
              <a16:creationId xmlns:a16="http://schemas.microsoft.com/office/drawing/2014/main" id="{CDB5848A-671D-4FE4-BD0A-1A72FFBC1C77}"/>
            </a:ext>
          </a:extLst>
        </xdr:cNvPr>
        <xdr:cNvSpPr txBox="1"/>
      </xdr:nvSpPr>
      <xdr:spPr>
        <a:xfrm>
          <a:off x="2324744" y="589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96" name="n_4mainValue有形固定資産減価償却率">
          <a:extLst>
            <a:ext uri="{FF2B5EF4-FFF2-40B4-BE49-F238E27FC236}">
              <a16:creationId xmlns:a16="http://schemas.microsoft.com/office/drawing/2014/main" id="{0959DC96-C303-438F-8E78-0752507F7513}"/>
            </a:ext>
          </a:extLst>
        </xdr:cNvPr>
        <xdr:cNvSpPr txBox="1"/>
      </xdr:nvSpPr>
      <xdr:spPr>
        <a:xfrm>
          <a:off x="1562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8B59C763-1DF8-4D44-AE37-36D63E34A53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BDEAC811-2F93-4C00-8C71-10D69524CF4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C90E54B3-4369-4E9F-9E64-5FCE1DAEC0C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429C74EA-A6B2-4BBD-8E1A-B1EA5288C60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3220F2C1-EC2E-436F-860B-B02D072E8CA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8521250D-AB27-43C2-AB3A-452C2661A6A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F53A2D68-7552-48B9-AFF6-120AB6B2BA3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6612FDA2-C9B3-49D2-9E5D-1E19DADBD3D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533B7C02-D61F-4A6E-97F7-75930FCD8ED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B49562AF-0636-4599-BE9D-0F1D906E0D0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32806958-E57B-4D4F-B0CC-1E834ED1DEC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AD39C2CF-727B-4E20-A007-5903A6BBADD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A88C8597-9293-492D-9807-6EF338BDBDF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従前からの新発債の抑制効果により、将来負担額は類似団体と比して減少傾向にある中で、志賀原子力発電所に係る大規模償却資産を含む固定資産税がの減少が緩和されたことや、普通交付税が増額となったことにより、分母となる経常一般財源総額が増額となり、結果、債務償還比率が</a:t>
          </a:r>
          <a:r>
            <a:rPr kumimoji="1" lang="en-US" altLang="ja-JP" sz="1100">
              <a:latin typeface="ＭＳ Ｐゴシック" panose="020B0600070205080204" pitchFamily="50" charset="-128"/>
              <a:ea typeface="ＭＳ Ｐゴシック" panose="020B0600070205080204" pitchFamily="50" charset="-128"/>
            </a:rPr>
            <a:t>64.8</a:t>
          </a:r>
          <a:r>
            <a:rPr kumimoji="1" lang="ja-JP" altLang="en-US" sz="1100">
              <a:latin typeface="ＭＳ Ｐゴシック" panose="020B0600070205080204" pitchFamily="50" charset="-128"/>
              <a:ea typeface="ＭＳ Ｐゴシック" panose="020B0600070205080204" pitchFamily="50" charset="-128"/>
            </a:rPr>
            <a:t>％の減となった。</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97025887-5ECD-491A-B940-727D6CC3E6F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C249CB94-B7F2-4799-80F0-993D5E353A7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E6DE8C05-21FB-43B9-9C08-7EE9EEA92F6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E5CAF2D3-E3AD-4B01-B5E8-6CA2DB348539}"/>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334AB368-7BE2-469B-B8BD-F7FD8D56A5FE}"/>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258B6B84-8886-49F1-9667-37A60E9927A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D8640191-19D1-418A-8A71-F67A9533CDD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1BBCA524-2A4B-4214-9DBE-5AA9DFFE750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122FF286-637E-4F5B-B588-47DAEEAFD88E}"/>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C181BD00-9117-4765-BF35-108EB32B5AC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F38CD7D4-43F5-4624-A2FA-53D73D5628A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F0AEE46E-C570-4CF6-88CB-96821A2D4A1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F440735E-6645-46A9-AD69-D80E952FAD2B}"/>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3D0CABB1-7774-4ABB-9B08-15BE013061A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B7FA8232-2046-4E00-B00F-D07B8246BA28}"/>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9E316B91-0ABA-47AE-B655-59195A32AE7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2E969010-3686-46E0-94BE-A1C1370C549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7" name="直線コネクタ 126">
          <a:extLst>
            <a:ext uri="{FF2B5EF4-FFF2-40B4-BE49-F238E27FC236}">
              <a16:creationId xmlns:a16="http://schemas.microsoft.com/office/drawing/2014/main" id="{866A123B-D178-4CE0-BDD2-6B96E2C3A65E}"/>
            </a:ext>
          </a:extLst>
        </xdr:cNvPr>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28" name="債務償還比率最小値テキスト">
          <a:extLst>
            <a:ext uri="{FF2B5EF4-FFF2-40B4-BE49-F238E27FC236}">
              <a16:creationId xmlns:a16="http://schemas.microsoft.com/office/drawing/2014/main" id="{378E9B59-7F5E-46B9-8725-536E9C592183}"/>
            </a:ext>
          </a:extLst>
        </xdr:cNvPr>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29" name="直線コネクタ 128">
          <a:extLst>
            <a:ext uri="{FF2B5EF4-FFF2-40B4-BE49-F238E27FC236}">
              <a16:creationId xmlns:a16="http://schemas.microsoft.com/office/drawing/2014/main" id="{2C3F2689-1B39-42CC-B2C8-67D8AD430C40}"/>
            </a:ext>
          </a:extLst>
        </xdr:cNvPr>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54FFF361-E39C-46CF-8692-90CF141E135D}"/>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21FA5112-D556-42D5-98E2-8616FE42528B}"/>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45102</xdr:rowOff>
    </xdr:from>
    <xdr:ext cx="469744" cy="259045"/>
    <xdr:sp macro="" textlink="">
      <xdr:nvSpPr>
        <xdr:cNvPr id="132" name="債務償還比率平均値テキスト">
          <a:extLst>
            <a:ext uri="{FF2B5EF4-FFF2-40B4-BE49-F238E27FC236}">
              <a16:creationId xmlns:a16="http://schemas.microsoft.com/office/drawing/2014/main" id="{1AF09FCF-20EE-49B9-B7E6-344C8FF5BA8E}"/>
            </a:ext>
          </a:extLst>
        </xdr:cNvPr>
        <xdr:cNvSpPr txBox="1"/>
      </xdr:nvSpPr>
      <xdr:spPr>
        <a:xfrm>
          <a:off x="14846300" y="5960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3" name="フローチャート: 判断 132">
          <a:extLst>
            <a:ext uri="{FF2B5EF4-FFF2-40B4-BE49-F238E27FC236}">
              <a16:creationId xmlns:a16="http://schemas.microsoft.com/office/drawing/2014/main" id="{79A05578-85B6-4BD9-AC76-3212FE47D41F}"/>
            </a:ext>
          </a:extLst>
        </xdr:cNvPr>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4" name="フローチャート: 判断 133">
          <a:extLst>
            <a:ext uri="{FF2B5EF4-FFF2-40B4-BE49-F238E27FC236}">
              <a16:creationId xmlns:a16="http://schemas.microsoft.com/office/drawing/2014/main" id="{862D50C7-F7E4-4758-B498-E80255D999C2}"/>
            </a:ext>
          </a:extLst>
        </xdr:cNvPr>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5" name="フローチャート: 判断 134">
          <a:extLst>
            <a:ext uri="{FF2B5EF4-FFF2-40B4-BE49-F238E27FC236}">
              <a16:creationId xmlns:a16="http://schemas.microsoft.com/office/drawing/2014/main" id="{162B09DF-2A0E-4055-8D29-11A98BFCE71D}"/>
            </a:ext>
          </a:extLst>
        </xdr:cNvPr>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6" name="フローチャート: 判断 135">
          <a:extLst>
            <a:ext uri="{FF2B5EF4-FFF2-40B4-BE49-F238E27FC236}">
              <a16:creationId xmlns:a16="http://schemas.microsoft.com/office/drawing/2014/main" id="{BCA94D84-0EB5-4BEF-9D4F-9D97C70CEB3F}"/>
            </a:ext>
          </a:extLst>
        </xdr:cNvPr>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37" name="フローチャート: 判断 136">
          <a:extLst>
            <a:ext uri="{FF2B5EF4-FFF2-40B4-BE49-F238E27FC236}">
              <a16:creationId xmlns:a16="http://schemas.microsoft.com/office/drawing/2014/main" id="{9E02AB0C-71BF-4458-A095-EB143ECBE0F3}"/>
            </a:ext>
          </a:extLst>
        </xdr:cNvPr>
        <xdr:cNvSpPr/>
      </xdr:nvSpPr>
      <xdr:spPr>
        <a:xfrm>
          <a:off x="11747500"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C1751A6-7C01-4F56-88C0-915280C85FE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AABE164-5151-4D6F-AA8D-CC23FE26F79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B95FFA6-B587-46F8-8405-EBD6D3F7605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A3C8681-1C3C-4D54-915B-F31B2C2356B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4BF1091-0976-480C-AE4C-1FA1CD3F761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3" name="楕円 142">
          <a:extLst>
            <a:ext uri="{FF2B5EF4-FFF2-40B4-BE49-F238E27FC236}">
              <a16:creationId xmlns:a16="http://schemas.microsoft.com/office/drawing/2014/main" id="{AA2F7450-C8F3-4564-94F7-363CFB6C608E}"/>
            </a:ext>
          </a:extLst>
        </xdr:cNvPr>
        <xdr:cNvSpPr/>
      </xdr:nvSpPr>
      <xdr:spPr>
        <a:xfrm>
          <a:off x="14744700" y="59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19847</xdr:rowOff>
    </xdr:from>
    <xdr:ext cx="469744" cy="259045"/>
    <xdr:sp macro="" textlink="">
      <xdr:nvSpPr>
        <xdr:cNvPr id="144" name="債務償還比率該当値テキスト">
          <a:extLst>
            <a:ext uri="{FF2B5EF4-FFF2-40B4-BE49-F238E27FC236}">
              <a16:creationId xmlns:a16="http://schemas.microsoft.com/office/drawing/2014/main" id="{DABC7DDE-C852-4615-8827-25B340AC48B3}"/>
            </a:ext>
          </a:extLst>
        </xdr:cNvPr>
        <xdr:cNvSpPr txBox="1"/>
      </xdr:nvSpPr>
      <xdr:spPr>
        <a:xfrm>
          <a:off x="14846300" y="576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96901</xdr:rowOff>
    </xdr:from>
    <xdr:to>
      <xdr:col>72</xdr:col>
      <xdr:colOff>123825</xdr:colOff>
      <xdr:row>31</xdr:row>
      <xdr:rowOff>27051</xdr:rowOff>
    </xdr:to>
    <xdr:sp macro="" textlink="">
      <xdr:nvSpPr>
        <xdr:cNvPr id="145" name="楕円 144">
          <a:extLst>
            <a:ext uri="{FF2B5EF4-FFF2-40B4-BE49-F238E27FC236}">
              <a16:creationId xmlns:a16="http://schemas.microsoft.com/office/drawing/2014/main" id="{1FE070FA-7408-49E0-ADD1-CDC6B95FA69B}"/>
            </a:ext>
          </a:extLst>
        </xdr:cNvPr>
        <xdr:cNvSpPr/>
      </xdr:nvSpPr>
      <xdr:spPr>
        <a:xfrm>
          <a:off x="14033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47770</xdr:rowOff>
    </xdr:from>
    <xdr:to>
      <xdr:col>76</xdr:col>
      <xdr:colOff>22225</xdr:colOff>
      <xdr:row>30</xdr:row>
      <xdr:rowOff>147701</xdr:rowOff>
    </xdr:to>
    <xdr:cxnSp macro="">
      <xdr:nvCxnSpPr>
        <xdr:cNvPr id="146" name="直線コネクタ 145">
          <a:extLst>
            <a:ext uri="{FF2B5EF4-FFF2-40B4-BE49-F238E27FC236}">
              <a16:creationId xmlns:a16="http://schemas.microsoft.com/office/drawing/2014/main" id="{F1EE5226-6497-487E-B16B-5BDE768F6E9C}"/>
            </a:ext>
          </a:extLst>
        </xdr:cNvPr>
        <xdr:cNvCxnSpPr/>
      </xdr:nvCxnSpPr>
      <xdr:spPr>
        <a:xfrm flipV="1">
          <a:off x="14084300" y="5962795"/>
          <a:ext cx="711200" cy="9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79783</xdr:rowOff>
    </xdr:from>
    <xdr:to>
      <xdr:col>68</xdr:col>
      <xdr:colOff>123825</xdr:colOff>
      <xdr:row>31</xdr:row>
      <xdr:rowOff>9933</xdr:rowOff>
    </xdr:to>
    <xdr:sp macro="" textlink="">
      <xdr:nvSpPr>
        <xdr:cNvPr id="147" name="楕円 146">
          <a:extLst>
            <a:ext uri="{FF2B5EF4-FFF2-40B4-BE49-F238E27FC236}">
              <a16:creationId xmlns:a16="http://schemas.microsoft.com/office/drawing/2014/main" id="{5F2F0962-A55C-4BA3-9192-4F5814DFC4BE}"/>
            </a:ext>
          </a:extLst>
        </xdr:cNvPr>
        <xdr:cNvSpPr/>
      </xdr:nvSpPr>
      <xdr:spPr>
        <a:xfrm>
          <a:off x="13271500" y="599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130583</xdr:rowOff>
    </xdr:from>
    <xdr:to>
      <xdr:col>72</xdr:col>
      <xdr:colOff>73025</xdr:colOff>
      <xdr:row>30</xdr:row>
      <xdr:rowOff>147701</xdr:rowOff>
    </xdr:to>
    <xdr:cxnSp macro="">
      <xdr:nvCxnSpPr>
        <xdr:cNvPr id="148" name="直線コネクタ 147">
          <a:extLst>
            <a:ext uri="{FF2B5EF4-FFF2-40B4-BE49-F238E27FC236}">
              <a16:creationId xmlns:a16="http://schemas.microsoft.com/office/drawing/2014/main" id="{597AE614-FC83-422A-86E4-00674EB51656}"/>
            </a:ext>
          </a:extLst>
        </xdr:cNvPr>
        <xdr:cNvCxnSpPr/>
      </xdr:nvCxnSpPr>
      <xdr:spPr>
        <a:xfrm>
          <a:off x="13322300" y="6045608"/>
          <a:ext cx="762000" cy="1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41230</xdr:rowOff>
    </xdr:from>
    <xdr:to>
      <xdr:col>64</xdr:col>
      <xdr:colOff>123825</xdr:colOff>
      <xdr:row>30</xdr:row>
      <xdr:rowOff>142830</xdr:rowOff>
    </xdr:to>
    <xdr:sp macro="" textlink="">
      <xdr:nvSpPr>
        <xdr:cNvPr id="149" name="楕円 148">
          <a:extLst>
            <a:ext uri="{FF2B5EF4-FFF2-40B4-BE49-F238E27FC236}">
              <a16:creationId xmlns:a16="http://schemas.microsoft.com/office/drawing/2014/main" id="{554FAA59-8932-4DA0-AEC4-C0C00E479C7C}"/>
            </a:ext>
          </a:extLst>
        </xdr:cNvPr>
        <xdr:cNvSpPr/>
      </xdr:nvSpPr>
      <xdr:spPr>
        <a:xfrm>
          <a:off x="12509500" y="595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92030</xdr:rowOff>
    </xdr:from>
    <xdr:to>
      <xdr:col>68</xdr:col>
      <xdr:colOff>73025</xdr:colOff>
      <xdr:row>30</xdr:row>
      <xdr:rowOff>130583</xdr:rowOff>
    </xdr:to>
    <xdr:cxnSp macro="">
      <xdr:nvCxnSpPr>
        <xdr:cNvPr id="150" name="直線コネクタ 149">
          <a:extLst>
            <a:ext uri="{FF2B5EF4-FFF2-40B4-BE49-F238E27FC236}">
              <a16:creationId xmlns:a16="http://schemas.microsoft.com/office/drawing/2014/main" id="{C02A57CC-0DDA-47F3-86B7-78E8B9389202}"/>
            </a:ext>
          </a:extLst>
        </xdr:cNvPr>
        <xdr:cNvCxnSpPr/>
      </xdr:nvCxnSpPr>
      <xdr:spPr>
        <a:xfrm>
          <a:off x="12560300" y="6007055"/>
          <a:ext cx="762000" cy="3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16555</xdr:rowOff>
    </xdr:from>
    <xdr:to>
      <xdr:col>60</xdr:col>
      <xdr:colOff>123825</xdr:colOff>
      <xdr:row>30</xdr:row>
      <xdr:rowOff>118155</xdr:rowOff>
    </xdr:to>
    <xdr:sp macro="" textlink="">
      <xdr:nvSpPr>
        <xdr:cNvPr id="151" name="楕円 150">
          <a:extLst>
            <a:ext uri="{FF2B5EF4-FFF2-40B4-BE49-F238E27FC236}">
              <a16:creationId xmlns:a16="http://schemas.microsoft.com/office/drawing/2014/main" id="{D62D1F22-32B9-48D9-8D82-A385B6DC542F}"/>
            </a:ext>
          </a:extLst>
        </xdr:cNvPr>
        <xdr:cNvSpPr/>
      </xdr:nvSpPr>
      <xdr:spPr>
        <a:xfrm>
          <a:off x="11747500" y="593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67355</xdr:rowOff>
    </xdr:from>
    <xdr:to>
      <xdr:col>64</xdr:col>
      <xdr:colOff>73025</xdr:colOff>
      <xdr:row>30</xdr:row>
      <xdr:rowOff>92030</xdr:rowOff>
    </xdr:to>
    <xdr:cxnSp macro="">
      <xdr:nvCxnSpPr>
        <xdr:cNvPr id="152" name="直線コネクタ 151">
          <a:extLst>
            <a:ext uri="{FF2B5EF4-FFF2-40B4-BE49-F238E27FC236}">
              <a16:creationId xmlns:a16="http://schemas.microsoft.com/office/drawing/2014/main" id="{1BD48962-4ACD-4DD9-8C08-F0265B6615A0}"/>
            </a:ext>
          </a:extLst>
        </xdr:cNvPr>
        <xdr:cNvCxnSpPr/>
      </xdr:nvCxnSpPr>
      <xdr:spPr>
        <a:xfrm>
          <a:off x="11798300" y="5982380"/>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9034</xdr:rowOff>
    </xdr:from>
    <xdr:ext cx="469744" cy="259045"/>
    <xdr:sp macro="" textlink="">
      <xdr:nvSpPr>
        <xdr:cNvPr id="153" name="n_1aveValue債務償還比率">
          <a:extLst>
            <a:ext uri="{FF2B5EF4-FFF2-40B4-BE49-F238E27FC236}">
              <a16:creationId xmlns:a16="http://schemas.microsoft.com/office/drawing/2014/main" id="{34C96FF2-232A-4CE0-9065-90942628777C}"/>
            </a:ext>
          </a:extLst>
        </xdr:cNvPr>
        <xdr:cNvSpPr txBox="1"/>
      </xdr:nvSpPr>
      <xdr:spPr>
        <a:xfrm>
          <a:off x="138367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2140</xdr:rowOff>
    </xdr:from>
    <xdr:ext cx="469744" cy="259045"/>
    <xdr:sp macro="" textlink="">
      <xdr:nvSpPr>
        <xdr:cNvPr id="154" name="n_2aveValue債務償還比率">
          <a:extLst>
            <a:ext uri="{FF2B5EF4-FFF2-40B4-BE49-F238E27FC236}">
              <a16:creationId xmlns:a16="http://schemas.microsoft.com/office/drawing/2014/main" id="{3160BEC3-6BE3-4C34-8B41-CBA7BC1A23B6}"/>
            </a:ext>
          </a:extLst>
        </xdr:cNvPr>
        <xdr:cNvSpPr txBox="1"/>
      </xdr:nvSpPr>
      <xdr:spPr>
        <a:xfrm>
          <a:off x="13087427" y="608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153388</xdr:rowOff>
    </xdr:from>
    <xdr:ext cx="469744" cy="259045"/>
    <xdr:sp macro="" textlink="">
      <xdr:nvSpPr>
        <xdr:cNvPr id="155" name="n_3aveValue債務償還比率">
          <a:extLst>
            <a:ext uri="{FF2B5EF4-FFF2-40B4-BE49-F238E27FC236}">
              <a16:creationId xmlns:a16="http://schemas.microsoft.com/office/drawing/2014/main" id="{CAE9F177-63C9-41E3-AD38-50C513D9D07E}"/>
            </a:ext>
          </a:extLst>
        </xdr:cNvPr>
        <xdr:cNvSpPr txBox="1"/>
      </xdr:nvSpPr>
      <xdr:spPr>
        <a:xfrm>
          <a:off x="12325427" y="606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137504</xdr:rowOff>
    </xdr:from>
    <xdr:ext cx="469744" cy="259045"/>
    <xdr:sp macro="" textlink="">
      <xdr:nvSpPr>
        <xdr:cNvPr id="156" name="n_4aveValue債務償還比率">
          <a:extLst>
            <a:ext uri="{FF2B5EF4-FFF2-40B4-BE49-F238E27FC236}">
              <a16:creationId xmlns:a16="http://schemas.microsoft.com/office/drawing/2014/main" id="{9ECB9F39-B76C-4EAB-9A81-1D2174C7159D}"/>
            </a:ext>
          </a:extLst>
        </xdr:cNvPr>
        <xdr:cNvSpPr txBox="1"/>
      </xdr:nvSpPr>
      <xdr:spPr>
        <a:xfrm>
          <a:off x="11563427" y="605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18178</xdr:rowOff>
    </xdr:from>
    <xdr:ext cx="469744" cy="259045"/>
    <xdr:sp macro="" textlink="">
      <xdr:nvSpPr>
        <xdr:cNvPr id="157" name="n_1mainValue債務償還比率">
          <a:extLst>
            <a:ext uri="{FF2B5EF4-FFF2-40B4-BE49-F238E27FC236}">
              <a16:creationId xmlns:a16="http://schemas.microsoft.com/office/drawing/2014/main" id="{9E7D11EC-E462-449B-9DB3-55B5BDEF64AE}"/>
            </a:ext>
          </a:extLst>
        </xdr:cNvPr>
        <xdr:cNvSpPr txBox="1"/>
      </xdr:nvSpPr>
      <xdr:spPr>
        <a:xfrm>
          <a:off x="13836727" y="610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26460</xdr:rowOff>
    </xdr:from>
    <xdr:ext cx="469744" cy="259045"/>
    <xdr:sp macro="" textlink="">
      <xdr:nvSpPr>
        <xdr:cNvPr id="158" name="n_2mainValue債務償還比率">
          <a:extLst>
            <a:ext uri="{FF2B5EF4-FFF2-40B4-BE49-F238E27FC236}">
              <a16:creationId xmlns:a16="http://schemas.microsoft.com/office/drawing/2014/main" id="{8BDC1391-0871-4133-9FB8-596624795304}"/>
            </a:ext>
          </a:extLst>
        </xdr:cNvPr>
        <xdr:cNvSpPr txBox="1"/>
      </xdr:nvSpPr>
      <xdr:spPr>
        <a:xfrm>
          <a:off x="13087427" y="577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159357</xdr:rowOff>
    </xdr:from>
    <xdr:ext cx="469744" cy="259045"/>
    <xdr:sp macro="" textlink="">
      <xdr:nvSpPr>
        <xdr:cNvPr id="159" name="n_3mainValue債務償還比率">
          <a:extLst>
            <a:ext uri="{FF2B5EF4-FFF2-40B4-BE49-F238E27FC236}">
              <a16:creationId xmlns:a16="http://schemas.microsoft.com/office/drawing/2014/main" id="{D2FC2DAA-D6C9-4CEA-883D-929E0E701080}"/>
            </a:ext>
          </a:extLst>
        </xdr:cNvPr>
        <xdr:cNvSpPr txBox="1"/>
      </xdr:nvSpPr>
      <xdr:spPr>
        <a:xfrm>
          <a:off x="12325427" y="573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134682</xdr:rowOff>
    </xdr:from>
    <xdr:ext cx="469744" cy="259045"/>
    <xdr:sp macro="" textlink="">
      <xdr:nvSpPr>
        <xdr:cNvPr id="160" name="n_4mainValue債務償還比率">
          <a:extLst>
            <a:ext uri="{FF2B5EF4-FFF2-40B4-BE49-F238E27FC236}">
              <a16:creationId xmlns:a16="http://schemas.microsoft.com/office/drawing/2014/main" id="{4B798CB7-7234-40FB-9A67-D137133A7776}"/>
            </a:ext>
          </a:extLst>
        </xdr:cNvPr>
        <xdr:cNvSpPr txBox="1"/>
      </xdr:nvSpPr>
      <xdr:spPr>
        <a:xfrm>
          <a:off x="11563427" y="570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60BECB27-1594-4C24-B41F-2C6CE8D1CD2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6F5DF83B-F05B-415F-9DC8-A2A01DA0779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E61F06EF-5F87-4FCC-A47E-9EA716E69C0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F0AD6C27-6F53-4A62-9AB3-8237DE6F00E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5FE589C6-78A4-46F0-824A-49BFC8A0ABE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F4F9D172-9EF7-4814-8227-85540BE12BA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BE6CED5-3087-43D0-9586-55B6A1D8709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C6759DA-BFA7-4865-B54E-5C15F7E6652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613E9CF-595C-4F6F-B2C6-CCDEB750435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ABF46FA-9896-4273-824B-612A1C73948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4F4EA35-329D-47A1-B01A-B41D0530186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C4AB189-7B53-4969-AD39-118C2FD4AF5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3A4490B-8DDC-46AC-A4EC-39B895D9344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48DAE27-8806-49D6-8AB7-94DD3BB4DD6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F97BC77-EB01-49C9-8D14-BEA47D8691C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956AE37-7CD4-48A4-87C5-AEFEDAC27B7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20,023
19,854
246.76
14,143,886
13,964,300
129,435
8,684,333
8,861,954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F08B5CB-A562-455C-8D18-6CEE4309DFC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0FFF6E9-E947-43B7-B9B0-7F5891B253C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784A2B3-106F-4A89-A989-84F580BD43B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B588520-9B87-40C3-A011-0AD60ACC3C6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8DC90B9-3790-4369-BE90-71D3C782E50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C8F6539-8394-44BA-A2D3-20E0201F721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3D86EB8-D6CC-466C-B821-A507AF68F72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7AB70CA-36DD-4979-A8ED-F1CB1715526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9366CA6-5D90-4D5D-AC45-714B87A0BF6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7AC7EEA-3E8F-4244-9458-D6927AA71C1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DD03CC1-E739-437C-8BB8-B843FDC9A39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D3C95B9-5673-48F4-9401-1D3251CFECE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468AA4C-F84F-408B-958A-F114061D8F2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A2E7200-8EFF-4823-AFE0-E3EF987DCB6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7E1B2EC-80FD-4C38-AB41-BC080F04A3E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D1BFBFF-BC35-406F-A05B-AC1BBB070E1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15BA973-5E49-4BA8-8B7B-205131E1825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5AC97CD-7186-40EB-B978-88597E00855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BE11370-9AF9-41AE-AF98-466998B27CB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1F48CF4-DE62-4F12-ABB1-220A9DBEE3A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4931DE5-7994-4902-8B61-10BAEFF8555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8EA6728-2147-41CF-9EBE-210898BE030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B71E7D9-58C9-4C7D-B2D1-83DB9F94C52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E63C4B7-3873-4472-A4DA-2AD94F962F6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098ED6A-8A21-4F10-AAC3-C072D1F2E1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474925D-382F-4BE9-A162-863C3D0C9D4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C991723-8CC2-4C37-A46B-F391F79DBFD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781EC51-19BD-46DF-9BEE-B8CBEDF3539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318DBA2-5B59-4690-8AD4-69AEA9A80AA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4AAF43F-6D37-4322-BD8E-3689AEA627E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F0D25E0-ECEB-4A5C-A7F6-9FB00CBE912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8BEDD99-93A4-435D-9930-25CADFA2FC8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C1D1746-092E-4717-8F45-2A9B54035CD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A4941BA-ED71-4AE3-8594-761BE5961D1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A491DAF-FD0B-44A1-9FBB-44FD968F69C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1EE0443-25A6-4B3D-AA9C-56699086EAD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BFDB6FF-7596-42E0-9A9B-BCE23173DD1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D1980CF-CD86-497B-875F-BFB1D713ABC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AA1AF11-A59A-4E0B-A37F-9E6C8114BE3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425BF1B-8C99-4B8B-B3A2-6E12668FCBB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E6707D5-13C0-4017-ACE0-28B502C3602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9CA3CAB-2CD1-4C7C-9385-3659EFCF3F5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3FA6483-EAC1-42CE-83B9-8628D252F73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18ADC27-7FAD-439B-A72D-E47220104F3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C6F218A-CEF9-4C5F-AED8-D5B33C501F4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9C372D9E-29F5-4E90-BC5B-0E8F4C2FFE9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F7327A3C-38D7-40A5-A977-BC4EA313CDEB}"/>
            </a:ext>
          </a:extLst>
        </xdr:cNvPr>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997A9670-CD25-4AF1-8706-09A4AA1EF713}"/>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540FF13B-1A26-4B76-BAE2-8A350428C314}"/>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a:extLst>
            <a:ext uri="{FF2B5EF4-FFF2-40B4-BE49-F238E27FC236}">
              <a16:creationId xmlns:a16="http://schemas.microsoft.com/office/drawing/2014/main" id="{104D5A2C-ABA9-4EB7-A865-3BF0708B2DAE}"/>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1E914373-CD96-473E-A1D1-D1A9404BE6CA}"/>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3" name="【道路】&#10;有形固定資産減価償却率平均値テキスト">
          <a:extLst>
            <a:ext uri="{FF2B5EF4-FFF2-40B4-BE49-F238E27FC236}">
              <a16:creationId xmlns:a16="http://schemas.microsoft.com/office/drawing/2014/main" id="{7E036DEF-1D1C-47EE-A08D-C731C5DBE936}"/>
            </a:ext>
          </a:extLst>
        </xdr:cNvPr>
        <xdr:cNvSpPr txBox="1"/>
      </xdr:nvSpPr>
      <xdr:spPr>
        <a:xfrm>
          <a:off x="4673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a:extLst>
            <a:ext uri="{FF2B5EF4-FFF2-40B4-BE49-F238E27FC236}">
              <a16:creationId xmlns:a16="http://schemas.microsoft.com/office/drawing/2014/main" id="{916724D9-97D2-4518-A2BD-ADA82D615FE5}"/>
            </a:ext>
          </a:extLst>
        </xdr:cNvPr>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07F59284-965A-4911-BA20-0FCFC3426ADB}"/>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a:extLst>
            <a:ext uri="{FF2B5EF4-FFF2-40B4-BE49-F238E27FC236}">
              <a16:creationId xmlns:a16="http://schemas.microsoft.com/office/drawing/2014/main" id="{584141B8-05AC-4A48-9E15-E45A4907EF82}"/>
            </a:ext>
          </a:extLst>
        </xdr:cNvPr>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a:extLst>
            <a:ext uri="{FF2B5EF4-FFF2-40B4-BE49-F238E27FC236}">
              <a16:creationId xmlns:a16="http://schemas.microsoft.com/office/drawing/2014/main" id="{F7DB4514-13E3-4080-BC98-7B7974682A5E}"/>
            </a:ext>
          </a:extLst>
        </xdr:cNvPr>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3C66AB57-565D-49DC-AAE8-E529CDFBB354}"/>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1F763F2-9409-4C20-9E54-4EE15B12B4E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74D82FC-F313-4CD2-8F15-A147F33852C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7141202-3B78-4153-84B6-EDC470CB83D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D039062-0F33-45BC-A6BE-C727285A17B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9CC0DCC-3C70-4633-B3F7-02E2A9BCB34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133169</xdr:rowOff>
    </xdr:from>
    <xdr:to>
      <xdr:col>20</xdr:col>
      <xdr:colOff>38100</xdr:colOff>
      <xdr:row>39</xdr:row>
      <xdr:rowOff>63319</xdr:rowOff>
    </xdr:to>
    <xdr:sp macro="" textlink="">
      <xdr:nvSpPr>
        <xdr:cNvPr id="74" name="楕円 73">
          <a:extLst>
            <a:ext uri="{FF2B5EF4-FFF2-40B4-BE49-F238E27FC236}">
              <a16:creationId xmlns:a16="http://schemas.microsoft.com/office/drawing/2014/main" id="{4B23C96E-3369-47B2-901B-1D60745A42F3}"/>
            </a:ext>
          </a:extLst>
        </xdr:cNvPr>
        <xdr:cNvSpPr/>
      </xdr:nvSpPr>
      <xdr:spPr>
        <a:xfrm>
          <a:off x="3746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110309</xdr:rowOff>
    </xdr:from>
    <xdr:to>
      <xdr:col>15</xdr:col>
      <xdr:colOff>101600</xdr:colOff>
      <xdr:row>39</xdr:row>
      <xdr:rowOff>40459</xdr:rowOff>
    </xdr:to>
    <xdr:sp macro="" textlink="">
      <xdr:nvSpPr>
        <xdr:cNvPr id="75" name="楕円 74">
          <a:extLst>
            <a:ext uri="{FF2B5EF4-FFF2-40B4-BE49-F238E27FC236}">
              <a16:creationId xmlns:a16="http://schemas.microsoft.com/office/drawing/2014/main" id="{A508BEFB-EDF6-4D00-A1E2-FD691B71EF88}"/>
            </a:ext>
          </a:extLst>
        </xdr:cNvPr>
        <xdr:cNvSpPr/>
      </xdr:nvSpPr>
      <xdr:spPr>
        <a:xfrm>
          <a:off x="2857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161109</xdr:rowOff>
    </xdr:from>
    <xdr:to>
      <xdr:col>19</xdr:col>
      <xdr:colOff>177800</xdr:colOff>
      <xdr:row>39</xdr:row>
      <xdr:rowOff>12519</xdr:rowOff>
    </xdr:to>
    <xdr:cxnSp macro="">
      <xdr:nvCxnSpPr>
        <xdr:cNvPr id="76" name="直線コネクタ 75">
          <a:extLst>
            <a:ext uri="{FF2B5EF4-FFF2-40B4-BE49-F238E27FC236}">
              <a16:creationId xmlns:a16="http://schemas.microsoft.com/office/drawing/2014/main" id="{6D6706BE-7188-4FF1-B6FD-7C52F39986E2}"/>
            </a:ext>
          </a:extLst>
        </xdr:cNvPr>
        <xdr:cNvCxnSpPr/>
      </xdr:nvCxnSpPr>
      <xdr:spPr>
        <a:xfrm>
          <a:off x="2908300" y="667620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97246</xdr:rowOff>
    </xdr:from>
    <xdr:to>
      <xdr:col>10</xdr:col>
      <xdr:colOff>165100</xdr:colOff>
      <xdr:row>39</xdr:row>
      <xdr:rowOff>27396</xdr:rowOff>
    </xdr:to>
    <xdr:sp macro="" textlink="">
      <xdr:nvSpPr>
        <xdr:cNvPr id="77" name="楕円 76">
          <a:extLst>
            <a:ext uri="{FF2B5EF4-FFF2-40B4-BE49-F238E27FC236}">
              <a16:creationId xmlns:a16="http://schemas.microsoft.com/office/drawing/2014/main" id="{17CA782A-DF1B-4650-9BE0-3574003072DC}"/>
            </a:ext>
          </a:extLst>
        </xdr:cNvPr>
        <xdr:cNvSpPr/>
      </xdr:nvSpPr>
      <xdr:spPr>
        <a:xfrm>
          <a:off x="1968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148046</xdr:rowOff>
    </xdr:from>
    <xdr:to>
      <xdr:col>15</xdr:col>
      <xdr:colOff>50800</xdr:colOff>
      <xdr:row>38</xdr:row>
      <xdr:rowOff>161109</xdr:rowOff>
    </xdr:to>
    <xdr:cxnSp macro="">
      <xdr:nvCxnSpPr>
        <xdr:cNvPr id="78" name="直線コネクタ 77">
          <a:extLst>
            <a:ext uri="{FF2B5EF4-FFF2-40B4-BE49-F238E27FC236}">
              <a16:creationId xmlns:a16="http://schemas.microsoft.com/office/drawing/2014/main" id="{12A0DEE5-3086-46B4-B4A4-BAE045D34503}"/>
            </a:ext>
          </a:extLst>
        </xdr:cNvPr>
        <xdr:cNvCxnSpPr/>
      </xdr:nvCxnSpPr>
      <xdr:spPr>
        <a:xfrm>
          <a:off x="2019300" y="66631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92347</xdr:rowOff>
    </xdr:from>
    <xdr:to>
      <xdr:col>6</xdr:col>
      <xdr:colOff>38100</xdr:colOff>
      <xdr:row>39</xdr:row>
      <xdr:rowOff>22497</xdr:rowOff>
    </xdr:to>
    <xdr:sp macro="" textlink="">
      <xdr:nvSpPr>
        <xdr:cNvPr id="79" name="楕円 78">
          <a:extLst>
            <a:ext uri="{FF2B5EF4-FFF2-40B4-BE49-F238E27FC236}">
              <a16:creationId xmlns:a16="http://schemas.microsoft.com/office/drawing/2014/main" id="{10F97B62-A4F7-4990-8C8D-D257FD0D90A4}"/>
            </a:ext>
          </a:extLst>
        </xdr:cNvPr>
        <xdr:cNvSpPr/>
      </xdr:nvSpPr>
      <xdr:spPr>
        <a:xfrm>
          <a:off x="1079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143147</xdr:rowOff>
    </xdr:from>
    <xdr:to>
      <xdr:col>10</xdr:col>
      <xdr:colOff>114300</xdr:colOff>
      <xdr:row>38</xdr:row>
      <xdr:rowOff>148046</xdr:rowOff>
    </xdr:to>
    <xdr:cxnSp macro="">
      <xdr:nvCxnSpPr>
        <xdr:cNvPr id="80" name="直線コネクタ 79">
          <a:extLst>
            <a:ext uri="{FF2B5EF4-FFF2-40B4-BE49-F238E27FC236}">
              <a16:creationId xmlns:a16="http://schemas.microsoft.com/office/drawing/2014/main" id="{DC65EE93-27E7-4289-AD84-6DDBDD65C88F}"/>
            </a:ext>
          </a:extLst>
        </xdr:cNvPr>
        <xdr:cNvCxnSpPr/>
      </xdr:nvCxnSpPr>
      <xdr:spPr>
        <a:xfrm>
          <a:off x="1130300" y="665824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1" name="n_1aveValue【道路】&#10;有形固定資産減価償却率">
          <a:extLst>
            <a:ext uri="{FF2B5EF4-FFF2-40B4-BE49-F238E27FC236}">
              <a16:creationId xmlns:a16="http://schemas.microsoft.com/office/drawing/2014/main" id="{3BDC240B-34D8-4C5B-8A22-78CCCF950F83}"/>
            </a:ext>
          </a:extLst>
        </xdr:cNvPr>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2" name="n_2aveValue【道路】&#10;有形固定資産減価償却率">
          <a:extLst>
            <a:ext uri="{FF2B5EF4-FFF2-40B4-BE49-F238E27FC236}">
              <a16:creationId xmlns:a16="http://schemas.microsoft.com/office/drawing/2014/main" id="{2D5919B2-AAA1-4EA3-BC64-813D4C1BB194}"/>
            </a:ext>
          </a:extLst>
        </xdr:cNvPr>
        <xdr:cNvSpPr txBox="1"/>
      </xdr:nvSpPr>
      <xdr:spPr>
        <a:xfrm>
          <a:off x="2705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3" name="n_3aveValue【道路】&#10;有形固定資産減価償却率">
          <a:extLst>
            <a:ext uri="{FF2B5EF4-FFF2-40B4-BE49-F238E27FC236}">
              <a16:creationId xmlns:a16="http://schemas.microsoft.com/office/drawing/2014/main" id="{181785A9-AC01-49BD-8F2F-0C99C1E1DD5A}"/>
            </a:ext>
          </a:extLst>
        </xdr:cNvPr>
        <xdr:cNvSpPr txBox="1"/>
      </xdr:nvSpPr>
      <xdr:spPr>
        <a:xfrm>
          <a:off x="181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4" name="n_4aveValue【道路】&#10;有形固定資産減価償却率">
          <a:extLst>
            <a:ext uri="{FF2B5EF4-FFF2-40B4-BE49-F238E27FC236}">
              <a16:creationId xmlns:a16="http://schemas.microsoft.com/office/drawing/2014/main" id="{C5942E6B-787B-41C6-B2ED-FD105D772AB2}"/>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54446</xdr:rowOff>
    </xdr:from>
    <xdr:ext cx="405111" cy="259045"/>
    <xdr:sp macro="" textlink="">
      <xdr:nvSpPr>
        <xdr:cNvPr id="85" name="n_1mainValue【道路】&#10;有形固定資産減価償却率">
          <a:extLst>
            <a:ext uri="{FF2B5EF4-FFF2-40B4-BE49-F238E27FC236}">
              <a16:creationId xmlns:a16="http://schemas.microsoft.com/office/drawing/2014/main" id="{E206BF82-490D-4F7C-8CA6-4B288FCF5B75}"/>
            </a:ext>
          </a:extLst>
        </xdr:cNvPr>
        <xdr:cNvSpPr txBox="1"/>
      </xdr:nvSpPr>
      <xdr:spPr>
        <a:xfrm>
          <a:off x="35820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31586</xdr:rowOff>
    </xdr:from>
    <xdr:ext cx="405111" cy="259045"/>
    <xdr:sp macro="" textlink="">
      <xdr:nvSpPr>
        <xdr:cNvPr id="86" name="n_2mainValue【道路】&#10;有形固定資産減価償却率">
          <a:extLst>
            <a:ext uri="{FF2B5EF4-FFF2-40B4-BE49-F238E27FC236}">
              <a16:creationId xmlns:a16="http://schemas.microsoft.com/office/drawing/2014/main" id="{AD3C0292-DCF7-40B0-BB9E-25E2B4EC8CA2}"/>
            </a:ext>
          </a:extLst>
        </xdr:cNvPr>
        <xdr:cNvSpPr txBox="1"/>
      </xdr:nvSpPr>
      <xdr:spPr>
        <a:xfrm>
          <a:off x="2705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18523</xdr:rowOff>
    </xdr:from>
    <xdr:ext cx="405111" cy="259045"/>
    <xdr:sp macro="" textlink="">
      <xdr:nvSpPr>
        <xdr:cNvPr id="87" name="n_3mainValue【道路】&#10;有形固定資産減価償却率">
          <a:extLst>
            <a:ext uri="{FF2B5EF4-FFF2-40B4-BE49-F238E27FC236}">
              <a16:creationId xmlns:a16="http://schemas.microsoft.com/office/drawing/2014/main" id="{D071625C-1696-46FA-BE68-8DCE3A19A217}"/>
            </a:ext>
          </a:extLst>
        </xdr:cNvPr>
        <xdr:cNvSpPr txBox="1"/>
      </xdr:nvSpPr>
      <xdr:spPr>
        <a:xfrm>
          <a:off x="18167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13624</xdr:rowOff>
    </xdr:from>
    <xdr:ext cx="405111" cy="259045"/>
    <xdr:sp macro="" textlink="">
      <xdr:nvSpPr>
        <xdr:cNvPr id="88" name="n_4mainValue【道路】&#10;有形固定資産減価償却率">
          <a:extLst>
            <a:ext uri="{FF2B5EF4-FFF2-40B4-BE49-F238E27FC236}">
              <a16:creationId xmlns:a16="http://schemas.microsoft.com/office/drawing/2014/main" id="{8D0A1238-24D1-486F-BF37-683782304584}"/>
            </a:ext>
          </a:extLst>
        </xdr:cNvPr>
        <xdr:cNvSpPr txBox="1"/>
      </xdr:nvSpPr>
      <xdr:spPr>
        <a:xfrm>
          <a:off x="927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B1F7E0AD-417C-4986-8E3B-5ED0DAE4EDF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91D1E34-20DE-4CEF-B6F1-2B96A143971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D6EE0D11-F5C0-46B5-AC0F-C812D90A18C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8FD9A1FF-1207-48A9-BABB-72703AC1FD3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6495D42E-858B-4724-97C1-643102698BB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D26E5D98-AC69-48F4-89AA-6799BBCEA7A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AA23B9C3-BF73-4867-A67C-4EE0C4C6D8C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30F7B18C-50AB-43B4-8475-A2380B9F207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40215377-FD7B-40C0-A4C0-D6F9988B554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1FA67C7F-A2DF-4D96-97CD-A203B4FF6A4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D1BB29F8-20DC-49A9-A296-1E6F391F891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A5E87B35-E77B-4244-8037-ACC72E56A52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BB74F90F-C942-4E02-BF87-3124AED97D5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69F298F1-97DE-4BDD-AD3E-67A663835D9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FF146E9A-8CE2-40BF-A1A2-4A15C79548D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8B3EFC8B-4F6F-4742-B116-1A8DCD1153E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E5FA9998-168D-4A97-B5CB-03ACAE3979C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FAA58414-12A2-4D77-A5DB-4DB795415D1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2AB4D5AB-0223-4439-9D27-03427F8E7FE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524AEB56-19DC-4393-A60C-774AB240A82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53D311E-30E7-4437-A259-A61513200DF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E4A906F5-1216-4953-80D0-D439FCB6DA4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82F0EA12-0AEE-4CCF-BCF5-6A6626F360C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2" name="直線コネクタ 111">
          <a:extLst>
            <a:ext uri="{FF2B5EF4-FFF2-40B4-BE49-F238E27FC236}">
              <a16:creationId xmlns:a16="http://schemas.microsoft.com/office/drawing/2014/main" id="{04EB9509-EBED-4388-9FCF-B1D1A8C202EE}"/>
            </a:ext>
          </a:extLst>
        </xdr:cNvPr>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3" name="【道路】&#10;一人当たり延長最小値テキスト">
          <a:extLst>
            <a:ext uri="{FF2B5EF4-FFF2-40B4-BE49-F238E27FC236}">
              <a16:creationId xmlns:a16="http://schemas.microsoft.com/office/drawing/2014/main" id="{4128657B-B627-4FD5-8B9E-D8598B204CDA}"/>
            </a:ext>
          </a:extLst>
        </xdr:cNvPr>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4" name="直線コネクタ 113">
          <a:extLst>
            <a:ext uri="{FF2B5EF4-FFF2-40B4-BE49-F238E27FC236}">
              <a16:creationId xmlns:a16="http://schemas.microsoft.com/office/drawing/2014/main" id="{A03E17B8-B6BF-4EEC-9A4E-B2DE3ECA4F9E}"/>
            </a:ext>
          </a:extLst>
        </xdr:cNvPr>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5" name="【道路】&#10;一人当たり延長最大値テキスト">
          <a:extLst>
            <a:ext uri="{FF2B5EF4-FFF2-40B4-BE49-F238E27FC236}">
              <a16:creationId xmlns:a16="http://schemas.microsoft.com/office/drawing/2014/main" id="{A4324261-2C32-4729-92C8-ADEB2DF522FE}"/>
            </a:ext>
          </a:extLst>
        </xdr:cNvPr>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6" name="直線コネクタ 115">
          <a:extLst>
            <a:ext uri="{FF2B5EF4-FFF2-40B4-BE49-F238E27FC236}">
              <a16:creationId xmlns:a16="http://schemas.microsoft.com/office/drawing/2014/main" id="{BA060B2E-6B4A-43D9-837E-5980B07E51B1}"/>
            </a:ext>
          </a:extLst>
        </xdr:cNvPr>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67771</xdr:rowOff>
    </xdr:from>
    <xdr:ext cx="534377" cy="259045"/>
    <xdr:sp macro="" textlink="">
      <xdr:nvSpPr>
        <xdr:cNvPr id="117" name="【道路】&#10;一人当たり延長平均値テキスト">
          <a:extLst>
            <a:ext uri="{FF2B5EF4-FFF2-40B4-BE49-F238E27FC236}">
              <a16:creationId xmlns:a16="http://schemas.microsoft.com/office/drawing/2014/main" id="{CDEFF6F5-2DFA-410F-83C7-7F0A482B0B72}"/>
            </a:ext>
          </a:extLst>
        </xdr:cNvPr>
        <xdr:cNvSpPr txBox="1"/>
      </xdr:nvSpPr>
      <xdr:spPr>
        <a:xfrm>
          <a:off x="10515600" y="6925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18" name="フローチャート: 判断 117">
          <a:extLst>
            <a:ext uri="{FF2B5EF4-FFF2-40B4-BE49-F238E27FC236}">
              <a16:creationId xmlns:a16="http://schemas.microsoft.com/office/drawing/2014/main" id="{958FB6E9-7D27-4896-BEA3-1A8C151E27B6}"/>
            </a:ext>
          </a:extLst>
        </xdr:cNvPr>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19" name="フローチャート: 判断 118">
          <a:extLst>
            <a:ext uri="{FF2B5EF4-FFF2-40B4-BE49-F238E27FC236}">
              <a16:creationId xmlns:a16="http://schemas.microsoft.com/office/drawing/2014/main" id="{40682AEF-AF81-42DC-AA02-5A3A7B0DCCAA}"/>
            </a:ext>
          </a:extLst>
        </xdr:cNvPr>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0" name="フローチャート: 判断 119">
          <a:extLst>
            <a:ext uri="{FF2B5EF4-FFF2-40B4-BE49-F238E27FC236}">
              <a16:creationId xmlns:a16="http://schemas.microsoft.com/office/drawing/2014/main" id="{44EEDBE0-F187-401F-A553-56C41DFC36FC}"/>
            </a:ext>
          </a:extLst>
        </xdr:cNvPr>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1" name="フローチャート: 判断 120">
          <a:extLst>
            <a:ext uri="{FF2B5EF4-FFF2-40B4-BE49-F238E27FC236}">
              <a16:creationId xmlns:a16="http://schemas.microsoft.com/office/drawing/2014/main" id="{17D8E7FB-EFBC-40AF-99DA-A48E5F3ECEC3}"/>
            </a:ext>
          </a:extLst>
        </xdr:cNvPr>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2" name="フローチャート: 判断 121">
          <a:extLst>
            <a:ext uri="{FF2B5EF4-FFF2-40B4-BE49-F238E27FC236}">
              <a16:creationId xmlns:a16="http://schemas.microsoft.com/office/drawing/2014/main" id="{807C6172-CBDD-449F-88A9-85225ED20F84}"/>
            </a:ext>
          </a:extLst>
        </xdr:cNvPr>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D593907-2098-49D8-AA69-060CA20057D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B900D3E-D59A-4AA6-A549-0BF05A1F641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9E50765-90C8-428F-AEB4-8C99E13C185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8DFDF67-66AF-49E9-A6DE-25A7B75A97B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5924F29-3BA6-4D56-8DB9-D0A5956E387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xdr:rowOff>
    </xdr:from>
    <xdr:to>
      <xdr:col>50</xdr:col>
      <xdr:colOff>165100</xdr:colOff>
      <xdr:row>37</xdr:row>
      <xdr:rowOff>101613</xdr:rowOff>
    </xdr:to>
    <xdr:sp macro="" textlink="">
      <xdr:nvSpPr>
        <xdr:cNvPr id="128" name="楕円 127">
          <a:extLst>
            <a:ext uri="{FF2B5EF4-FFF2-40B4-BE49-F238E27FC236}">
              <a16:creationId xmlns:a16="http://schemas.microsoft.com/office/drawing/2014/main" id="{C0699FA7-EC1D-4DD7-AA4E-45056683D1EF}"/>
            </a:ext>
          </a:extLst>
        </xdr:cNvPr>
        <xdr:cNvSpPr/>
      </xdr:nvSpPr>
      <xdr:spPr>
        <a:xfrm>
          <a:off x="9588500" y="634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20206</xdr:rowOff>
    </xdr:from>
    <xdr:to>
      <xdr:col>46</xdr:col>
      <xdr:colOff>38100</xdr:colOff>
      <xdr:row>37</xdr:row>
      <xdr:rowOff>121806</xdr:rowOff>
    </xdr:to>
    <xdr:sp macro="" textlink="">
      <xdr:nvSpPr>
        <xdr:cNvPr id="129" name="楕円 128">
          <a:extLst>
            <a:ext uri="{FF2B5EF4-FFF2-40B4-BE49-F238E27FC236}">
              <a16:creationId xmlns:a16="http://schemas.microsoft.com/office/drawing/2014/main" id="{E2B55EF3-AA4B-4D9A-8F9F-13A713ADB2B3}"/>
            </a:ext>
          </a:extLst>
        </xdr:cNvPr>
        <xdr:cNvSpPr/>
      </xdr:nvSpPr>
      <xdr:spPr>
        <a:xfrm>
          <a:off x="8699500" y="636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50813</xdr:rowOff>
    </xdr:from>
    <xdr:to>
      <xdr:col>50</xdr:col>
      <xdr:colOff>114300</xdr:colOff>
      <xdr:row>37</xdr:row>
      <xdr:rowOff>71006</xdr:rowOff>
    </xdr:to>
    <xdr:cxnSp macro="">
      <xdr:nvCxnSpPr>
        <xdr:cNvPr id="130" name="直線コネクタ 129">
          <a:extLst>
            <a:ext uri="{FF2B5EF4-FFF2-40B4-BE49-F238E27FC236}">
              <a16:creationId xmlns:a16="http://schemas.microsoft.com/office/drawing/2014/main" id="{E0CF7BA3-6D8A-4CB4-8D69-E176B0E337F5}"/>
            </a:ext>
          </a:extLst>
        </xdr:cNvPr>
        <xdr:cNvCxnSpPr/>
      </xdr:nvCxnSpPr>
      <xdr:spPr>
        <a:xfrm flipV="1">
          <a:off x="8750300" y="6394463"/>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34811</xdr:rowOff>
    </xdr:from>
    <xdr:to>
      <xdr:col>41</xdr:col>
      <xdr:colOff>101600</xdr:colOff>
      <xdr:row>37</xdr:row>
      <xdr:rowOff>136411</xdr:rowOff>
    </xdr:to>
    <xdr:sp macro="" textlink="">
      <xdr:nvSpPr>
        <xdr:cNvPr id="131" name="楕円 130">
          <a:extLst>
            <a:ext uri="{FF2B5EF4-FFF2-40B4-BE49-F238E27FC236}">
              <a16:creationId xmlns:a16="http://schemas.microsoft.com/office/drawing/2014/main" id="{AFA74BE8-2866-4F6F-B41B-6E233657EA75}"/>
            </a:ext>
          </a:extLst>
        </xdr:cNvPr>
        <xdr:cNvSpPr/>
      </xdr:nvSpPr>
      <xdr:spPr>
        <a:xfrm>
          <a:off x="7810500" y="637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71006</xdr:rowOff>
    </xdr:from>
    <xdr:to>
      <xdr:col>45</xdr:col>
      <xdr:colOff>177800</xdr:colOff>
      <xdr:row>37</xdr:row>
      <xdr:rowOff>85611</xdr:rowOff>
    </xdr:to>
    <xdr:cxnSp macro="">
      <xdr:nvCxnSpPr>
        <xdr:cNvPr id="132" name="直線コネクタ 131">
          <a:extLst>
            <a:ext uri="{FF2B5EF4-FFF2-40B4-BE49-F238E27FC236}">
              <a16:creationId xmlns:a16="http://schemas.microsoft.com/office/drawing/2014/main" id="{9FF27D1A-DB40-4234-9E8D-D1CECF7B13B8}"/>
            </a:ext>
          </a:extLst>
        </xdr:cNvPr>
        <xdr:cNvCxnSpPr/>
      </xdr:nvCxnSpPr>
      <xdr:spPr>
        <a:xfrm flipV="1">
          <a:off x="7861300" y="6414656"/>
          <a:ext cx="8890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144120</xdr:rowOff>
    </xdr:from>
    <xdr:to>
      <xdr:col>36</xdr:col>
      <xdr:colOff>165100</xdr:colOff>
      <xdr:row>40</xdr:row>
      <xdr:rowOff>74270</xdr:rowOff>
    </xdr:to>
    <xdr:sp macro="" textlink="">
      <xdr:nvSpPr>
        <xdr:cNvPr id="133" name="楕円 132">
          <a:extLst>
            <a:ext uri="{FF2B5EF4-FFF2-40B4-BE49-F238E27FC236}">
              <a16:creationId xmlns:a16="http://schemas.microsoft.com/office/drawing/2014/main" id="{098D90E6-6719-4482-9D51-D21FCC617EA7}"/>
            </a:ext>
          </a:extLst>
        </xdr:cNvPr>
        <xdr:cNvSpPr/>
      </xdr:nvSpPr>
      <xdr:spPr>
        <a:xfrm>
          <a:off x="6921500" y="68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85611</xdr:rowOff>
    </xdr:from>
    <xdr:to>
      <xdr:col>41</xdr:col>
      <xdr:colOff>50800</xdr:colOff>
      <xdr:row>40</xdr:row>
      <xdr:rowOff>23470</xdr:rowOff>
    </xdr:to>
    <xdr:cxnSp macro="">
      <xdr:nvCxnSpPr>
        <xdr:cNvPr id="134" name="直線コネクタ 133">
          <a:extLst>
            <a:ext uri="{FF2B5EF4-FFF2-40B4-BE49-F238E27FC236}">
              <a16:creationId xmlns:a16="http://schemas.microsoft.com/office/drawing/2014/main" id="{B1B9730A-45CF-40D5-A6A2-402AB072D2F3}"/>
            </a:ext>
          </a:extLst>
        </xdr:cNvPr>
        <xdr:cNvCxnSpPr/>
      </xdr:nvCxnSpPr>
      <xdr:spPr>
        <a:xfrm flipV="1">
          <a:off x="6972300" y="6429261"/>
          <a:ext cx="889000" cy="45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168521</xdr:rowOff>
    </xdr:from>
    <xdr:ext cx="534377" cy="259045"/>
    <xdr:sp macro="" textlink="">
      <xdr:nvSpPr>
        <xdr:cNvPr id="135" name="n_1aveValue【道路】&#10;一人当たり延長">
          <a:extLst>
            <a:ext uri="{FF2B5EF4-FFF2-40B4-BE49-F238E27FC236}">
              <a16:creationId xmlns:a16="http://schemas.microsoft.com/office/drawing/2014/main" id="{31C11113-EA3F-46E2-AADC-CDFE668EFBB5}"/>
            </a:ext>
          </a:extLst>
        </xdr:cNvPr>
        <xdr:cNvSpPr txBox="1"/>
      </xdr:nvSpPr>
      <xdr:spPr>
        <a:xfrm>
          <a:off x="9359411" y="70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169206</xdr:rowOff>
    </xdr:from>
    <xdr:ext cx="534377" cy="259045"/>
    <xdr:sp macro="" textlink="">
      <xdr:nvSpPr>
        <xdr:cNvPr id="136" name="n_2aveValue【道路】&#10;一人当たり延長">
          <a:extLst>
            <a:ext uri="{FF2B5EF4-FFF2-40B4-BE49-F238E27FC236}">
              <a16:creationId xmlns:a16="http://schemas.microsoft.com/office/drawing/2014/main" id="{5AFDF07B-F74A-42D5-854C-5C085F9454CA}"/>
            </a:ext>
          </a:extLst>
        </xdr:cNvPr>
        <xdr:cNvSpPr txBox="1"/>
      </xdr:nvSpPr>
      <xdr:spPr>
        <a:xfrm>
          <a:off x="8483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34294</xdr:rowOff>
    </xdr:from>
    <xdr:ext cx="534377" cy="259045"/>
    <xdr:sp macro="" textlink="">
      <xdr:nvSpPr>
        <xdr:cNvPr id="137" name="n_3aveValue【道路】&#10;一人当たり延長">
          <a:extLst>
            <a:ext uri="{FF2B5EF4-FFF2-40B4-BE49-F238E27FC236}">
              <a16:creationId xmlns:a16="http://schemas.microsoft.com/office/drawing/2014/main" id="{4BEB1FB1-7BE7-4D25-BB20-DEE2331C32A3}"/>
            </a:ext>
          </a:extLst>
        </xdr:cNvPr>
        <xdr:cNvSpPr txBox="1"/>
      </xdr:nvSpPr>
      <xdr:spPr>
        <a:xfrm>
          <a:off x="7594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41165</xdr:rowOff>
    </xdr:from>
    <xdr:ext cx="534377" cy="259045"/>
    <xdr:sp macro="" textlink="">
      <xdr:nvSpPr>
        <xdr:cNvPr id="138" name="n_4aveValue【道路】&#10;一人当たり延長">
          <a:extLst>
            <a:ext uri="{FF2B5EF4-FFF2-40B4-BE49-F238E27FC236}">
              <a16:creationId xmlns:a16="http://schemas.microsoft.com/office/drawing/2014/main" id="{1B5B62DF-E30B-4C08-98DA-C7459F99A62A}"/>
            </a:ext>
          </a:extLst>
        </xdr:cNvPr>
        <xdr:cNvSpPr txBox="1"/>
      </xdr:nvSpPr>
      <xdr:spPr>
        <a:xfrm>
          <a:off x="6705111" y="70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118140</xdr:rowOff>
    </xdr:from>
    <xdr:ext cx="534377" cy="259045"/>
    <xdr:sp macro="" textlink="">
      <xdr:nvSpPr>
        <xdr:cNvPr id="139" name="n_1mainValue【道路】&#10;一人当たり延長">
          <a:extLst>
            <a:ext uri="{FF2B5EF4-FFF2-40B4-BE49-F238E27FC236}">
              <a16:creationId xmlns:a16="http://schemas.microsoft.com/office/drawing/2014/main" id="{05C6BA95-B949-4A80-A88A-95DFCBCAB8A7}"/>
            </a:ext>
          </a:extLst>
        </xdr:cNvPr>
        <xdr:cNvSpPr txBox="1"/>
      </xdr:nvSpPr>
      <xdr:spPr>
        <a:xfrm>
          <a:off x="9359411" y="611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138333</xdr:rowOff>
    </xdr:from>
    <xdr:ext cx="534377" cy="259045"/>
    <xdr:sp macro="" textlink="">
      <xdr:nvSpPr>
        <xdr:cNvPr id="140" name="n_2mainValue【道路】&#10;一人当たり延長">
          <a:extLst>
            <a:ext uri="{FF2B5EF4-FFF2-40B4-BE49-F238E27FC236}">
              <a16:creationId xmlns:a16="http://schemas.microsoft.com/office/drawing/2014/main" id="{0A060383-DF93-451E-9266-F15F91053069}"/>
            </a:ext>
          </a:extLst>
        </xdr:cNvPr>
        <xdr:cNvSpPr txBox="1"/>
      </xdr:nvSpPr>
      <xdr:spPr>
        <a:xfrm>
          <a:off x="8483111" y="613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152938</xdr:rowOff>
    </xdr:from>
    <xdr:ext cx="534377" cy="259045"/>
    <xdr:sp macro="" textlink="">
      <xdr:nvSpPr>
        <xdr:cNvPr id="141" name="n_3mainValue【道路】&#10;一人当たり延長">
          <a:extLst>
            <a:ext uri="{FF2B5EF4-FFF2-40B4-BE49-F238E27FC236}">
              <a16:creationId xmlns:a16="http://schemas.microsoft.com/office/drawing/2014/main" id="{43949CA0-9EC4-45F5-8FFB-14539D6C477A}"/>
            </a:ext>
          </a:extLst>
        </xdr:cNvPr>
        <xdr:cNvSpPr txBox="1"/>
      </xdr:nvSpPr>
      <xdr:spPr>
        <a:xfrm>
          <a:off x="7594111" y="615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90797</xdr:rowOff>
    </xdr:from>
    <xdr:ext cx="534377" cy="259045"/>
    <xdr:sp macro="" textlink="">
      <xdr:nvSpPr>
        <xdr:cNvPr id="142" name="n_4mainValue【道路】&#10;一人当たり延長">
          <a:extLst>
            <a:ext uri="{FF2B5EF4-FFF2-40B4-BE49-F238E27FC236}">
              <a16:creationId xmlns:a16="http://schemas.microsoft.com/office/drawing/2014/main" id="{4420EA5A-F16D-4870-8D7C-25D4CF1A512F}"/>
            </a:ext>
          </a:extLst>
        </xdr:cNvPr>
        <xdr:cNvSpPr txBox="1"/>
      </xdr:nvSpPr>
      <xdr:spPr>
        <a:xfrm>
          <a:off x="6705111" y="660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F953A3AE-F23F-4127-BE69-7DF8B1E480C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F5F26D2C-5ECC-4374-927D-0210D822663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8019546A-8964-4C1B-8EC0-B2C32EA8686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B9A840B0-559E-40BD-B1A7-5EBD47539BC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19038105-6451-49F3-B03D-0E97A8F21BD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AAA6035C-7D17-4430-ACB9-BEFE5D79E6D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2E36DF9-9049-4211-A94C-37A506B0A22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F7F53A08-0116-4001-9CFD-2534FB4FB01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3897EC0F-D179-49B2-B6ED-7D384269E1A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39F84C1E-E8D7-4836-A67C-BA154BDEE01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F8BE6DD6-7618-4E83-A6FC-B38E60AB3F0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845562D2-92A7-4CE8-90EC-7539548CF29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5" name="テキスト ボックス 154">
          <a:extLst>
            <a:ext uri="{FF2B5EF4-FFF2-40B4-BE49-F238E27FC236}">
              <a16:creationId xmlns:a16="http://schemas.microsoft.com/office/drawing/2014/main" id="{408785B1-0C54-44FF-B1C8-B3BBD8E81ACD}"/>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C1742944-C06B-406C-9EAB-5EE906E12DA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619F1855-3FD5-4303-9A81-3D1FB27E71C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5DDC2BE6-4643-46CC-B7AC-EAECFE5011F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6A2533D1-88D2-4A00-A968-5CA4787CB7E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A2BCB0E2-156E-4130-9218-29154132819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D8583B87-0997-47B7-8D36-59C6EF20267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4FA6FE89-C0B4-44DB-9F73-122558E9B63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3" name="テキスト ボックス 162">
          <a:extLst>
            <a:ext uri="{FF2B5EF4-FFF2-40B4-BE49-F238E27FC236}">
              <a16:creationId xmlns:a16="http://schemas.microsoft.com/office/drawing/2014/main" id="{D379A087-8762-45A4-A083-F149FC7665B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EF028B98-464D-4AE4-8B64-7CB27B64962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BF6DB42D-49D6-46ED-8DDB-7A8850F6446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66" name="直線コネクタ 165">
          <a:extLst>
            <a:ext uri="{FF2B5EF4-FFF2-40B4-BE49-F238E27FC236}">
              <a16:creationId xmlns:a16="http://schemas.microsoft.com/office/drawing/2014/main" id="{06D78BA6-2713-433A-AC9A-E1F3B5466593}"/>
            </a:ext>
          </a:extLst>
        </xdr:cNvPr>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A477AACA-4F67-4F18-9AE0-8ED54AB5ACCE}"/>
            </a:ext>
          </a:extLst>
        </xdr:cNvPr>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68" name="直線コネクタ 167">
          <a:extLst>
            <a:ext uri="{FF2B5EF4-FFF2-40B4-BE49-F238E27FC236}">
              <a16:creationId xmlns:a16="http://schemas.microsoft.com/office/drawing/2014/main" id="{B6D406C3-C2E9-4A6A-8584-D647DDB9CFD4}"/>
            </a:ext>
          </a:extLst>
        </xdr:cNvPr>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69" name="【橋りょう・トンネル】&#10;有形固定資産減価償却率最大値テキスト">
          <a:extLst>
            <a:ext uri="{FF2B5EF4-FFF2-40B4-BE49-F238E27FC236}">
              <a16:creationId xmlns:a16="http://schemas.microsoft.com/office/drawing/2014/main" id="{5C155FCB-0806-43F5-B43F-D65CA2F2D174}"/>
            </a:ext>
          </a:extLst>
        </xdr:cNvPr>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0" name="直線コネクタ 169">
          <a:extLst>
            <a:ext uri="{FF2B5EF4-FFF2-40B4-BE49-F238E27FC236}">
              <a16:creationId xmlns:a16="http://schemas.microsoft.com/office/drawing/2014/main" id="{1227222D-364F-425F-9F0F-E960B7D3B107}"/>
            </a:ext>
          </a:extLst>
        </xdr:cNvPr>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A4F7C199-7D10-4518-AFE8-D3DAB17049F4}"/>
            </a:ext>
          </a:extLst>
        </xdr:cNvPr>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2" name="フローチャート: 判断 171">
          <a:extLst>
            <a:ext uri="{FF2B5EF4-FFF2-40B4-BE49-F238E27FC236}">
              <a16:creationId xmlns:a16="http://schemas.microsoft.com/office/drawing/2014/main" id="{8D921804-F758-4B22-AC52-53C4258CFE5E}"/>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3" name="フローチャート: 判断 172">
          <a:extLst>
            <a:ext uri="{FF2B5EF4-FFF2-40B4-BE49-F238E27FC236}">
              <a16:creationId xmlns:a16="http://schemas.microsoft.com/office/drawing/2014/main" id="{C8689042-EBCE-41F2-BBF4-6B13768C1A8B}"/>
            </a:ext>
          </a:extLst>
        </xdr:cNvPr>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74" name="フローチャート: 判断 173">
          <a:extLst>
            <a:ext uri="{FF2B5EF4-FFF2-40B4-BE49-F238E27FC236}">
              <a16:creationId xmlns:a16="http://schemas.microsoft.com/office/drawing/2014/main" id="{3059817E-41A2-4E11-A7D7-FCF85B03776E}"/>
            </a:ext>
          </a:extLst>
        </xdr:cNvPr>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75" name="フローチャート: 判断 174">
          <a:extLst>
            <a:ext uri="{FF2B5EF4-FFF2-40B4-BE49-F238E27FC236}">
              <a16:creationId xmlns:a16="http://schemas.microsoft.com/office/drawing/2014/main" id="{7CCDE233-4687-4978-9046-BD0C1C22E3DD}"/>
            </a:ext>
          </a:extLst>
        </xdr:cNvPr>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76" name="フローチャート: 判断 175">
          <a:extLst>
            <a:ext uri="{FF2B5EF4-FFF2-40B4-BE49-F238E27FC236}">
              <a16:creationId xmlns:a16="http://schemas.microsoft.com/office/drawing/2014/main" id="{22DE3EF9-9B31-4D36-A015-405AE9D2427C}"/>
            </a:ext>
          </a:extLst>
        </xdr:cNvPr>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68654B30-D588-4DE2-B796-3B871340529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5FA99430-82E5-4ACE-A0E7-4143252959C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89808A30-3918-417B-9123-34554E0305A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D04E47AC-531B-4518-AD89-74082119CE5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267468C8-A639-4478-890A-4EDAE1BDBB9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25400</xdr:rowOff>
    </xdr:from>
    <xdr:to>
      <xdr:col>20</xdr:col>
      <xdr:colOff>38100</xdr:colOff>
      <xdr:row>63</xdr:row>
      <xdr:rowOff>127000</xdr:rowOff>
    </xdr:to>
    <xdr:sp macro="" textlink="">
      <xdr:nvSpPr>
        <xdr:cNvPr id="182" name="楕円 181">
          <a:extLst>
            <a:ext uri="{FF2B5EF4-FFF2-40B4-BE49-F238E27FC236}">
              <a16:creationId xmlns:a16="http://schemas.microsoft.com/office/drawing/2014/main" id="{E837A2D3-69EA-4D98-B4AB-3B3234AAFD11}"/>
            </a:ext>
          </a:extLst>
        </xdr:cNvPr>
        <xdr:cNvSpPr/>
      </xdr:nvSpPr>
      <xdr:spPr>
        <a:xfrm>
          <a:off x="3746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2540</xdr:rowOff>
    </xdr:from>
    <xdr:to>
      <xdr:col>15</xdr:col>
      <xdr:colOff>101600</xdr:colOff>
      <xdr:row>63</xdr:row>
      <xdr:rowOff>104140</xdr:rowOff>
    </xdr:to>
    <xdr:sp macro="" textlink="">
      <xdr:nvSpPr>
        <xdr:cNvPr id="183" name="楕円 182">
          <a:extLst>
            <a:ext uri="{FF2B5EF4-FFF2-40B4-BE49-F238E27FC236}">
              <a16:creationId xmlns:a16="http://schemas.microsoft.com/office/drawing/2014/main" id="{76BE4C22-5B0D-4D72-B453-3C508D575A10}"/>
            </a:ext>
          </a:extLst>
        </xdr:cNvPr>
        <xdr:cNvSpPr/>
      </xdr:nvSpPr>
      <xdr:spPr>
        <a:xfrm>
          <a:off x="2857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53340</xdr:rowOff>
    </xdr:from>
    <xdr:to>
      <xdr:col>19</xdr:col>
      <xdr:colOff>177800</xdr:colOff>
      <xdr:row>63</xdr:row>
      <xdr:rowOff>76200</xdr:rowOff>
    </xdr:to>
    <xdr:cxnSp macro="">
      <xdr:nvCxnSpPr>
        <xdr:cNvPr id="184" name="直線コネクタ 183">
          <a:extLst>
            <a:ext uri="{FF2B5EF4-FFF2-40B4-BE49-F238E27FC236}">
              <a16:creationId xmlns:a16="http://schemas.microsoft.com/office/drawing/2014/main" id="{D4B561DD-9074-435D-84CE-E2A94056BCA5}"/>
            </a:ext>
          </a:extLst>
        </xdr:cNvPr>
        <xdr:cNvCxnSpPr/>
      </xdr:nvCxnSpPr>
      <xdr:spPr>
        <a:xfrm>
          <a:off x="2908300" y="108546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151130</xdr:rowOff>
    </xdr:from>
    <xdr:to>
      <xdr:col>10</xdr:col>
      <xdr:colOff>165100</xdr:colOff>
      <xdr:row>63</xdr:row>
      <xdr:rowOff>81280</xdr:rowOff>
    </xdr:to>
    <xdr:sp macro="" textlink="">
      <xdr:nvSpPr>
        <xdr:cNvPr id="185" name="楕円 184">
          <a:extLst>
            <a:ext uri="{FF2B5EF4-FFF2-40B4-BE49-F238E27FC236}">
              <a16:creationId xmlns:a16="http://schemas.microsoft.com/office/drawing/2014/main" id="{53F3141F-8A97-4FC1-A1AE-004C646DC371}"/>
            </a:ext>
          </a:extLst>
        </xdr:cNvPr>
        <xdr:cNvSpPr/>
      </xdr:nvSpPr>
      <xdr:spPr>
        <a:xfrm>
          <a:off x="1968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30480</xdr:rowOff>
    </xdr:from>
    <xdr:to>
      <xdr:col>15</xdr:col>
      <xdr:colOff>50800</xdr:colOff>
      <xdr:row>63</xdr:row>
      <xdr:rowOff>53340</xdr:rowOff>
    </xdr:to>
    <xdr:cxnSp macro="">
      <xdr:nvCxnSpPr>
        <xdr:cNvPr id="186" name="直線コネクタ 185">
          <a:extLst>
            <a:ext uri="{FF2B5EF4-FFF2-40B4-BE49-F238E27FC236}">
              <a16:creationId xmlns:a16="http://schemas.microsoft.com/office/drawing/2014/main" id="{252BC59D-237F-46EF-8DD8-C61636A591F0}"/>
            </a:ext>
          </a:extLst>
        </xdr:cNvPr>
        <xdr:cNvCxnSpPr/>
      </xdr:nvCxnSpPr>
      <xdr:spPr>
        <a:xfrm>
          <a:off x="2019300" y="108318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126365</xdr:rowOff>
    </xdr:from>
    <xdr:to>
      <xdr:col>6</xdr:col>
      <xdr:colOff>38100</xdr:colOff>
      <xdr:row>63</xdr:row>
      <xdr:rowOff>56515</xdr:rowOff>
    </xdr:to>
    <xdr:sp macro="" textlink="">
      <xdr:nvSpPr>
        <xdr:cNvPr id="187" name="楕円 186">
          <a:extLst>
            <a:ext uri="{FF2B5EF4-FFF2-40B4-BE49-F238E27FC236}">
              <a16:creationId xmlns:a16="http://schemas.microsoft.com/office/drawing/2014/main" id="{C0E7B8E1-2456-4480-BE52-AB1EC1CC6F1A}"/>
            </a:ext>
          </a:extLst>
        </xdr:cNvPr>
        <xdr:cNvSpPr/>
      </xdr:nvSpPr>
      <xdr:spPr>
        <a:xfrm>
          <a:off x="1079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5715</xdr:rowOff>
    </xdr:from>
    <xdr:to>
      <xdr:col>10</xdr:col>
      <xdr:colOff>114300</xdr:colOff>
      <xdr:row>63</xdr:row>
      <xdr:rowOff>30480</xdr:rowOff>
    </xdr:to>
    <xdr:cxnSp macro="">
      <xdr:nvCxnSpPr>
        <xdr:cNvPr id="188" name="直線コネクタ 187">
          <a:extLst>
            <a:ext uri="{FF2B5EF4-FFF2-40B4-BE49-F238E27FC236}">
              <a16:creationId xmlns:a16="http://schemas.microsoft.com/office/drawing/2014/main" id="{6589E8FC-C29E-4066-9CB6-0187FF1FCABA}"/>
            </a:ext>
          </a:extLst>
        </xdr:cNvPr>
        <xdr:cNvCxnSpPr/>
      </xdr:nvCxnSpPr>
      <xdr:spPr>
        <a:xfrm>
          <a:off x="1130300" y="108070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33037</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318A4326-F753-4E1A-894F-D0155FE93DBF}"/>
            </a:ext>
          </a:extLst>
        </xdr:cNvPr>
        <xdr:cNvSpPr txBox="1"/>
      </xdr:nvSpPr>
      <xdr:spPr>
        <a:xfrm>
          <a:off x="35820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BB63E840-5111-40BC-8813-5A7F1421E6CF}"/>
            </a:ext>
          </a:extLst>
        </xdr:cNvPr>
        <xdr:cNvSpPr txBox="1"/>
      </xdr:nvSpPr>
      <xdr:spPr>
        <a:xfrm>
          <a:off x="2705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C6B78682-A0EB-4E93-A97B-72FE126A1B9F}"/>
            </a:ext>
          </a:extLst>
        </xdr:cNvPr>
        <xdr:cNvSpPr txBox="1"/>
      </xdr:nvSpPr>
      <xdr:spPr>
        <a:xfrm>
          <a:off x="1816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9A595CF3-0FDF-4AC6-9915-4B8142B5EE2C}"/>
            </a:ext>
          </a:extLst>
        </xdr:cNvPr>
        <xdr:cNvSpPr txBox="1"/>
      </xdr:nvSpPr>
      <xdr:spPr>
        <a:xfrm>
          <a:off x="927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118127</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D0E00234-674D-4ACF-B249-D5403EDBBBF3}"/>
            </a:ext>
          </a:extLst>
        </xdr:cNvPr>
        <xdr:cNvSpPr txBox="1"/>
      </xdr:nvSpPr>
      <xdr:spPr>
        <a:xfrm>
          <a:off x="3582044"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95267</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27A7F29A-90B0-4EE7-8AE4-E26FB3C7B096}"/>
            </a:ext>
          </a:extLst>
        </xdr:cNvPr>
        <xdr:cNvSpPr txBox="1"/>
      </xdr:nvSpPr>
      <xdr:spPr>
        <a:xfrm>
          <a:off x="270574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72407</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0AB8AADC-2EB7-4169-9199-BEDDB38E3FA1}"/>
            </a:ext>
          </a:extLst>
        </xdr:cNvPr>
        <xdr:cNvSpPr txBox="1"/>
      </xdr:nvSpPr>
      <xdr:spPr>
        <a:xfrm>
          <a:off x="181674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47642</xdr:rowOff>
    </xdr:from>
    <xdr:ext cx="405111" cy="259045"/>
    <xdr:sp macro="" textlink="">
      <xdr:nvSpPr>
        <xdr:cNvPr id="196" name="n_4mainValue【橋りょう・トンネル】&#10;有形固定資産減価償却率">
          <a:extLst>
            <a:ext uri="{FF2B5EF4-FFF2-40B4-BE49-F238E27FC236}">
              <a16:creationId xmlns:a16="http://schemas.microsoft.com/office/drawing/2014/main" id="{ED266BF2-E84D-40C8-A66D-0BA303CB9811}"/>
            </a:ext>
          </a:extLst>
        </xdr:cNvPr>
        <xdr:cNvSpPr txBox="1"/>
      </xdr:nvSpPr>
      <xdr:spPr>
        <a:xfrm>
          <a:off x="927744" y="1084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24338763-68E1-475D-80D6-23A09C681DF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92D8F0C3-D4FD-47B7-8CFB-4B9C06BAF7A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38032CE3-5992-4E34-9FAE-F39E7784995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B81849A3-0968-40A7-BD52-211CEA92DF0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46C4329B-6A11-4211-861B-0F64DDA7C76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B156A2DC-4781-499C-952B-0F85A4AECC2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7AAF824B-6E1D-4ABE-B4EC-F9089F6BD77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5C4A31F3-338A-458D-B5FD-C64015988B4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49658829-C2FA-4944-8B96-15A4E690A59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70163601-1538-4482-979E-BEEC4EBEF97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7" name="直線コネクタ 206">
          <a:extLst>
            <a:ext uri="{FF2B5EF4-FFF2-40B4-BE49-F238E27FC236}">
              <a16:creationId xmlns:a16="http://schemas.microsoft.com/office/drawing/2014/main" id="{8C10A03E-AE33-47BE-B80D-CB54F5072C94}"/>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8" name="テキスト ボックス 207">
          <a:extLst>
            <a:ext uri="{FF2B5EF4-FFF2-40B4-BE49-F238E27FC236}">
              <a16:creationId xmlns:a16="http://schemas.microsoft.com/office/drawing/2014/main" id="{CD5516DE-4E1D-4331-881C-7434709A5AE1}"/>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9" name="直線コネクタ 208">
          <a:extLst>
            <a:ext uri="{FF2B5EF4-FFF2-40B4-BE49-F238E27FC236}">
              <a16:creationId xmlns:a16="http://schemas.microsoft.com/office/drawing/2014/main" id="{3855FC91-CCBC-4EFB-B690-8943DBFF13C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0" name="テキスト ボックス 209">
          <a:extLst>
            <a:ext uri="{FF2B5EF4-FFF2-40B4-BE49-F238E27FC236}">
              <a16:creationId xmlns:a16="http://schemas.microsoft.com/office/drawing/2014/main" id="{71440FCB-4B88-43C1-9BD3-1462C46D7EDA}"/>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1" name="直線コネクタ 210">
          <a:extLst>
            <a:ext uri="{FF2B5EF4-FFF2-40B4-BE49-F238E27FC236}">
              <a16:creationId xmlns:a16="http://schemas.microsoft.com/office/drawing/2014/main" id="{A8B50AF7-ED33-47FC-B7B9-E9DAC4F2716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2" name="テキスト ボックス 211">
          <a:extLst>
            <a:ext uri="{FF2B5EF4-FFF2-40B4-BE49-F238E27FC236}">
              <a16:creationId xmlns:a16="http://schemas.microsoft.com/office/drawing/2014/main" id="{88D16479-219C-4F2D-88B3-45F840937135}"/>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3" name="直線コネクタ 212">
          <a:extLst>
            <a:ext uri="{FF2B5EF4-FFF2-40B4-BE49-F238E27FC236}">
              <a16:creationId xmlns:a16="http://schemas.microsoft.com/office/drawing/2014/main" id="{98D042B9-6FEB-43B6-B848-EA27399B985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4" name="テキスト ボックス 213">
          <a:extLst>
            <a:ext uri="{FF2B5EF4-FFF2-40B4-BE49-F238E27FC236}">
              <a16:creationId xmlns:a16="http://schemas.microsoft.com/office/drawing/2014/main" id="{BEBE5025-7C0E-494A-9185-2B2AAD7ED3E4}"/>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C94570CC-56D0-4D6C-8669-BD12200F1BF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6" name="テキスト ボックス 215">
          <a:extLst>
            <a:ext uri="{FF2B5EF4-FFF2-40B4-BE49-F238E27FC236}">
              <a16:creationId xmlns:a16="http://schemas.microsoft.com/office/drawing/2014/main" id="{15D2D6A2-D281-4F3B-8254-FFEDD1E11CD7}"/>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a:extLst>
            <a:ext uri="{FF2B5EF4-FFF2-40B4-BE49-F238E27FC236}">
              <a16:creationId xmlns:a16="http://schemas.microsoft.com/office/drawing/2014/main" id="{86A3014B-236B-4D29-938F-AD58DD4CD6A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18" name="直線コネクタ 217">
          <a:extLst>
            <a:ext uri="{FF2B5EF4-FFF2-40B4-BE49-F238E27FC236}">
              <a16:creationId xmlns:a16="http://schemas.microsoft.com/office/drawing/2014/main" id="{96802B38-F21F-41FA-800D-08CA8039EE62}"/>
            </a:ext>
          </a:extLst>
        </xdr:cNvPr>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19" name="【橋りょう・トンネル】&#10;一人当たり有形固定資産（償却資産）額最小値テキスト">
          <a:extLst>
            <a:ext uri="{FF2B5EF4-FFF2-40B4-BE49-F238E27FC236}">
              <a16:creationId xmlns:a16="http://schemas.microsoft.com/office/drawing/2014/main" id="{77EC5157-85D5-47E0-8D34-92EADA324B5E}"/>
            </a:ext>
          </a:extLst>
        </xdr:cNvPr>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0" name="直線コネクタ 219">
          <a:extLst>
            <a:ext uri="{FF2B5EF4-FFF2-40B4-BE49-F238E27FC236}">
              <a16:creationId xmlns:a16="http://schemas.microsoft.com/office/drawing/2014/main" id="{6963CF45-6AD4-471F-90B5-2FCF7041CD55}"/>
            </a:ext>
          </a:extLst>
        </xdr:cNvPr>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21" name="【橋りょう・トンネル】&#10;一人当たり有形固定資産（償却資産）額最大値テキスト">
          <a:extLst>
            <a:ext uri="{FF2B5EF4-FFF2-40B4-BE49-F238E27FC236}">
              <a16:creationId xmlns:a16="http://schemas.microsoft.com/office/drawing/2014/main" id="{480EBFA8-81C2-4E61-9B0B-797527D10EFB}"/>
            </a:ext>
          </a:extLst>
        </xdr:cNvPr>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22" name="直線コネクタ 221">
          <a:extLst>
            <a:ext uri="{FF2B5EF4-FFF2-40B4-BE49-F238E27FC236}">
              <a16:creationId xmlns:a16="http://schemas.microsoft.com/office/drawing/2014/main" id="{7944F681-88E8-4970-A490-9CE93FD14DDD}"/>
            </a:ext>
          </a:extLst>
        </xdr:cNvPr>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18781</xdr:rowOff>
    </xdr:from>
    <xdr:ext cx="599010" cy="259045"/>
    <xdr:sp macro="" textlink="">
      <xdr:nvSpPr>
        <xdr:cNvPr id="223" name="【橋りょう・トンネル】&#10;一人当たり有形固定資産（償却資産）額平均値テキスト">
          <a:extLst>
            <a:ext uri="{FF2B5EF4-FFF2-40B4-BE49-F238E27FC236}">
              <a16:creationId xmlns:a16="http://schemas.microsoft.com/office/drawing/2014/main" id="{95F8142A-90DC-4DE9-907E-05EFE41F065F}"/>
            </a:ext>
          </a:extLst>
        </xdr:cNvPr>
        <xdr:cNvSpPr txBox="1"/>
      </xdr:nvSpPr>
      <xdr:spPr>
        <a:xfrm>
          <a:off x="10515600" y="10477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24" name="フローチャート: 判断 223">
          <a:extLst>
            <a:ext uri="{FF2B5EF4-FFF2-40B4-BE49-F238E27FC236}">
              <a16:creationId xmlns:a16="http://schemas.microsoft.com/office/drawing/2014/main" id="{2A8DA607-0F55-4D53-AAFC-C156CEE33E8C}"/>
            </a:ext>
          </a:extLst>
        </xdr:cNvPr>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25" name="フローチャート: 判断 224">
          <a:extLst>
            <a:ext uri="{FF2B5EF4-FFF2-40B4-BE49-F238E27FC236}">
              <a16:creationId xmlns:a16="http://schemas.microsoft.com/office/drawing/2014/main" id="{1B081337-6D2D-405D-907C-AD05BCC0DEE6}"/>
            </a:ext>
          </a:extLst>
        </xdr:cNvPr>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26" name="フローチャート: 判断 225">
          <a:extLst>
            <a:ext uri="{FF2B5EF4-FFF2-40B4-BE49-F238E27FC236}">
              <a16:creationId xmlns:a16="http://schemas.microsoft.com/office/drawing/2014/main" id="{B30EB996-D7DA-4FF9-921C-F469352232E0}"/>
            </a:ext>
          </a:extLst>
        </xdr:cNvPr>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27" name="フローチャート: 判断 226">
          <a:extLst>
            <a:ext uri="{FF2B5EF4-FFF2-40B4-BE49-F238E27FC236}">
              <a16:creationId xmlns:a16="http://schemas.microsoft.com/office/drawing/2014/main" id="{09931536-03F9-444C-B9B7-59BD17A551B5}"/>
            </a:ext>
          </a:extLst>
        </xdr:cNvPr>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28" name="フローチャート: 判断 227">
          <a:extLst>
            <a:ext uri="{FF2B5EF4-FFF2-40B4-BE49-F238E27FC236}">
              <a16:creationId xmlns:a16="http://schemas.microsoft.com/office/drawing/2014/main" id="{34C96A82-0233-4284-BD6F-67E6A393BFBB}"/>
            </a:ext>
          </a:extLst>
        </xdr:cNvPr>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B57C3CDE-40BA-45C3-B963-35FE2917B8B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2DA26239-EEAE-402D-8660-9B7E2E309C4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6D04C9A5-DAFB-46C2-9359-4FCF69BA640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9B7F5CFB-69AD-4FA1-8AAB-70132D62831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DB374418-C41F-4321-A39C-6FABFE38B4E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79338</xdr:rowOff>
    </xdr:from>
    <xdr:to>
      <xdr:col>50</xdr:col>
      <xdr:colOff>165100</xdr:colOff>
      <xdr:row>59</xdr:row>
      <xdr:rowOff>9488</xdr:rowOff>
    </xdr:to>
    <xdr:sp macro="" textlink="">
      <xdr:nvSpPr>
        <xdr:cNvPr id="234" name="楕円 233">
          <a:extLst>
            <a:ext uri="{FF2B5EF4-FFF2-40B4-BE49-F238E27FC236}">
              <a16:creationId xmlns:a16="http://schemas.microsoft.com/office/drawing/2014/main" id="{15D17CE7-5671-4ADB-911E-1153967C1E1D}"/>
            </a:ext>
          </a:extLst>
        </xdr:cNvPr>
        <xdr:cNvSpPr/>
      </xdr:nvSpPr>
      <xdr:spPr>
        <a:xfrm>
          <a:off x="9588500" y="1002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98885</xdr:rowOff>
    </xdr:from>
    <xdr:to>
      <xdr:col>46</xdr:col>
      <xdr:colOff>38100</xdr:colOff>
      <xdr:row>59</xdr:row>
      <xdr:rowOff>29035</xdr:rowOff>
    </xdr:to>
    <xdr:sp macro="" textlink="">
      <xdr:nvSpPr>
        <xdr:cNvPr id="235" name="楕円 234">
          <a:extLst>
            <a:ext uri="{FF2B5EF4-FFF2-40B4-BE49-F238E27FC236}">
              <a16:creationId xmlns:a16="http://schemas.microsoft.com/office/drawing/2014/main" id="{0C79DCBF-495A-4160-96F7-D8E8B41198D1}"/>
            </a:ext>
          </a:extLst>
        </xdr:cNvPr>
        <xdr:cNvSpPr/>
      </xdr:nvSpPr>
      <xdr:spPr>
        <a:xfrm>
          <a:off x="8699500" y="1004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130138</xdr:rowOff>
    </xdr:from>
    <xdr:to>
      <xdr:col>50</xdr:col>
      <xdr:colOff>114300</xdr:colOff>
      <xdr:row>58</xdr:row>
      <xdr:rowOff>149685</xdr:rowOff>
    </xdr:to>
    <xdr:cxnSp macro="">
      <xdr:nvCxnSpPr>
        <xdr:cNvPr id="236" name="直線コネクタ 235">
          <a:extLst>
            <a:ext uri="{FF2B5EF4-FFF2-40B4-BE49-F238E27FC236}">
              <a16:creationId xmlns:a16="http://schemas.microsoft.com/office/drawing/2014/main" id="{3142CE04-BC68-44AF-99DB-2C0719BDBD2F}"/>
            </a:ext>
          </a:extLst>
        </xdr:cNvPr>
        <xdr:cNvCxnSpPr/>
      </xdr:nvCxnSpPr>
      <xdr:spPr>
        <a:xfrm flipV="1">
          <a:off x="8750300" y="10074238"/>
          <a:ext cx="889000" cy="1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112827</xdr:rowOff>
    </xdr:from>
    <xdr:to>
      <xdr:col>41</xdr:col>
      <xdr:colOff>101600</xdr:colOff>
      <xdr:row>59</xdr:row>
      <xdr:rowOff>42977</xdr:rowOff>
    </xdr:to>
    <xdr:sp macro="" textlink="">
      <xdr:nvSpPr>
        <xdr:cNvPr id="237" name="楕円 236">
          <a:extLst>
            <a:ext uri="{FF2B5EF4-FFF2-40B4-BE49-F238E27FC236}">
              <a16:creationId xmlns:a16="http://schemas.microsoft.com/office/drawing/2014/main" id="{7690FCF3-3CDD-45E9-BF1A-37643E4C1847}"/>
            </a:ext>
          </a:extLst>
        </xdr:cNvPr>
        <xdr:cNvSpPr/>
      </xdr:nvSpPr>
      <xdr:spPr>
        <a:xfrm>
          <a:off x="7810500" y="1005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149685</xdr:rowOff>
    </xdr:from>
    <xdr:to>
      <xdr:col>45</xdr:col>
      <xdr:colOff>177800</xdr:colOff>
      <xdr:row>58</xdr:row>
      <xdr:rowOff>163627</xdr:rowOff>
    </xdr:to>
    <xdr:cxnSp macro="">
      <xdr:nvCxnSpPr>
        <xdr:cNvPr id="238" name="直線コネクタ 237">
          <a:extLst>
            <a:ext uri="{FF2B5EF4-FFF2-40B4-BE49-F238E27FC236}">
              <a16:creationId xmlns:a16="http://schemas.microsoft.com/office/drawing/2014/main" id="{83F45481-5641-4B8A-9663-CD6D03498FDD}"/>
            </a:ext>
          </a:extLst>
        </xdr:cNvPr>
        <xdr:cNvCxnSpPr/>
      </xdr:nvCxnSpPr>
      <xdr:spPr>
        <a:xfrm flipV="1">
          <a:off x="7861300" y="10093785"/>
          <a:ext cx="889000" cy="1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148011</xdr:rowOff>
    </xdr:from>
    <xdr:to>
      <xdr:col>36</xdr:col>
      <xdr:colOff>165100</xdr:colOff>
      <xdr:row>59</xdr:row>
      <xdr:rowOff>78161</xdr:rowOff>
    </xdr:to>
    <xdr:sp macro="" textlink="">
      <xdr:nvSpPr>
        <xdr:cNvPr id="239" name="楕円 238">
          <a:extLst>
            <a:ext uri="{FF2B5EF4-FFF2-40B4-BE49-F238E27FC236}">
              <a16:creationId xmlns:a16="http://schemas.microsoft.com/office/drawing/2014/main" id="{E61C1714-6E65-47F3-892F-16768B3F61B5}"/>
            </a:ext>
          </a:extLst>
        </xdr:cNvPr>
        <xdr:cNvSpPr/>
      </xdr:nvSpPr>
      <xdr:spPr>
        <a:xfrm>
          <a:off x="6921500" y="1009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163627</xdr:rowOff>
    </xdr:from>
    <xdr:to>
      <xdr:col>41</xdr:col>
      <xdr:colOff>50800</xdr:colOff>
      <xdr:row>59</xdr:row>
      <xdr:rowOff>27361</xdr:rowOff>
    </xdr:to>
    <xdr:cxnSp macro="">
      <xdr:nvCxnSpPr>
        <xdr:cNvPr id="240" name="直線コネクタ 239">
          <a:extLst>
            <a:ext uri="{FF2B5EF4-FFF2-40B4-BE49-F238E27FC236}">
              <a16:creationId xmlns:a16="http://schemas.microsoft.com/office/drawing/2014/main" id="{D90B0AC3-768C-42BB-8E1D-0A41F11AB24A}"/>
            </a:ext>
          </a:extLst>
        </xdr:cNvPr>
        <xdr:cNvCxnSpPr/>
      </xdr:nvCxnSpPr>
      <xdr:spPr>
        <a:xfrm flipV="1">
          <a:off x="6972300" y="10107727"/>
          <a:ext cx="889000" cy="3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121542</xdr:rowOff>
    </xdr:from>
    <xdr:ext cx="599010" cy="259045"/>
    <xdr:sp macro="" textlink="">
      <xdr:nvSpPr>
        <xdr:cNvPr id="241" name="n_1aveValue【橋りょう・トンネル】&#10;一人当たり有形固定資産（償却資産）額">
          <a:extLst>
            <a:ext uri="{FF2B5EF4-FFF2-40B4-BE49-F238E27FC236}">
              <a16:creationId xmlns:a16="http://schemas.microsoft.com/office/drawing/2014/main" id="{14412AAF-527B-4106-BD28-B67E3CFE45A9}"/>
            </a:ext>
          </a:extLst>
        </xdr:cNvPr>
        <xdr:cNvSpPr txBox="1"/>
      </xdr:nvSpPr>
      <xdr:spPr>
        <a:xfrm>
          <a:off x="93270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131168</xdr:rowOff>
    </xdr:from>
    <xdr:ext cx="599010" cy="259045"/>
    <xdr:sp macro="" textlink="">
      <xdr:nvSpPr>
        <xdr:cNvPr id="242" name="n_2aveValue【橋りょう・トンネル】&#10;一人当たり有形固定資産（償却資産）額">
          <a:extLst>
            <a:ext uri="{FF2B5EF4-FFF2-40B4-BE49-F238E27FC236}">
              <a16:creationId xmlns:a16="http://schemas.microsoft.com/office/drawing/2014/main" id="{8D636080-64BE-4F78-B8AE-95C6B2921EDA}"/>
            </a:ext>
          </a:extLst>
        </xdr:cNvPr>
        <xdr:cNvSpPr txBox="1"/>
      </xdr:nvSpPr>
      <xdr:spPr>
        <a:xfrm>
          <a:off x="8450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155429</xdr:rowOff>
    </xdr:from>
    <xdr:ext cx="599010" cy="259045"/>
    <xdr:sp macro="" textlink="">
      <xdr:nvSpPr>
        <xdr:cNvPr id="243" name="n_3aveValue【橋りょう・トンネル】&#10;一人当たり有形固定資産（償却資産）額">
          <a:extLst>
            <a:ext uri="{FF2B5EF4-FFF2-40B4-BE49-F238E27FC236}">
              <a16:creationId xmlns:a16="http://schemas.microsoft.com/office/drawing/2014/main" id="{307B4415-7AB7-430E-BE85-25C2E198EE27}"/>
            </a:ext>
          </a:extLst>
        </xdr:cNvPr>
        <xdr:cNvSpPr txBox="1"/>
      </xdr:nvSpPr>
      <xdr:spPr>
        <a:xfrm>
          <a:off x="7561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20583</xdr:rowOff>
    </xdr:from>
    <xdr:ext cx="599010" cy="259045"/>
    <xdr:sp macro="" textlink="">
      <xdr:nvSpPr>
        <xdr:cNvPr id="244" name="n_4aveValue【橋りょう・トンネル】&#10;一人当たり有形固定資産（償却資産）額">
          <a:extLst>
            <a:ext uri="{FF2B5EF4-FFF2-40B4-BE49-F238E27FC236}">
              <a16:creationId xmlns:a16="http://schemas.microsoft.com/office/drawing/2014/main" id="{D0807E26-E718-4F04-8719-989EEA47F2FC}"/>
            </a:ext>
          </a:extLst>
        </xdr:cNvPr>
        <xdr:cNvSpPr txBox="1"/>
      </xdr:nvSpPr>
      <xdr:spPr>
        <a:xfrm>
          <a:off x="6672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26015</xdr:rowOff>
    </xdr:from>
    <xdr:ext cx="599010" cy="259045"/>
    <xdr:sp macro="" textlink="">
      <xdr:nvSpPr>
        <xdr:cNvPr id="245" name="n_1mainValue【橋りょう・トンネル】&#10;一人当たり有形固定資産（償却資産）額">
          <a:extLst>
            <a:ext uri="{FF2B5EF4-FFF2-40B4-BE49-F238E27FC236}">
              <a16:creationId xmlns:a16="http://schemas.microsoft.com/office/drawing/2014/main" id="{556050D3-C591-497F-BAB0-57A9B6CDEAF1}"/>
            </a:ext>
          </a:extLst>
        </xdr:cNvPr>
        <xdr:cNvSpPr txBox="1"/>
      </xdr:nvSpPr>
      <xdr:spPr>
        <a:xfrm>
          <a:off x="9327095" y="979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45562</xdr:rowOff>
    </xdr:from>
    <xdr:ext cx="599010" cy="259045"/>
    <xdr:sp macro="" textlink="">
      <xdr:nvSpPr>
        <xdr:cNvPr id="246" name="n_2mainValue【橋りょう・トンネル】&#10;一人当たり有形固定資産（償却資産）額">
          <a:extLst>
            <a:ext uri="{FF2B5EF4-FFF2-40B4-BE49-F238E27FC236}">
              <a16:creationId xmlns:a16="http://schemas.microsoft.com/office/drawing/2014/main" id="{007B431B-04C2-4A1D-BA9F-5A8314BE8506}"/>
            </a:ext>
          </a:extLst>
        </xdr:cNvPr>
        <xdr:cNvSpPr txBox="1"/>
      </xdr:nvSpPr>
      <xdr:spPr>
        <a:xfrm>
          <a:off x="8450795" y="9818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59504</xdr:rowOff>
    </xdr:from>
    <xdr:ext cx="599010" cy="259045"/>
    <xdr:sp macro="" textlink="">
      <xdr:nvSpPr>
        <xdr:cNvPr id="247" name="n_3mainValue【橋りょう・トンネル】&#10;一人当たり有形固定資産（償却資産）額">
          <a:extLst>
            <a:ext uri="{FF2B5EF4-FFF2-40B4-BE49-F238E27FC236}">
              <a16:creationId xmlns:a16="http://schemas.microsoft.com/office/drawing/2014/main" id="{3265FE54-1C7E-40FC-9361-F3FFBDE66B1C}"/>
            </a:ext>
          </a:extLst>
        </xdr:cNvPr>
        <xdr:cNvSpPr txBox="1"/>
      </xdr:nvSpPr>
      <xdr:spPr>
        <a:xfrm>
          <a:off x="7561795" y="983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94688</xdr:rowOff>
    </xdr:from>
    <xdr:ext cx="599010" cy="259045"/>
    <xdr:sp macro="" textlink="">
      <xdr:nvSpPr>
        <xdr:cNvPr id="248" name="n_4mainValue【橋りょう・トンネル】&#10;一人当たり有形固定資産（償却資産）額">
          <a:extLst>
            <a:ext uri="{FF2B5EF4-FFF2-40B4-BE49-F238E27FC236}">
              <a16:creationId xmlns:a16="http://schemas.microsoft.com/office/drawing/2014/main" id="{16CCFE1C-EC03-44A2-BBED-5E3AB23DD117}"/>
            </a:ext>
          </a:extLst>
        </xdr:cNvPr>
        <xdr:cNvSpPr txBox="1"/>
      </xdr:nvSpPr>
      <xdr:spPr>
        <a:xfrm>
          <a:off x="6672795" y="986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a:extLst>
            <a:ext uri="{FF2B5EF4-FFF2-40B4-BE49-F238E27FC236}">
              <a16:creationId xmlns:a16="http://schemas.microsoft.com/office/drawing/2014/main" id="{AB24F232-AC26-4D54-81B8-5CEC802B4D9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a:extLst>
            <a:ext uri="{FF2B5EF4-FFF2-40B4-BE49-F238E27FC236}">
              <a16:creationId xmlns:a16="http://schemas.microsoft.com/office/drawing/2014/main" id="{F3F13F3B-0152-4EAF-8225-CC691962AC6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a:extLst>
            <a:ext uri="{FF2B5EF4-FFF2-40B4-BE49-F238E27FC236}">
              <a16:creationId xmlns:a16="http://schemas.microsoft.com/office/drawing/2014/main" id="{5908B043-AE53-41BA-9A1D-3FAAD04D285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a:extLst>
            <a:ext uri="{FF2B5EF4-FFF2-40B4-BE49-F238E27FC236}">
              <a16:creationId xmlns:a16="http://schemas.microsoft.com/office/drawing/2014/main" id="{A8CC6D1C-AACF-4741-BC1D-868E3117D65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a:extLst>
            <a:ext uri="{FF2B5EF4-FFF2-40B4-BE49-F238E27FC236}">
              <a16:creationId xmlns:a16="http://schemas.microsoft.com/office/drawing/2014/main" id="{9FB88361-9549-462E-B8D1-53D44FB7632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a:extLst>
            <a:ext uri="{FF2B5EF4-FFF2-40B4-BE49-F238E27FC236}">
              <a16:creationId xmlns:a16="http://schemas.microsoft.com/office/drawing/2014/main" id="{D74D2972-CFA7-4B78-B07D-929A0D31895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a:extLst>
            <a:ext uri="{FF2B5EF4-FFF2-40B4-BE49-F238E27FC236}">
              <a16:creationId xmlns:a16="http://schemas.microsoft.com/office/drawing/2014/main" id="{F109DA71-E419-4792-A8E6-8BEE9A75509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a:extLst>
            <a:ext uri="{FF2B5EF4-FFF2-40B4-BE49-F238E27FC236}">
              <a16:creationId xmlns:a16="http://schemas.microsoft.com/office/drawing/2014/main" id="{8AFA7BB0-F95C-42FE-9071-6DB267D2A03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a:extLst>
            <a:ext uri="{FF2B5EF4-FFF2-40B4-BE49-F238E27FC236}">
              <a16:creationId xmlns:a16="http://schemas.microsoft.com/office/drawing/2014/main" id="{5236C136-EF7B-40C8-97CC-5084892140D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a:extLst>
            <a:ext uri="{FF2B5EF4-FFF2-40B4-BE49-F238E27FC236}">
              <a16:creationId xmlns:a16="http://schemas.microsoft.com/office/drawing/2014/main" id="{866DE5A7-9A4F-46DA-B1E3-58DAFF0680D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a:extLst>
            <a:ext uri="{FF2B5EF4-FFF2-40B4-BE49-F238E27FC236}">
              <a16:creationId xmlns:a16="http://schemas.microsoft.com/office/drawing/2014/main" id="{9E6E68F1-701F-4575-AE9A-05A39166B08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a:extLst>
            <a:ext uri="{FF2B5EF4-FFF2-40B4-BE49-F238E27FC236}">
              <a16:creationId xmlns:a16="http://schemas.microsoft.com/office/drawing/2014/main" id="{817BF471-E33C-41C2-A831-F9434FBF160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a:extLst>
            <a:ext uri="{FF2B5EF4-FFF2-40B4-BE49-F238E27FC236}">
              <a16:creationId xmlns:a16="http://schemas.microsoft.com/office/drawing/2014/main" id="{75BC3B05-E408-4063-9577-DF490135B4F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a:extLst>
            <a:ext uri="{FF2B5EF4-FFF2-40B4-BE49-F238E27FC236}">
              <a16:creationId xmlns:a16="http://schemas.microsoft.com/office/drawing/2014/main" id="{2BDBE29C-B4E0-40C4-8481-4730E585A94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a:extLst>
            <a:ext uri="{FF2B5EF4-FFF2-40B4-BE49-F238E27FC236}">
              <a16:creationId xmlns:a16="http://schemas.microsoft.com/office/drawing/2014/main" id="{676A1362-01F7-4241-A2A8-E661CF3B103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a:extLst>
            <a:ext uri="{FF2B5EF4-FFF2-40B4-BE49-F238E27FC236}">
              <a16:creationId xmlns:a16="http://schemas.microsoft.com/office/drawing/2014/main" id="{09D60757-BE0D-4AC8-8C4E-7D7D9D76DDC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a:extLst>
            <a:ext uri="{FF2B5EF4-FFF2-40B4-BE49-F238E27FC236}">
              <a16:creationId xmlns:a16="http://schemas.microsoft.com/office/drawing/2014/main" id="{736E3EAB-EE23-4382-AE35-FE65AE2AFFA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a:extLst>
            <a:ext uri="{FF2B5EF4-FFF2-40B4-BE49-F238E27FC236}">
              <a16:creationId xmlns:a16="http://schemas.microsoft.com/office/drawing/2014/main" id="{E63A8D73-CC59-4D93-9141-FF18CDAC42A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a:extLst>
            <a:ext uri="{FF2B5EF4-FFF2-40B4-BE49-F238E27FC236}">
              <a16:creationId xmlns:a16="http://schemas.microsoft.com/office/drawing/2014/main" id="{5111E852-0B99-4076-B445-9664B1F1E71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a:extLst>
            <a:ext uri="{FF2B5EF4-FFF2-40B4-BE49-F238E27FC236}">
              <a16:creationId xmlns:a16="http://schemas.microsoft.com/office/drawing/2014/main" id="{09C56835-6F7F-4E11-AD3F-932808FFBBA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a:extLst>
            <a:ext uri="{FF2B5EF4-FFF2-40B4-BE49-F238E27FC236}">
              <a16:creationId xmlns:a16="http://schemas.microsoft.com/office/drawing/2014/main" id="{95C183BA-543F-4D28-845C-5937E9AD1D5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a:extLst>
            <a:ext uri="{FF2B5EF4-FFF2-40B4-BE49-F238E27FC236}">
              <a16:creationId xmlns:a16="http://schemas.microsoft.com/office/drawing/2014/main" id="{B18E98EA-E17B-4A26-931F-86C16096441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a:extLst>
            <a:ext uri="{FF2B5EF4-FFF2-40B4-BE49-F238E27FC236}">
              <a16:creationId xmlns:a16="http://schemas.microsoft.com/office/drawing/2014/main" id="{15578BC3-8FAF-4788-AB08-13BD3C34D9A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公営住宅】&#10;有形固定資産減価償却率グラフ枠">
          <a:extLst>
            <a:ext uri="{FF2B5EF4-FFF2-40B4-BE49-F238E27FC236}">
              <a16:creationId xmlns:a16="http://schemas.microsoft.com/office/drawing/2014/main" id="{10AC6ED0-8049-457B-A5A1-029BB4FBEE2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73" name="直線コネクタ 272">
          <a:extLst>
            <a:ext uri="{FF2B5EF4-FFF2-40B4-BE49-F238E27FC236}">
              <a16:creationId xmlns:a16="http://schemas.microsoft.com/office/drawing/2014/main" id="{ADE64C41-AA2A-47F7-B279-D43763E7A2BC}"/>
            </a:ext>
          </a:extLst>
        </xdr:cNvPr>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74" name="【公営住宅】&#10;有形固定資産減価償却率最小値テキスト">
          <a:extLst>
            <a:ext uri="{FF2B5EF4-FFF2-40B4-BE49-F238E27FC236}">
              <a16:creationId xmlns:a16="http://schemas.microsoft.com/office/drawing/2014/main" id="{A7DA60E3-F5A0-4412-AE6C-C7A717D2F294}"/>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75" name="直線コネクタ 274">
          <a:extLst>
            <a:ext uri="{FF2B5EF4-FFF2-40B4-BE49-F238E27FC236}">
              <a16:creationId xmlns:a16="http://schemas.microsoft.com/office/drawing/2014/main" id="{A4ACC884-D29B-4FC8-A4B8-BC9D87D848A5}"/>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76" name="【公営住宅】&#10;有形固定資産減価償却率最大値テキスト">
          <a:extLst>
            <a:ext uri="{FF2B5EF4-FFF2-40B4-BE49-F238E27FC236}">
              <a16:creationId xmlns:a16="http://schemas.microsoft.com/office/drawing/2014/main" id="{210BD2A0-9881-42BB-9286-0767CC02E8C0}"/>
            </a:ext>
          </a:extLst>
        </xdr:cNvPr>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77" name="直線コネクタ 276">
          <a:extLst>
            <a:ext uri="{FF2B5EF4-FFF2-40B4-BE49-F238E27FC236}">
              <a16:creationId xmlns:a16="http://schemas.microsoft.com/office/drawing/2014/main" id="{4E057122-6285-479C-875E-9EAFF7F8555D}"/>
            </a:ext>
          </a:extLst>
        </xdr:cNvPr>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106697</xdr:rowOff>
    </xdr:from>
    <xdr:ext cx="405111" cy="259045"/>
    <xdr:sp macro="" textlink="">
      <xdr:nvSpPr>
        <xdr:cNvPr id="278" name="【公営住宅】&#10;有形固定資産減価償却率平均値テキスト">
          <a:extLst>
            <a:ext uri="{FF2B5EF4-FFF2-40B4-BE49-F238E27FC236}">
              <a16:creationId xmlns:a16="http://schemas.microsoft.com/office/drawing/2014/main" id="{11FF41AB-FCBC-4A30-8D7B-90D4B9D4FFFE}"/>
            </a:ext>
          </a:extLst>
        </xdr:cNvPr>
        <xdr:cNvSpPr txBox="1"/>
      </xdr:nvSpPr>
      <xdr:spPr>
        <a:xfrm>
          <a:off x="46736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79" name="フローチャート: 判断 278">
          <a:extLst>
            <a:ext uri="{FF2B5EF4-FFF2-40B4-BE49-F238E27FC236}">
              <a16:creationId xmlns:a16="http://schemas.microsoft.com/office/drawing/2014/main" id="{AC15C862-1E3B-4802-9620-93D35C6BB70C}"/>
            </a:ext>
          </a:extLst>
        </xdr:cNvPr>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80" name="フローチャート: 判断 279">
          <a:extLst>
            <a:ext uri="{FF2B5EF4-FFF2-40B4-BE49-F238E27FC236}">
              <a16:creationId xmlns:a16="http://schemas.microsoft.com/office/drawing/2014/main" id="{1853C7CA-11DE-4EA0-A73D-2DDCD6C309A1}"/>
            </a:ext>
          </a:extLst>
        </xdr:cNvPr>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81" name="フローチャート: 判断 280">
          <a:extLst>
            <a:ext uri="{FF2B5EF4-FFF2-40B4-BE49-F238E27FC236}">
              <a16:creationId xmlns:a16="http://schemas.microsoft.com/office/drawing/2014/main" id="{25F90EDC-B306-4BA6-8A01-7411F9AFB53D}"/>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82" name="フローチャート: 判断 281">
          <a:extLst>
            <a:ext uri="{FF2B5EF4-FFF2-40B4-BE49-F238E27FC236}">
              <a16:creationId xmlns:a16="http://schemas.microsoft.com/office/drawing/2014/main" id="{AE84099B-58F4-465B-BBA1-8129CA6ABE16}"/>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83" name="フローチャート: 判断 282">
          <a:extLst>
            <a:ext uri="{FF2B5EF4-FFF2-40B4-BE49-F238E27FC236}">
              <a16:creationId xmlns:a16="http://schemas.microsoft.com/office/drawing/2014/main" id="{C68D9C17-F32C-4D26-8D3C-34D7A2461B01}"/>
            </a:ext>
          </a:extLst>
        </xdr:cNvPr>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541E924B-6188-4473-8F5A-7EF13A7F995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772F7C21-D19F-4E88-8BAE-5320C4F1862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7A75FDF1-4594-4CAE-B58A-A1F9C6D204C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93453936-BD48-4509-9726-6C29FDB6144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71B00C76-57AC-4AA6-A013-8B75BD5BFDD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2539</xdr:rowOff>
    </xdr:from>
    <xdr:to>
      <xdr:col>20</xdr:col>
      <xdr:colOff>38100</xdr:colOff>
      <xdr:row>84</xdr:row>
      <xdr:rowOff>104139</xdr:rowOff>
    </xdr:to>
    <xdr:sp macro="" textlink="">
      <xdr:nvSpPr>
        <xdr:cNvPr id="289" name="楕円 288">
          <a:extLst>
            <a:ext uri="{FF2B5EF4-FFF2-40B4-BE49-F238E27FC236}">
              <a16:creationId xmlns:a16="http://schemas.microsoft.com/office/drawing/2014/main" id="{EBC51B62-09FB-4916-9CBD-6DB633727571}"/>
            </a:ext>
          </a:extLst>
        </xdr:cNvPr>
        <xdr:cNvSpPr/>
      </xdr:nvSpPr>
      <xdr:spPr>
        <a:xfrm>
          <a:off x="3746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118745</xdr:rowOff>
    </xdr:from>
    <xdr:to>
      <xdr:col>15</xdr:col>
      <xdr:colOff>101600</xdr:colOff>
      <xdr:row>84</xdr:row>
      <xdr:rowOff>48895</xdr:rowOff>
    </xdr:to>
    <xdr:sp macro="" textlink="">
      <xdr:nvSpPr>
        <xdr:cNvPr id="290" name="楕円 289">
          <a:extLst>
            <a:ext uri="{FF2B5EF4-FFF2-40B4-BE49-F238E27FC236}">
              <a16:creationId xmlns:a16="http://schemas.microsoft.com/office/drawing/2014/main" id="{458E72E3-6481-4CAA-B8E7-0228F787B147}"/>
            </a:ext>
          </a:extLst>
        </xdr:cNvPr>
        <xdr:cNvSpPr/>
      </xdr:nvSpPr>
      <xdr:spPr>
        <a:xfrm>
          <a:off x="2857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169545</xdr:rowOff>
    </xdr:from>
    <xdr:to>
      <xdr:col>19</xdr:col>
      <xdr:colOff>177800</xdr:colOff>
      <xdr:row>84</xdr:row>
      <xdr:rowOff>53339</xdr:rowOff>
    </xdr:to>
    <xdr:cxnSp macro="">
      <xdr:nvCxnSpPr>
        <xdr:cNvPr id="291" name="直線コネクタ 290">
          <a:extLst>
            <a:ext uri="{FF2B5EF4-FFF2-40B4-BE49-F238E27FC236}">
              <a16:creationId xmlns:a16="http://schemas.microsoft.com/office/drawing/2014/main" id="{A1CD87D6-54B0-4BA5-A6B3-5C285262F731}"/>
            </a:ext>
          </a:extLst>
        </xdr:cNvPr>
        <xdr:cNvCxnSpPr/>
      </xdr:nvCxnSpPr>
      <xdr:spPr>
        <a:xfrm>
          <a:off x="2908300" y="1439989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92" name="楕円 291">
          <a:extLst>
            <a:ext uri="{FF2B5EF4-FFF2-40B4-BE49-F238E27FC236}">
              <a16:creationId xmlns:a16="http://schemas.microsoft.com/office/drawing/2014/main" id="{263FA5D4-CF54-4356-8AF9-F44CED866035}"/>
            </a:ext>
          </a:extLst>
        </xdr:cNvPr>
        <xdr:cNvSpPr/>
      </xdr:nvSpPr>
      <xdr:spPr>
        <a:xfrm>
          <a:off x="1968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161925</xdr:rowOff>
    </xdr:from>
    <xdr:to>
      <xdr:col>15</xdr:col>
      <xdr:colOff>50800</xdr:colOff>
      <xdr:row>83</xdr:row>
      <xdr:rowOff>169545</xdr:rowOff>
    </xdr:to>
    <xdr:cxnSp macro="">
      <xdr:nvCxnSpPr>
        <xdr:cNvPr id="293" name="直線コネクタ 292">
          <a:extLst>
            <a:ext uri="{FF2B5EF4-FFF2-40B4-BE49-F238E27FC236}">
              <a16:creationId xmlns:a16="http://schemas.microsoft.com/office/drawing/2014/main" id="{AD8B96EA-70E0-47A7-A487-F4683057C13F}"/>
            </a:ext>
          </a:extLst>
        </xdr:cNvPr>
        <xdr:cNvCxnSpPr/>
      </xdr:nvCxnSpPr>
      <xdr:spPr>
        <a:xfrm>
          <a:off x="2019300" y="143922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73025</xdr:rowOff>
    </xdr:from>
    <xdr:to>
      <xdr:col>6</xdr:col>
      <xdr:colOff>38100</xdr:colOff>
      <xdr:row>84</xdr:row>
      <xdr:rowOff>3175</xdr:rowOff>
    </xdr:to>
    <xdr:sp macro="" textlink="">
      <xdr:nvSpPr>
        <xdr:cNvPr id="294" name="楕円 293">
          <a:extLst>
            <a:ext uri="{FF2B5EF4-FFF2-40B4-BE49-F238E27FC236}">
              <a16:creationId xmlns:a16="http://schemas.microsoft.com/office/drawing/2014/main" id="{44983DEE-2932-41D3-9B70-37B658719F95}"/>
            </a:ext>
          </a:extLst>
        </xdr:cNvPr>
        <xdr:cNvSpPr/>
      </xdr:nvSpPr>
      <xdr:spPr>
        <a:xfrm>
          <a:off x="1079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123825</xdr:rowOff>
    </xdr:from>
    <xdr:to>
      <xdr:col>10</xdr:col>
      <xdr:colOff>114300</xdr:colOff>
      <xdr:row>83</xdr:row>
      <xdr:rowOff>161925</xdr:rowOff>
    </xdr:to>
    <xdr:cxnSp macro="">
      <xdr:nvCxnSpPr>
        <xdr:cNvPr id="295" name="直線コネクタ 294">
          <a:extLst>
            <a:ext uri="{FF2B5EF4-FFF2-40B4-BE49-F238E27FC236}">
              <a16:creationId xmlns:a16="http://schemas.microsoft.com/office/drawing/2014/main" id="{F7AD2D27-131C-484F-AD9B-3A882E74F885}"/>
            </a:ext>
          </a:extLst>
        </xdr:cNvPr>
        <xdr:cNvCxnSpPr/>
      </xdr:nvCxnSpPr>
      <xdr:spPr>
        <a:xfrm>
          <a:off x="1130300" y="143541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80663</xdr:rowOff>
    </xdr:from>
    <xdr:ext cx="405111" cy="259045"/>
    <xdr:sp macro="" textlink="">
      <xdr:nvSpPr>
        <xdr:cNvPr id="296" name="n_1aveValue【公営住宅】&#10;有形固定資産減価償却率">
          <a:extLst>
            <a:ext uri="{FF2B5EF4-FFF2-40B4-BE49-F238E27FC236}">
              <a16:creationId xmlns:a16="http://schemas.microsoft.com/office/drawing/2014/main" id="{9349D357-20F1-492D-AC47-576DD8075A41}"/>
            </a:ext>
          </a:extLst>
        </xdr:cNvPr>
        <xdr:cNvSpPr txBox="1"/>
      </xdr:nvSpPr>
      <xdr:spPr>
        <a:xfrm>
          <a:off x="35820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297" name="n_2aveValue【公営住宅】&#10;有形固定資産減価償却率">
          <a:extLst>
            <a:ext uri="{FF2B5EF4-FFF2-40B4-BE49-F238E27FC236}">
              <a16:creationId xmlns:a16="http://schemas.microsoft.com/office/drawing/2014/main" id="{52769CAF-F879-4124-8FD7-1CD33C4CD334}"/>
            </a:ext>
          </a:extLst>
        </xdr:cNvPr>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298" name="n_3aveValue【公営住宅】&#10;有形固定資産減価償却率">
          <a:extLst>
            <a:ext uri="{FF2B5EF4-FFF2-40B4-BE49-F238E27FC236}">
              <a16:creationId xmlns:a16="http://schemas.microsoft.com/office/drawing/2014/main" id="{F9BB9830-E59E-407C-91CA-0D00F729CF4F}"/>
            </a:ext>
          </a:extLst>
        </xdr:cNvPr>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12082</xdr:rowOff>
    </xdr:from>
    <xdr:ext cx="405111" cy="259045"/>
    <xdr:sp macro="" textlink="">
      <xdr:nvSpPr>
        <xdr:cNvPr id="299" name="n_4aveValue【公営住宅】&#10;有形固定資産減価償却率">
          <a:extLst>
            <a:ext uri="{FF2B5EF4-FFF2-40B4-BE49-F238E27FC236}">
              <a16:creationId xmlns:a16="http://schemas.microsoft.com/office/drawing/2014/main" id="{0C3A19EB-54E8-47A6-A6FE-8419C7B40FE5}"/>
            </a:ext>
          </a:extLst>
        </xdr:cNvPr>
        <xdr:cNvSpPr txBox="1"/>
      </xdr:nvSpPr>
      <xdr:spPr>
        <a:xfrm>
          <a:off x="927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95266</xdr:rowOff>
    </xdr:from>
    <xdr:ext cx="405111" cy="259045"/>
    <xdr:sp macro="" textlink="">
      <xdr:nvSpPr>
        <xdr:cNvPr id="300" name="n_1mainValue【公営住宅】&#10;有形固定資産減価償却率">
          <a:extLst>
            <a:ext uri="{FF2B5EF4-FFF2-40B4-BE49-F238E27FC236}">
              <a16:creationId xmlns:a16="http://schemas.microsoft.com/office/drawing/2014/main" id="{B0884EE3-4AF9-4218-B945-60BAE3D87318}"/>
            </a:ext>
          </a:extLst>
        </xdr:cNvPr>
        <xdr:cNvSpPr txBox="1"/>
      </xdr:nvSpPr>
      <xdr:spPr>
        <a:xfrm>
          <a:off x="35820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40022</xdr:rowOff>
    </xdr:from>
    <xdr:ext cx="405111" cy="259045"/>
    <xdr:sp macro="" textlink="">
      <xdr:nvSpPr>
        <xdr:cNvPr id="301" name="n_2mainValue【公営住宅】&#10;有形固定資産減価償却率">
          <a:extLst>
            <a:ext uri="{FF2B5EF4-FFF2-40B4-BE49-F238E27FC236}">
              <a16:creationId xmlns:a16="http://schemas.microsoft.com/office/drawing/2014/main" id="{8C0B626F-3916-4332-8586-F37E2490AD09}"/>
            </a:ext>
          </a:extLst>
        </xdr:cNvPr>
        <xdr:cNvSpPr txBox="1"/>
      </xdr:nvSpPr>
      <xdr:spPr>
        <a:xfrm>
          <a:off x="27057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32402</xdr:rowOff>
    </xdr:from>
    <xdr:ext cx="405111" cy="259045"/>
    <xdr:sp macro="" textlink="">
      <xdr:nvSpPr>
        <xdr:cNvPr id="302" name="n_3mainValue【公営住宅】&#10;有形固定資産減価償却率">
          <a:extLst>
            <a:ext uri="{FF2B5EF4-FFF2-40B4-BE49-F238E27FC236}">
              <a16:creationId xmlns:a16="http://schemas.microsoft.com/office/drawing/2014/main" id="{8FB752C3-4AF9-49E1-9037-285E5642022F}"/>
            </a:ext>
          </a:extLst>
        </xdr:cNvPr>
        <xdr:cNvSpPr txBox="1"/>
      </xdr:nvSpPr>
      <xdr:spPr>
        <a:xfrm>
          <a:off x="1816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165752</xdr:rowOff>
    </xdr:from>
    <xdr:ext cx="405111" cy="259045"/>
    <xdr:sp macro="" textlink="">
      <xdr:nvSpPr>
        <xdr:cNvPr id="303" name="n_4mainValue【公営住宅】&#10;有形固定資産減価償却率">
          <a:extLst>
            <a:ext uri="{FF2B5EF4-FFF2-40B4-BE49-F238E27FC236}">
              <a16:creationId xmlns:a16="http://schemas.microsoft.com/office/drawing/2014/main" id="{15A43907-A65F-4A5B-89DE-D970EB9D434B}"/>
            </a:ext>
          </a:extLst>
        </xdr:cNvPr>
        <xdr:cNvSpPr txBox="1"/>
      </xdr:nvSpPr>
      <xdr:spPr>
        <a:xfrm>
          <a:off x="9277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a:extLst>
            <a:ext uri="{FF2B5EF4-FFF2-40B4-BE49-F238E27FC236}">
              <a16:creationId xmlns:a16="http://schemas.microsoft.com/office/drawing/2014/main" id="{EFE77557-F239-4C12-B9F0-BE308CD7A13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a:extLst>
            <a:ext uri="{FF2B5EF4-FFF2-40B4-BE49-F238E27FC236}">
              <a16:creationId xmlns:a16="http://schemas.microsoft.com/office/drawing/2014/main" id="{2BB9CF5D-2C53-45E1-8482-08177430EFE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a:extLst>
            <a:ext uri="{FF2B5EF4-FFF2-40B4-BE49-F238E27FC236}">
              <a16:creationId xmlns:a16="http://schemas.microsoft.com/office/drawing/2014/main" id="{306DF712-9685-402F-BECA-5BAB3F1835D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a:extLst>
            <a:ext uri="{FF2B5EF4-FFF2-40B4-BE49-F238E27FC236}">
              <a16:creationId xmlns:a16="http://schemas.microsoft.com/office/drawing/2014/main" id="{22A93FF6-8B99-4920-A943-03E6F6F1A3B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a:extLst>
            <a:ext uri="{FF2B5EF4-FFF2-40B4-BE49-F238E27FC236}">
              <a16:creationId xmlns:a16="http://schemas.microsoft.com/office/drawing/2014/main" id="{B9A7B9EC-7CF6-4E65-A5DC-866D6920FB3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a:extLst>
            <a:ext uri="{FF2B5EF4-FFF2-40B4-BE49-F238E27FC236}">
              <a16:creationId xmlns:a16="http://schemas.microsoft.com/office/drawing/2014/main" id="{26503BA2-39DE-40C6-B084-717A112FB72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a:extLst>
            <a:ext uri="{FF2B5EF4-FFF2-40B4-BE49-F238E27FC236}">
              <a16:creationId xmlns:a16="http://schemas.microsoft.com/office/drawing/2014/main" id="{8F38D5C7-7EF7-4FEB-9378-FF2EC578C88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a:extLst>
            <a:ext uri="{FF2B5EF4-FFF2-40B4-BE49-F238E27FC236}">
              <a16:creationId xmlns:a16="http://schemas.microsoft.com/office/drawing/2014/main" id="{933516EF-D341-401E-8809-E3EA2541714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a:extLst>
            <a:ext uri="{FF2B5EF4-FFF2-40B4-BE49-F238E27FC236}">
              <a16:creationId xmlns:a16="http://schemas.microsoft.com/office/drawing/2014/main" id="{EAD61D18-444E-4534-9EF3-ED26A30EA2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a:extLst>
            <a:ext uri="{FF2B5EF4-FFF2-40B4-BE49-F238E27FC236}">
              <a16:creationId xmlns:a16="http://schemas.microsoft.com/office/drawing/2014/main" id="{BD1CA20D-A5EA-46DF-8027-18D665504B5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4" name="直線コネクタ 313">
          <a:extLst>
            <a:ext uri="{FF2B5EF4-FFF2-40B4-BE49-F238E27FC236}">
              <a16:creationId xmlns:a16="http://schemas.microsoft.com/office/drawing/2014/main" id="{07DF4795-E58A-4D13-B7C5-A9F1A49614AA}"/>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5" name="テキスト ボックス 314">
          <a:extLst>
            <a:ext uri="{FF2B5EF4-FFF2-40B4-BE49-F238E27FC236}">
              <a16:creationId xmlns:a16="http://schemas.microsoft.com/office/drawing/2014/main" id="{01F1B306-4AC6-47DC-B6BE-803939B5F985}"/>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6" name="直線コネクタ 315">
          <a:extLst>
            <a:ext uri="{FF2B5EF4-FFF2-40B4-BE49-F238E27FC236}">
              <a16:creationId xmlns:a16="http://schemas.microsoft.com/office/drawing/2014/main" id="{6BCA50BD-000B-44C6-971C-D070946DB7E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7" name="テキスト ボックス 316">
          <a:extLst>
            <a:ext uri="{FF2B5EF4-FFF2-40B4-BE49-F238E27FC236}">
              <a16:creationId xmlns:a16="http://schemas.microsoft.com/office/drawing/2014/main" id="{8645C49B-049D-469B-A67A-D5638963DAD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8" name="直線コネクタ 317">
          <a:extLst>
            <a:ext uri="{FF2B5EF4-FFF2-40B4-BE49-F238E27FC236}">
              <a16:creationId xmlns:a16="http://schemas.microsoft.com/office/drawing/2014/main" id="{79B2B641-68B6-4A7D-A235-B3933B586F7B}"/>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9" name="テキスト ボックス 318">
          <a:extLst>
            <a:ext uri="{FF2B5EF4-FFF2-40B4-BE49-F238E27FC236}">
              <a16:creationId xmlns:a16="http://schemas.microsoft.com/office/drawing/2014/main" id="{77996E32-7D0A-46E1-BE36-15AEF85FE995}"/>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676D48A5-B3F7-4388-BF34-EB801EE5DF2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a:extLst>
            <a:ext uri="{FF2B5EF4-FFF2-40B4-BE49-F238E27FC236}">
              <a16:creationId xmlns:a16="http://schemas.microsoft.com/office/drawing/2014/main" id="{28543A39-8352-4738-BB02-F5E526B598B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a:extLst>
            <a:ext uri="{FF2B5EF4-FFF2-40B4-BE49-F238E27FC236}">
              <a16:creationId xmlns:a16="http://schemas.microsoft.com/office/drawing/2014/main" id="{461E0915-19BC-4035-B642-43465E72CAC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23" name="直線コネクタ 322">
          <a:extLst>
            <a:ext uri="{FF2B5EF4-FFF2-40B4-BE49-F238E27FC236}">
              <a16:creationId xmlns:a16="http://schemas.microsoft.com/office/drawing/2014/main" id="{27C2514E-7FEF-4CA2-8811-B5E3E3E5D157}"/>
            </a:ext>
          </a:extLst>
        </xdr:cNvPr>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24" name="【公営住宅】&#10;一人当たり面積最小値テキスト">
          <a:extLst>
            <a:ext uri="{FF2B5EF4-FFF2-40B4-BE49-F238E27FC236}">
              <a16:creationId xmlns:a16="http://schemas.microsoft.com/office/drawing/2014/main" id="{2372E74F-FCA2-47D3-9950-65BF12B46C80}"/>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25" name="直線コネクタ 324">
          <a:extLst>
            <a:ext uri="{FF2B5EF4-FFF2-40B4-BE49-F238E27FC236}">
              <a16:creationId xmlns:a16="http://schemas.microsoft.com/office/drawing/2014/main" id="{69740EAD-038C-4A75-BB88-11D2AB560A1C}"/>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26" name="【公営住宅】&#10;一人当たり面積最大値テキスト">
          <a:extLst>
            <a:ext uri="{FF2B5EF4-FFF2-40B4-BE49-F238E27FC236}">
              <a16:creationId xmlns:a16="http://schemas.microsoft.com/office/drawing/2014/main" id="{C6960D5F-13BE-4D99-B481-D65EBFC7FD05}"/>
            </a:ext>
          </a:extLst>
        </xdr:cNvPr>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27" name="直線コネクタ 326">
          <a:extLst>
            <a:ext uri="{FF2B5EF4-FFF2-40B4-BE49-F238E27FC236}">
              <a16:creationId xmlns:a16="http://schemas.microsoft.com/office/drawing/2014/main" id="{C520FF2E-48E7-4D21-B033-A6F0D584362D}"/>
            </a:ext>
          </a:extLst>
        </xdr:cNvPr>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74883</xdr:rowOff>
    </xdr:from>
    <xdr:ext cx="469744" cy="259045"/>
    <xdr:sp macro="" textlink="">
      <xdr:nvSpPr>
        <xdr:cNvPr id="328" name="【公営住宅】&#10;一人当たり面積平均値テキスト">
          <a:extLst>
            <a:ext uri="{FF2B5EF4-FFF2-40B4-BE49-F238E27FC236}">
              <a16:creationId xmlns:a16="http://schemas.microsoft.com/office/drawing/2014/main" id="{C251D949-9F06-47D1-BFED-63A7AF1F7393}"/>
            </a:ext>
          </a:extLst>
        </xdr:cNvPr>
        <xdr:cNvSpPr txBox="1"/>
      </xdr:nvSpPr>
      <xdr:spPr>
        <a:xfrm>
          <a:off x="10515600" y="1430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29" name="フローチャート: 判断 328">
          <a:extLst>
            <a:ext uri="{FF2B5EF4-FFF2-40B4-BE49-F238E27FC236}">
              <a16:creationId xmlns:a16="http://schemas.microsoft.com/office/drawing/2014/main" id="{B5E18387-4AC7-4C7F-B0F4-89EC3AB1A158}"/>
            </a:ext>
          </a:extLst>
        </xdr:cNvPr>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30" name="フローチャート: 判断 329">
          <a:extLst>
            <a:ext uri="{FF2B5EF4-FFF2-40B4-BE49-F238E27FC236}">
              <a16:creationId xmlns:a16="http://schemas.microsoft.com/office/drawing/2014/main" id="{DE08CE05-122E-44A9-96BB-408ED4CD9D4D}"/>
            </a:ext>
          </a:extLst>
        </xdr:cNvPr>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31" name="フローチャート: 判断 330">
          <a:extLst>
            <a:ext uri="{FF2B5EF4-FFF2-40B4-BE49-F238E27FC236}">
              <a16:creationId xmlns:a16="http://schemas.microsoft.com/office/drawing/2014/main" id="{D6E15DAC-56D6-4A8F-85FF-D143A8AAC400}"/>
            </a:ext>
          </a:extLst>
        </xdr:cNvPr>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32" name="フローチャート: 判断 331">
          <a:extLst>
            <a:ext uri="{FF2B5EF4-FFF2-40B4-BE49-F238E27FC236}">
              <a16:creationId xmlns:a16="http://schemas.microsoft.com/office/drawing/2014/main" id="{71F4A0BD-6CE9-42DB-95D9-6182C0DB679F}"/>
            </a:ext>
          </a:extLst>
        </xdr:cNvPr>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33" name="フローチャート: 判断 332">
          <a:extLst>
            <a:ext uri="{FF2B5EF4-FFF2-40B4-BE49-F238E27FC236}">
              <a16:creationId xmlns:a16="http://schemas.microsoft.com/office/drawing/2014/main" id="{B0B9B092-19A5-4DAD-9785-CD43C32EA485}"/>
            </a:ext>
          </a:extLst>
        </xdr:cNvPr>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BD1A4A05-E23C-4675-AC3E-477201B92DE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9B5D4D13-804A-442C-A9A3-2EF3513B974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67952A7C-2380-4AC0-A200-358C0A2FAEB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9028BE8A-38BA-4651-BE2D-05B5A68A647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4288CC1-9BB3-45BC-AC96-6C5B782FBB1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36449</xdr:rowOff>
    </xdr:from>
    <xdr:to>
      <xdr:col>50</xdr:col>
      <xdr:colOff>165100</xdr:colOff>
      <xdr:row>83</xdr:row>
      <xdr:rowOff>138049</xdr:rowOff>
    </xdr:to>
    <xdr:sp macro="" textlink="">
      <xdr:nvSpPr>
        <xdr:cNvPr id="339" name="楕円 338">
          <a:extLst>
            <a:ext uri="{FF2B5EF4-FFF2-40B4-BE49-F238E27FC236}">
              <a16:creationId xmlns:a16="http://schemas.microsoft.com/office/drawing/2014/main" id="{BA18235D-A1D2-4B52-9660-23FF018A4D7B}"/>
            </a:ext>
          </a:extLst>
        </xdr:cNvPr>
        <xdr:cNvSpPr/>
      </xdr:nvSpPr>
      <xdr:spPr>
        <a:xfrm>
          <a:off x="9588500" y="1426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43878</xdr:rowOff>
    </xdr:from>
    <xdr:to>
      <xdr:col>46</xdr:col>
      <xdr:colOff>38100</xdr:colOff>
      <xdr:row>83</xdr:row>
      <xdr:rowOff>145478</xdr:rowOff>
    </xdr:to>
    <xdr:sp macro="" textlink="">
      <xdr:nvSpPr>
        <xdr:cNvPr id="340" name="楕円 339">
          <a:extLst>
            <a:ext uri="{FF2B5EF4-FFF2-40B4-BE49-F238E27FC236}">
              <a16:creationId xmlns:a16="http://schemas.microsoft.com/office/drawing/2014/main" id="{5F397AEA-B8A2-48F0-BBD7-8E2FB9290A9A}"/>
            </a:ext>
          </a:extLst>
        </xdr:cNvPr>
        <xdr:cNvSpPr/>
      </xdr:nvSpPr>
      <xdr:spPr>
        <a:xfrm>
          <a:off x="8699500" y="142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87249</xdr:rowOff>
    </xdr:from>
    <xdr:to>
      <xdr:col>50</xdr:col>
      <xdr:colOff>114300</xdr:colOff>
      <xdr:row>83</xdr:row>
      <xdr:rowOff>94678</xdr:rowOff>
    </xdr:to>
    <xdr:cxnSp macro="">
      <xdr:nvCxnSpPr>
        <xdr:cNvPr id="341" name="直線コネクタ 340">
          <a:extLst>
            <a:ext uri="{FF2B5EF4-FFF2-40B4-BE49-F238E27FC236}">
              <a16:creationId xmlns:a16="http://schemas.microsoft.com/office/drawing/2014/main" id="{DECB7463-6FEA-4A98-AE0D-40F7F4AE04F6}"/>
            </a:ext>
          </a:extLst>
        </xdr:cNvPr>
        <xdr:cNvCxnSpPr/>
      </xdr:nvCxnSpPr>
      <xdr:spPr>
        <a:xfrm flipV="1">
          <a:off x="8750300" y="14317599"/>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49594</xdr:rowOff>
    </xdr:from>
    <xdr:to>
      <xdr:col>41</xdr:col>
      <xdr:colOff>101600</xdr:colOff>
      <xdr:row>83</xdr:row>
      <xdr:rowOff>151194</xdr:rowOff>
    </xdr:to>
    <xdr:sp macro="" textlink="">
      <xdr:nvSpPr>
        <xdr:cNvPr id="342" name="楕円 341">
          <a:extLst>
            <a:ext uri="{FF2B5EF4-FFF2-40B4-BE49-F238E27FC236}">
              <a16:creationId xmlns:a16="http://schemas.microsoft.com/office/drawing/2014/main" id="{8120C09A-FA56-4F0E-8826-9BC36B467039}"/>
            </a:ext>
          </a:extLst>
        </xdr:cNvPr>
        <xdr:cNvSpPr/>
      </xdr:nvSpPr>
      <xdr:spPr>
        <a:xfrm>
          <a:off x="7810500" y="1427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94678</xdr:rowOff>
    </xdr:from>
    <xdr:to>
      <xdr:col>45</xdr:col>
      <xdr:colOff>177800</xdr:colOff>
      <xdr:row>83</xdr:row>
      <xdr:rowOff>100394</xdr:rowOff>
    </xdr:to>
    <xdr:cxnSp macro="">
      <xdr:nvCxnSpPr>
        <xdr:cNvPr id="343" name="直線コネクタ 342">
          <a:extLst>
            <a:ext uri="{FF2B5EF4-FFF2-40B4-BE49-F238E27FC236}">
              <a16:creationId xmlns:a16="http://schemas.microsoft.com/office/drawing/2014/main" id="{EB7830A3-08EC-47DE-9A0F-708C628E37D0}"/>
            </a:ext>
          </a:extLst>
        </xdr:cNvPr>
        <xdr:cNvCxnSpPr/>
      </xdr:nvCxnSpPr>
      <xdr:spPr>
        <a:xfrm flipV="1">
          <a:off x="7861300" y="14325028"/>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54166</xdr:rowOff>
    </xdr:from>
    <xdr:to>
      <xdr:col>36</xdr:col>
      <xdr:colOff>165100</xdr:colOff>
      <xdr:row>83</xdr:row>
      <xdr:rowOff>155766</xdr:rowOff>
    </xdr:to>
    <xdr:sp macro="" textlink="">
      <xdr:nvSpPr>
        <xdr:cNvPr id="344" name="楕円 343">
          <a:extLst>
            <a:ext uri="{FF2B5EF4-FFF2-40B4-BE49-F238E27FC236}">
              <a16:creationId xmlns:a16="http://schemas.microsoft.com/office/drawing/2014/main" id="{769A7829-F061-40EC-9287-4F9EA416CC60}"/>
            </a:ext>
          </a:extLst>
        </xdr:cNvPr>
        <xdr:cNvSpPr/>
      </xdr:nvSpPr>
      <xdr:spPr>
        <a:xfrm>
          <a:off x="6921500" y="1428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100394</xdr:rowOff>
    </xdr:from>
    <xdr:to>
      <xdr:col>41</xdr:col>
      <xdr:colOff>50800</xdr:colOff>
      <xdr:row>83</xdr:row>
      <xdr:rowOff>104966</xdr:rowOff>
    </xdr:to>
    <xdr:cxnSp macro="">
      <xdr:nvCxnSpPr>
        <xdr:cNvPr id="345" name="直線コネクタ 344">
          <a:extLst>
            <a:ext uri="{FF2B5EF4-FFF2-40B4-BE49-F238E27FC236}">
              <a16:creationId xmlns:a16="http://schemas.microsoft.com/office/drawing/2014/main" id="{0DEC5485-8E2F-4BB5-9313-FCD68B152164}"/>
            </a:ext>
          </a:extLst>
        </xdr:cNvPr>
        <xdr:cNvCxnSpPr/>
      </xdr:nvCxnSpPr>
      <xdr:spPr>
        <a:xfrm flipV="1">
          <a:off x="6972300" y="14330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6303</xdr:rowOff>
    </xdr:from>
    <xdr:ext cx="469744" cy="259045"/>
    <xdr:sp macro="" textlink="">
      <xdr:nvSpPr>
        <xdr:cNvPr id="346" name="n_1aveValue【公営住宅】&#10;一人当たり面積">
          <a:extLst>
            <a:ext uri="{FF2B5EF4-FFF2-40B4-BE49-F238E27FC236}">
              <a16:creationId xmlns:a16="http://schemas.microsoft.com/office/drawing/2014/main" id="{D4A4A68A-2B95-43CF-8431-23313148A420}"/>
            </a:ext>
          </a:extLst>
        </xdr:cNvPr>
        <xdr:cNvSpPr txBox="1"/>
      </xdr:nvSpPr>
      <xdr:spPr>
        <a:xfrm>
          <a:off x="9391727" y="1440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163465</xdr:rowOff>
    </xdr:from>
    <xdr:ext cx="469744" cy="259045"/>
    <xdr:sp macro="" textlink="">
      <xdr:nvSpPr>
        <xdr:cNvPr id="347" name="n_2aveValue【公営住宅】&#10;一人当たり面積">
          <a:extLst>
            <a:ext uri="{FF2B5EF4-FFF2-40B4-BE49-F238E27FC236}">
              <a16:creationId xmlns:a16="http://schemas.microsoft.com/office/drawing/2014/main" id="{CD2D5EF4-206F-40D7-B652-3AC4EDE70FFC}"/>
            </a:ext>
          </a:extLst>
        </xdr:cNvPr>
        <xdr:cNvSpPr txBox="1"/>
      </xdr:nvSpPr>
      <xdr:spPr>
        <a:xfrm>
          <a:off x="85154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5160</xdr:rowOff>
    </xdr:from>
    <xdr:ext cx="469744" cy="259045"/>
    <xdr:sp macro="" textlink="">
      <xdr:nvSpPr>
        <xdr:cNvPr id="348" name="n_3aveValue【公営住宅】&#10;一人当たり面積">
          <a:extLst>
            <a:ext uri="{FF2B5EF4-FFF2-40B4-BE49-F238E27FC236}">
              <a16:creationId xmlns:a16="http://schemas.microsoft.com/office/drawing/2014/main" id="{9399FF95-D0F1-4386-A1E5-59C96EBBD690}"/>
            </a:ext>
          </a:extLst>
        </xdr:cNvPr>
        <xdr:cNvSpPr txBox="1"/>
      </xdr:nvSpPr>
      <xdr:spPr>
        <a:xfrm>
          <a:off x="76264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167467</xdr:rowOff>
    </xdr:from>
    <xdr:ext cx="469744" cy="259045"/>
    <xdr:sp macro="" textlink="">
      <xdr:nvSpPr>
        <xdr:cNvPr id="349" name="n_4aveValue【公営住宅】&#10;一人当たり面積">
          <a:extLst>
            <a:ext uri="{FF2B5EF4-FFF2-40B4-BE49-F238E27FC236}">
              <a16:creationId xmlns:a16="http://schemas.microsoft.com/office/drawing/2014/main" id="{CE2993B0-8A19-476B-806B-190C303E28E1}"/>
            </a:ext>
          </a:extLst>
        </xdr:cNvPr>
        <xdr:cNvSpPr txBox="1"/>
      </xdr:nvSpPr>
      <xdr:spPr>
        <a:xfrm>
          <a:off x="6737427" y="143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154576</xdr:rowOff>
    </xdr:from>
    <xdr:ext cx="469744" cy="259045"/>
    <xdr:sp macro="" textlink="">
      <xdr:nvSpPr>
        <xdr:cNvPr id="350" name="n_1mainValue【公営住宅】&#10;一人当たり面積">
          <a:extLst>
            <a:ext uri="{FF2B5EF4-FFF2-40B4-BE49-F238E27FC236}">
              <a16:creationId xmlns:a16="http://schemas.microsoft.com/office/drawing/2014/main" id="{F7BF13A7-8951-4506-8504-06A51871E03F}"/>
            </a:ext>
          </a:extLst>
        </xdr:cNvPr>
        <xdr:cNvSpPr txBox="1"/>
      </xdr:nvSpPr>
      <xdr:spPr>
        <a:xfrm>
          <a:off x="9391727" y="1404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162005</xdr:rowOff>
    </xdr:from>
    <xdr:ext cx="469744" cy="259045"/>
    <xdr:sp macro="" textlink="">
      <xdr:nvSpPr>
        <xdr:cNvPr id="351" name="n_2mainValue【公営住宅】&#10;一人当たり面積">
          <a:extLst>
            <a:ext uri="{FF2B5EF4-FFF2-40B4-BE49-F238E27FC236}">
              <a16:creationId xmlns:a16="http://schemas.microsoft.com/office/drawing/2014/main" id="{9E49D4EF-5E5C-439C-8D46-601F048B7A45}"/>
            </a:ext>
          </a:extLst>
        </xdr:cNvPr>
        <xdr:cNvSpPr txBox="1"/>
      </xdr:nvSpPr>
      <xdr:spPr>
        <a:xfrm>
          <a:off x="8515427" y="1404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167721</xdr:rowOff>
    </xdr:from>
    <xdr:ext cx="469744" cy="259045"/>
    <xdr:sp macro="" textlink="">
      <xdr:nvSpPr>
        <xdr:cNvPr id="352" name="n_3mainValue【公営住宅】&#10;一人当たり面積">
          <a:extLst>
            <a:ext uri="{FF2B5EF4-FFF2-40B4-BE49-F238E27FC236}">
              <a16:creationId xmlns:a16="http://schemas.microsoft.com/office/drawing/2014/main" id="{EB9EAD76-E81F-4F30-9655-F689373146B3}"/>
            </a:ext>
          </a:extLst>
        </xdr:cNvPr>
        <xdr:cNvSpPr txBox="1"/>
      </xdr:nvSpPr>
      <xdr:spPr>
        <a:xfrm>
          <a:off x="7626427" y="1405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843</xdr:rowOff>
    </xdr:from>
    <xdr:ext cx="469744" cy="259045"/>
    <xdr:sp macro="" textlink="">
      <xdr:nvSpPr>
        <xdr:cNvPr id="353" name="n_4mainValue【公営住宅】&#10;一人当たり面積">
          <a:extLst>
            <a:ext uri="{FF2B5EF4-FFF2-40B4-BE49-F238E27FC236}">
              <a16:creationId xmlns:a16="http://schemas.microsoft.com/office/drawing/2014/main" id="{DB3E1A6C-D006-42B2-A5BE-CACBF6E886FE}"/>
            </a:ext>
          </a:extLst>
        </xdr:cNvPr>
        <xdr:cNvSpPr txBox="1"/>
      </xdr:nvSpPr>
      <xdr:spPr>
        <a:xfrm>
          <a:off x="6737427" y="1405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FF92A4F6-0599-4554-9FC4-9AE39AF851F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7366BDEC-FE2C-4BF9-A349-0A67AD7EE03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E15C0585-B925-4159-BCC5-09AD848BF52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6169493D-AD67-42D5-B630-DA295869847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B8A62068-E127-42C0-96D3-160DD51F1D1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E0290EE5-305F-43D6-B1BB-618AF210140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E30AA33F-F237-425B-8CFC-AA78776D501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D6BC5A06-056F-4685-83ED-AB816C58CA3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a:extLst>
            <a:ext uri="{FF2B5EF4-FFF2-40B4-BE49-F238E27FC236}">
              <a16:creationId xmlns:a16="http://schemas.microsoft.com/office/drawing/2014/main" id="{C483FFD6-F6AC-4F2E-95EC-29F12AF8FAA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a:extLst>
            <a:ext uri="{FF2B5EF4-FFF2-40B4-BE49-F238E27FC236}">
              <a16:creationId xmlns:a16="http://schemas.microsoft.com/office/drawing/2014/main" id="{CDABDDC5-9AF9-4BFA-B1DA-44E1789EC67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64" name="テキスト ボックス 363">
          <a:extLst>
            <a:ext uri="{FF2B5EF4-FFF2-40B4-BE49-F238E27FC236}">
              <a16:creationId xmlns:a16="http://schemas.microsoft.com/office/drawing/2014/main" id="{CDDCDFCE-E27D-4055-B85A-6FBAA55A88A8}"/>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a:extLst>
            <a:ext uri="{FF2B5EF4-FFF2-40B4-BE49-F238E27FC236}">
              <a16:creationId xmlns:a16="http://schemas.microsoft.com/office/drawing/2014/main" id="{3259F4BE-F8BD-48D6-ACF5-B4612677C93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66" name="テキスト ボックス 365">
          <a:extLst>
            <a:ext uri="{FF2B5EF4-FFF2-40B4-BE49-F238E27FC236}">
              <a16:creationId xmlns:a16="http://schemas.microsoft.com/office/drawing/2014/main" id="{83FA9000-C560-490E-BDBA-061E543AD2FE}"/>
            </a:ext>
          </a:extLst>
        </xdr:cNvPr>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a:extLst>
            <a:ext uri="{FF2B5EF4-FFF2-40B4-BE49-F238E27FC236}">
              <a16:creationId xmlns:a16="http://schemas.microsoft.com/office/drawing/2014/main" id="{4D4B343A-8416-4084-A537-C17B5EFBEA7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a:extLst>
            <a:ext uri="{FF2B5EF4-FFF2-40B4-BE49-F238E27FC236}">
              <a16:creationId xmlns:a16="http://schemas.microsoft.com/office/drawing/2014/main" id="{6C7D1DB6-9791-4D06-85A0-889B52AB497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a:extLst>
            <a:ext uri="{FF2B5EF4-FFF2-40B4-BE49-F238E27FC236}">
              <a16:creationId xmlns:a16="http://schemas.microsoft.com/office/drawing/2014/main" id="{3F14596A-AC27-4D0A-8DCE-20058C243EE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a:extLst>
            <a:ext uri="{FF2B5EF4-FFF2-40B4-BE49-F238E27FC236}">
              <a16:creationId xmlns:a16="http://schemas.microsoft.com/office/drawing/2014/main" id="{644EF08E-FDB7-4D15-B624-31D62C1ABA1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a:extLst>
            <a:ext uri="{FF2B5EF4-FFF2-40B4-BE49-F238E27FC236}">
              <a16:creationId xmlns:a16="http://schemas.microsoft.com/office/drawing/2014/main" id="{26AC2B3A-C4C3-48D9-9264-DD377E2B84E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a:extLst>
            <a:ext uri="{FF2B5EF4-FFF2-40B4-BE49-F238E27FC236}">
              <a16:creationId xmlns:a16="http://schemas.microsoft.com/office/drawing/2014/main" id="{BC25E0E8-251C-4581-AAD0-8DE32F26549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a:extLst>
            <a:ext uri="{FF2B5EF4-FFF2-40B4-BE49-F238E27FC236}">
              <a16:creationId xmlns:a16="http://schemas.microsoft.com/office/drawing/2014/main" id="{00BB12D7-DD10-48B8-A308-81AEA8ECD65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a:extLst>
            <a:ext uri="{FF2B5EF4-FFF2-40B4-BE49-F238E27FC236}">
              <a16:creationId xmlns:a16="http://schemas.microsoft.com/office/drawing/2014/main" id="{D73ADB8A-11F7-4469-B3C0-6529F66F312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a:extLst>
            <a:ext uri="{FF2B5EF4-FFF2-40B4-BE49-F238E27FC236}">
              <a16:creationId xmlns:a16="http://schemas.microsoft.com/office/drawing/2014/main" id="{AE87EC9F-CEE1-41CE-8AE9-0CB1E0070C8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76" name="テキスト ボックス 375">
          <a:extLst>
            <a:ext uri="{FF2B5EF4-FFF2-40B4-BE49-F238E27FC236}">
              <a16:creationId xmlns:a16="http://schemas.microsoft.com/office/drawing/2014/main" id="{DD04544B-6ACD-4C14-AF71-91814F70DEC9}"/>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a:extLst>
            <a:ext uri="{FF2B5EF4-FFF2-40B4-BE49-F238E27FC236}">
              <a16:creationId xmlns:a16="http://schemas.microsoft.com/office/drawing/2014/main" id="{8D217E03-1306-4FB7-95DD-2D4D93653FB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78" name="テキスト ボックス 377">
          <a:extLst>
            <a:ext uri="{FF2B5EF4-FFF2-40B4-BE49-F238E27FC236}">
              <a16:creationId xmlns:a16="http://schemas.microsoft.com/office/drawing/2014/main" id="{537A04E7-50A8-4F1B-AC04-BA34583FC5D9}"/>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9" name="【港湾・漁港】&#10;有形固定資産減価償却率グラフ枠">
          <a:extLst>
            <a:ext uri="{FF2B5EF4-FFF2-40B4-BE49-F238E27FC236}">
              <a16:creationId xmlns:a16="http://schemas.microsoft.com/office/drawing/2014/main" id="{D2632448-672D-4B77-A26E-BDB5A7D59E7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27214</xdr:rowOff>
    </xdr:to>
    <xdr:cxnSp macro="">
      <xdr:nvCxnSpPr>
        <xdr:cNvPr id="380" name="直線コネクタ 379">
          <a:extLst>
            <a:ext uri="{FF2B5EF4-FFF2-40B4-BE49-F238E27FC236}">
              <a16:creationId xmlns:a16="http://schemas.microsoft.com/office/drawing/2014/main" id="{BEF43AD1-BAE0-401F-8131-E2391D0064A1}"/>
            </a:ext>
          </a:extLst>
        </xdr:cNvPr>
        <xdr:cNvCxnSpPr/>
      </xdr:nvCxnSpPr>
      <xdr:spPr>
        <a:xfrm flipV="1">
          <a:off x="4634865" y="1714282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31041</xdr:rowOff>
    </xdr:from>
    <xdr:ext cx="405111" cy="259045"/>
    <xdr:sp macro="" textlink="">
      <xdr:nvSpPr>
        <xdr:cNvPr id="381" name="【港湾・漁港】&#10;有形固定資産減価償却率最小値テキスト">
          <a:extLst>
            <a:ext uri="{FF2B5EF4-FFF2-40B4-BE49-F238E27FC236}">
              <a16:creationId xmlns:a16="http://schemas.microsoft.com/office/drawing/2014/main" id="{EFC593E7-3375-4037-B7D6-23CACB2E9C60}"/>
            </a:ext>
          </a:extLst>
        </xdr:cNvPr>
        <xdr:cNvSpPr txBox="1"/>
      </xdr:nvSpPr>
      <xdr:spPr>
        <a:xfrm>
          <a:off x="4673600" y="1854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27214</xdr:rowOff>
    </xdr:from>
    <xdr:to>
      <xdr:col>24</xdr:col>
      <xdr:colOff>152400</xdr:colOff>
      <xdr:row>108</xdr:row>
      <xdr:rowOff>27214</xdr:rowOff>
    </xdr:to>
    <xdr:cxnSp macro="">
      <xdr:nvCxnSpPr>
        <xdr:cNvPr id="382" name="直線コネクタ 381">
          <a:extLst>
            <a:ext uri="{FF2B5EF4-FFF2-40B4-BE49-F238E27FC236}">
              <a16:creationId xmlns:a16="http://schemas.microsoft.com/office/drawing/2014/main" id="{2655DA22-0265-4C7B-A4A2-4DB994759DB3}"/>
            </a:ext>
          </a:extLst>
        </xdr:cNvPr>
        <xdr:cNvCxnSpPr/>
      </xdr:nvCxnSpPr>
      <xdr:spPr>
        <a:xfrm>
          <a:off x="4546600" y="1854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83" name="【港湾・漁港】&#10;有形固定資産減価償却率最大値テキスト">
          <a:extLst>
            <a:ext uri="{FF2B5EF4-FFF2-40B4-BE49-F238E27FC236}">
              <a16:creationId xmlns:a16="http://schemas.microsoft.com/office/drawing/2014/main" id="{A9FC5E35-E092-4DB0-A63A-CB4F540D2B2D}"/>
            </a:ext>
          </a:extLst>
        </xdr:cNvPr>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84" name="直線コネクタ 383">
          <a:extLst>
            <a:ext uri="{FF2B5EF4-FFF2-40B4-BE49-F238E27FC236}">
              <a16:creationId xmlns:a16="http://schemas.microsoft.com/office/drawing/2014/main" id="{55209B23-482D-4467-8D8F-B200EEDB9990}"/>
            </a:ext>
          </a:extLst>
        </xdr:cNvPr>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108329</xdr:rowOff>
    </xdr:from>
    <xdr:ext cx="405111" cy="259045"/>
    <xdr:sp macro="" textlink="">
      <xdr:nvSpPr>
        <xdr:cNvPr id="385" name="【港湾・漁港】&#10;有形固定資産減価償却率平均値テキスト">
          <a:extLst>
            <a:ext uri="{FF2B5EF4-FFF2-40B4-BE49-F238E27FC236}">
              <a16:creationId xmlns:a16="http://schemas.microsoft.com/office/drawing/2014/main" id="{DC47A4AB-4835-4E80-9BC3-EF5D8A6B21E4}"/>
            </a:ext>
          </a:extLst>
        </xdr:cNvPr>
        <xdr:cNvSpPr txBox="1"/>
      </xdr:nvSpPr>
      <xdr:spPr>
        <a:xfrm>
          <a:off x="4673600" y="1828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129902</xdr:rowOff>
    </xdr:from>
    <xdr:to>
      <xdr:col>24</xdr:col>
      <xdr:colOff>114300</xdr:colOff>
      <xdr:row>107</xdr:row>
      <xdr:rowOff>60052</xdr:rowOff>
    </xdr:to>
    <xdr:sp macro="" textlink="">
      <xdr:nvSpPr>
        <xdr:cNvPr id="386" name="フローチャート: 判断 385">
          <a:extLst>
            <a:ext uri="{FF2B5EF4-FFF2-40B4-BE49-F238E27FC236}">
              <a16:creationId xmlns:a16="http://schemas.microsoft.com/office/drawing/2014/main" id="{98ECF467-4A69-40A1-8DCC-12640071F78D}"/>
            </a:ext>
          </a:extLst>
        </xdr:cNvPr>
        <xdr:cNvSpPr/>
      </xdr:nvSpPr>
      <xdr:spPr>
        <a:xfrm>
          <a:off x="4584700" y="1830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126637</xdr:rowOff>
    </xdr:from>
    <xdr:to>
      <xdr:col>20</xdr:col>
      <xdr:colOff>38100</xdr:colOff>
      <xdr:row>107</xdr:row>
      <xdr:rowOff>56787</xdr:rowOff>
    </xdr:to>
    <xdr:sp macro="" textlink="">
      <xdr:nvSpPr>
        <xdr:cNvPr id="387" name="フローチャート: 判断 386">
          <a:extLst>
            <a:ext uri="{FF2B5EF4-FFF2-40B4-BE49-F238E27FC236}">
              <a16:creationId xmlns:a16="http://schemas.microsoft.com/office/drawing/2014/main" id="{0D6BE031-C606-46F4-A7B5-DA06C1446FFA}"/>
            </a:ext>
          </a:extLst>
        </xdr:cNvPr>
        <xdr:cNvSpPr/>
      </xdr:nvSpPr>
      <xdr:spPr>
        <a:xfrm>
          <a:off x="3746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87449</xdr:rowOff>
    </xdr:from>
    <xdr:to>
      <xdr:col>15</xdr:col>
      <xdr:colOff>101600</xdr:colOff>
      <xdr:row>107</xdr:row>
      <xdr:rowOff>17599</xdr:rowOff>
    </xdr:to>
    <xdr:sp macro="" textlink="">
      <xdr:nvSpPr>
        <xdr:cNvPr id="388" name="フローチャート: 判断 387">
          <a:extLst>
            <a:ext uri="{FF2B5EF4-FFF2-40B4-BE49-F238E27FC236}">
              <a16:creationId xmlns:a16="http://schemas.microsoft.com/office/drawing/2014/main" id="{FA0BCDDE-FFE6-4E0E-9B23-EB433FAAA831}"/>
            </a:ext>
          </a:extLst>
        </xdr:cNvPr>
        <xdr:cNvSpPr/>
      </xdr:nvSpPr>
      <xdr:spPr>
        <a:xfrm>
          <a:off x="2857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38463</xdr:rowOff>
    </xdr:from>
    <xdr:to>
      <xdr:col>10</xdr:col>
      <xdr:colOff>165100</xdr:colOff>
      <xdr:row>106</xdr:row>
      <xdr:rowOff>140063</xdr:rowOff>
    </xdr:to>
    <xdr:sp macro="" textlink="">
      <xdr:nvSpPr>
        <xdr:cNvPr id="389" name="フローチャート: 判断 388">
          <a:extLst>
            <a:ext uri="{FF2B5EF4-FFF2-40B4-BE49-F238E27FC236}">
              <a16:creationId xmlns:a16="http://schemas.microsoft.com/office/drawing/2014/main" id="{AA134677-D5A7-4804-8EE2-2FFA7D8AD261}"/>
            </a:ext>
          </a:extLst>
        </xdr:cNvPr>
        <xdr:cNvSpPr/>
      </xdr:nvSpPr>
      <xdr:spPr>
        <a:xfrm>
          <a:off x="1968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53158</xdr:rowOff>
    </xdr:from>
    <xdr:to>
      <xdr:col>6</xdr:col>
      <xdr:colOff>38100</xdr:colOff>
      <xdr:row>105</xdr:row>
      <xdr:rowOff>154758</xdr:rowOff>
    </xdr:to>
    <xdr:sp macro="" textlink="">
      <xdr:nvSpPr>
        <xdr:cNvPr id="390" name="フローチャート: 判断 389">
          <a:extLst>
            <a:ext uri="{FF2B5EF4-FFF2-40B4-BE49-F238E27FC236}">
              <a16:creationId xmlns:a16="http://schemas.microsoft.com/office/drawing/2014/main" id="{5D336560-0BC7-4766-A83A-CD6856D3A357}"/>
            </a:ext>
          </a:extLst>
        </xdr:cNvPr>
        <xdr:cNvSpPr/>
      </xdr:nvSpPr>
      <xdr:spPr>
        <a:xfrm>
          <a:off x="1079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25961E63-825A-4121-BC99-D91C55B33AA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4C8D92ED-4AA2-4E9D-90DA-A82FF56FA55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34CCDF1A-C989-4C36-8E3D-9D610E756BA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6C79EABF-D7F9-4CAB-A54D-639BAADE584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ECB4C752-3B33-4B14-8235-1D85B029417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84182</xdr:rowOff>
    </xdr:from>
    <xdr:to>
      <xdr:col>20</xdr:col>
      <xdr:colOff>38100</xdr:colOff>
      <xdr:row>107</xdr:row>
      <xdr:rowOff>14332</xdr:rowOff>
    </xdr:to>
    <xdr:sp macro="" textlink="">
      <xdr:nvSpPr>
        <xdr:cNvPr id="396" name="楕円 395">
          <a:extLst>
            <a:ext uri="{FF2B5EF4-FFF2-40B4-BE49-F238E27FC236}">
              <a16:creationId xmlns:a16="http://schemas.microsoft.com/office/drawing/2014/main" id="{AD63AF79-EF38-4D0D-B2C9-91772535F3D4}"/>
            </a:ext>
          </a:extLst>
        </xdr:cNvPr>
        <xdr:cNvSpPr/>
      </xdr:nvSpPr>
      <xdr:spPr>
        <a:xfrm>
          <a:off x="3746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25400</xdr:rowOff>
    </xdr:from>
    <xdr:to>
      <xdr:col>15</xdr:col>
      <xdr:colOff>101600</xdr:colOff>
      <xdr:row>106</xdr:row>
      <xdr:rowOff>127000</xdr:rowOff>
    </xdr:to>
    <xdr:sp macro="" textlink="">
      <xdr:nvSpPr>
        <xdr:cNvPr id="397" name="楕円 396">
          <a:extLst>
            <a:ext uri="{FF2B5EF4-FFF2-40B4-BE49-F238E27FC236}">
              <a16:creationId xmlns:a16="http://schemas.microsoft.com/office/drawing/2014/main" id="{539E75AC-325A-4203-89A3-BC7DEDB276D8}"/>
            </a:ext>
          </a:extLst>
        </xdr:cNvPr>
        <xdr:cNvSpPr/>
      </xdr:nvSpPr>
      <xdr:spPr>
        <a:xfrm>
          <a:off x="2857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76200</xdr:rowOff>
    </xdr:from>
    <xdr:to>
      <xdr:col>19</xdr:col>
      <xdr:colOff>177800</xdr:colOff>
      <xdr:row>106</xdr:row>
      <xdr:rowOff>134982</xdr:rowOff>
    </xdr:to>
    <xdr:cxnSp macro="">
      <xdr:nvCxnSpPr>
        <xdr:cNvPr id="398" name="直線コネクタ 397">
          <a:extLst>
            <a:ext uri="{FF2B5EF4-FFF2-40B4-BE49-F238E27FC236}">
              <a16:creationId xmlns:a16="http://schemas.microsoft.com/office/drawing/2014/main" id="{1E05E7BA-A8CD-4E27-A762-AF86B3E63429}"/>
            </a:ext>
          </a:extLst>
        </xdr:cNvPr>
        <xdr:cNvCxnSpPr/>
      </xdr:nvCxnSpPr>
      <xdr:spPr>
        <a:xfrm>
          <a:off x="2908300" y="18249900"/>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111942</xdr:rowOff>
    </xdr:from>
    <xdr:to>
      <xdr:col>10</xdr:col>
      <xdr:colOff>165100</xdr:colOff>
      <xdr:row>106</xdr:row>
      <xdr:rowOff>42092</xdr:rowOff>
    </xdr:to>
    <xdr:sp macro="" textlink="">
      <xdr:nvSpPr>
        <xdr:cNvPr id="399" name="楕円 398">
          <a:extLst>
            <a:ext uri="{FF2B5EF4-FFF2-40B4-BE49-F238E27FC236}">
              <a16:creationId xmlns:a16="http://schemas.microsoft.com/office/drawing/2014/main" id="{95FA91BC-B759-495D-9D28-41075195B2CB}"/>
            </a:ext>
          </a:extLst>
        </xdr:cNvPr>
        <xdr:cNvSpPr/>
      </xdr:nvSpPr>
      <xdr:spPr>
        <a:xfrm>
          <a:off x="1968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162742</xdr:rowOff>
    </xdr:from>
    <xdr:to>
      <xdr:col>15</xdr:col>
      <xdr:colOff>50800</xdr:colOff>
      <xdr:row>106</xdr:row>
      <xdr:rowOff>76200</xdr:rowOff>
    </xdr:to>
    <xdr:cxnSp macro="">
      <xdr:nvCxnSpPr>
        <xdr:cNvPr id="400" name="直線コネクタ 399">
          <a:extLst>
            <a:ext uri="{FF2B5EF4-FFF2-40B4-BE49-F238E27FC236}">
              <a16:creationId xmlns:a16="http://schemas.microsoft.com/office/drawing/2014/main" id="{35ABE9B3-D980-4DBD-BC8E-03D11612E2D2}"/>
            </a:ext>
          </a:extLst>
        </xdr:cNvPr>
        <xdr:cNvCxnSpPr/>
      </xdr:nvCxnSpPr>
      <xdr:spPr>
        <a:xfrm>
          <a:off x="2019300" y="1816499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134801</xdr:rowOff>
    </xdr:from>
    <xdr:to>
      <xdr:col>6</xdr:col>
      <xdr:colOff>38100</xdr:colOff>
      <xdr:row>106</xdr:row>
      <xdr:rowOff>64951</xdr:rowOff>
    </xdr:to>
    <xdr:sp macro="" textlink="">
      <xdr:nvSpPr>
        <xdr:cNvPr id="401" name="楕円 400">
          <a:extLst>
            <a:ext uri="{FF2B5EF4-FFF2-40B4-BE49-F238E27FC236}">
              <a16:creationId xmlns:a16="http://schemas.microsoft.com/office/drawing/2014/main" id="{CC310665-3348-4BC6-B4E6-A196677BF875}"/>
            </a:ext>
          </a:extLst>
        </xdr:cNvPr>
        <xdr:cNvSpPr/>
      </xdr:nvSpPr>
      <xdr:spPr>
        <a:xfrm>
          <a:off x="1079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162742</xdr:rowOff>
    </xdr:from>
    <xdr:to>
      <xdr:col>10</xdr:col>
      <xdr:colOff>114300</xdr:colOff>
      <xdr:row>106</xdr:row>
      <xdr:rowOff>14151</xdr:rowOff>
    </xdr:to>
    <xdr:cxnSp macro="">
      <xdr:nvCxnSpPr>
        <xdr:cNvPr id="402" name="直線コネクタ 401">
          <a:extLst>
            <a:ext uri="{FF2B5EF4-FFF2-40B4-BE49-F238E27FC236}">
              <a16:creationId xmlns:a16="http://schemas.microsoft.com/office/drawing/2014/main" id="{EFEF3E67-E8CD-439F-8B5E-A6ED743AFEFE}"/>
            </a:ext>
          </a:extLst>
        </xdr:cNvPr>
        <xdr:cNvCxnSpPr/>
      </xdr:nvCxnSpPr>
      <xdr:spPr>
        <a:xfrm flipV="1">
          <a:off x="1130300" y="1816499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47914</xdr:rowOff>
    </xdr:from>
    <xdr:ext cx="405111" cy="259045"/>
    <xdr:sp macro="" textlink="">
      <xdr:nvSpPr>
        <xdr:cNvPr id="403" name="n_1aveValue【港湾・漁港】&#10;有形固定資産減価償却率">
          <a:extLst>
            <a:ext uri="{FF2B5EF4-FFF2-40B4-BE49-F238E27FC236}">
              <a16:creationId xmlns:a16="http://schemas.microsoft.com/office/drawing/2014/main" id="{14E81A30-7423-4E05-9DD5-6FF8DA97122A}"/>
            </a:ext>
          </a:extLst>
        </xdr:cNvPr>
        <xdr:cNvSpPr txBox="1"/>
      </xdr:nvSpPr>
      <xdr:spPr>
        <a:xfrm>
          <a:off x="35820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8726</xdr:rowOff>
    </xdr:from>
    <xdr:ext cx="405111" cy="259045"/>
    <xdr:sp macro="" textlink="">
      <xdr:nvSpPr>
        <xdr:cNvPr id="404" name="n_2aveValue【港湾・漁港】&#10;有形固定資産減価償却率">
          <a:extLst>
            <a:ext uri="{FF2B5EF4-FFF2-40B4-BE49-F238E27FC236}">
              <a16:creationId xmlns:a16="http://schemas.microsoft.com/office/drawing/2014/main" id="{A28A3CC1-EF8A-4738-9940-DC4010C1BAB9}"/>
            </a:ext>
          </a:extLst>
        </xdr:cNvPr>
        <xdr:cNvSpPr txBox="1"/>
      </xdr:nvSpPr>
      <xdr:spPr>
        <a:xfrm>
          <a:off x="2705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131190</xdr:rowOff>
    </xdr:from>
    <xdr:ext cx="405111" cy="259045"/>
    <xdr:sp macro="" textlink="">
      <xdr:nvSpPr>
        <xdr:cNvPr id="405" name="n_3aveValue【港湾・漁港】&#10;有形固定資産減価償却率">
          <a:extLst>
            <a:ext uri="{FF2B5EF4-FFF2-40B4-BE49-F238E27FC236}">
              <a16:creationId xmlns:a16="http://schemas.microsoft.com/office/drawing/2014/main" id="{F7704DFD-279E-456A-BBBB-8617CD5ABFFF}"/>
            </a:ext>
          </a:extLst>
        </xdr:cNvPr>
        <xdr:cNvSpPr txBox="1"/>
      </xdr:nvSpPr>
      <xdr:spPr>
        <a:xfrm>
          <a:off x="18167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171285</xdr:rowOff>
    </xdr:from>
    <xdr:ext cx="405111" cy="259045"/>
    <xdr:sp macro="" textlink="">
      <xdr:nvSpPr>
        <xdr:cNvPr id="406" name="n_4aveValue【港湾・漁港】&#10;有形固定資産減価償却率">
          <a:extLst>
            <a:ext uri="{FF2B5EF4-FFF2-40B4-BE49-F238E27FC236}">
              <a16:creationId xmlns:a16="http://schemas.microsoft.com/office/drawing/2014/main" id="{D024A4F2-B629-4900-9CD4-6D22E981D180}"/>
            </a:ext>
          </a:extLst>
        </xdr:cNvPr>
        <xdr:cNvSpPr txBox="1"/>
      </xdr:nvSpPr>
      <xdr:spPr>
        <a:xfrm>
          <a:off x="927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30859</xdr:rowOff>
    </xdr:from>
    <xdr:ext cx="405111" cy="259045"/>
    <xdr:sp macro="" textlink="">
      <xdr:nvSpPr>
        <xdr:cNvPr id="407" name="n_1mainValue【港湾・漁港】&#10;有形固定資産減価償却率">
          <a:extLst>
            <a:ext uri="{FF2B5EF4-FFF2-40B4-BE49-F238E27FC236}">
              <a16:creationId xmlns:a16="http://schemas.microsoft.com/office/drawing/2014/main" id="{155018A6-4413-471E-909B-28AEB59544EC}"/>
            </a:ext>
          </a:extLst>
        </xdr:cNvPr>
        <xdr:cNvSpPr txBox="1"/>
      </xdr:nvSpPr>
      <xdr:spPr>
        <a:xfrm>
          <a:off x="3582044" y="1803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143527</xdr:rowOff>
    </xdr:from>
    <xdr:ext cx="405111" cy="259045"/>
    <xdr:sp macro="" textlink="">
      <xdr:nvSpPr>
        <xdr:cNvPr id="408" name="n_2mainValue【港湾・漁港】&#10;有形固定資産減価償却率">
          <a:extLst>
            <a:ext uri="{FF2B5EF4-FFF2-40B4-BE49-F238E27FC236}">
              <a16:creationId xmlns:a16="http://schemas.microsoft.com/office/drawing/2014/main" id="{7D8328DB-2151-490A-AF60-522C39203686}"/>
            </a:ext>
          </a:extLst>
        </xdr:cNvPr>
        <xdr:cNvSpPr txBox="1"/>
      </xdr:nvSpPr>
      <xdr:spPr>
        <a:xfrm>
          <a:off x="27057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58619</xdr:rowOff>
    </xdr:from>
    <xdr:ext cx="405111" cy="259045"/>
    <xdr:sp macro="" textlink="">
      <xdr:nvSpPr>
        <xdr:cNvPr id="409" name="n_3mainValue【港湾・漁港】&#10;有形固定資産減価償却率">
          <a:extLst>
            <a:ext uri="{FF2B5EF4-FFF2-40B4-BE49-F238E27FC236}">
              <a16:creationId xmlns:a16="http://schemas.microsoft.com/office/drawing/2014/main" id="{AF93CEC8-9A19-4CEC-9E25-F2619D600FD5}"/>
            </a:ext>
          </a:extLst>
        </xdr:cNvPr>
        <xdr:cNvSpPr txBox="1"/>
      </xdr:nvSpPr>
      <xdr:spPr>
        <a:xfrm>
          <a:off x="1816744" y="1788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56078</xdr:rowOff>
    </xdr:from>
    <xdr:ext cx="405111" cy="259045"/>
    <xdr:sp macro="" textlink="">
      <xdr:nvSpPr>
        <xdr:cNvPr id="410" name="n_4mainValue【港湾・漁港】&#10;有形固定資産減価償却率">
          <a:extLst>
            <a:ext uri="{FF2B5EF4-FFF2-40B4-BE49-F238E27FC236}">
              <a16:creationId xmlns:a16="http://schemas.microsoft.com/office/drawing/2014/main" id="{FD3B1DAD-190C-4EA5-8796-1C531209E666}"/>
            </a:ext>
          </a:extLst>
        </xdr:cNvPr>
        <xdr:cNvSpPr txBox="1"/>
      </xdr:nvSpPr>
      <xdr:spPr>
        <a:xfrm>
          <a:off x="927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a:extLst>
            <a:ext uri="{FF2B5EF4-FFF2-40B4-BE49-F238E27FC236}">
              <a16:creationId xmlns:a16="http://schemas.microsoft.com/office/drawing/2014/main" id="{8977D92C-8589-460F-A8D3-BE1CD0A891D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a:extLst>
            <a:ext uri="{FF2B5EF4-FFF2-40B4-BE49-F238E27FC236}">
              <a16:creationId xmlns:a16="http://schemas.microsoft.com/office/drawing/2014/main" id="{BAD44625-A6A2-411D-BAC5-6EFD410000B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a:extLst>
            <a:ext uri="{FF2B5EF4-FFF2-40B4-BE49-F238E27FC236}">
              <a16:creationId xmlns:a16="http://schemas.microsoft.com/office/drawing/2014/main" id="{EF7CCFDC-F6AB-4202-8F0F-C0FA227F08B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a:extLst>
            <a:ext uri="{FF2B5EF4-FFF2-40B4-BE49-F238E27FC236}">
              <a16:creationId xmlns:a16="http://schemas.microsoft.com/office/drawing/2014/main" id="{7EA05A1B-F8D5-417A-95BA-79608510DFE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a:extLst>
            <a:ext uri="{FF2B5EF4-FFF2-40B4-BE49-F238E27FC236}">
              <a16:creationId xmlns:a16="http://schemas.microsoft.com/office/drawing/2014/main" id="{7FCFC1A1-043C-454D-BDE9-6F450156E49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a:extLst>
            <a:ext uri="{FF2B5EF4-FFF2-40B4-BE49-F238E27FC236}">
              <a16:creationId xmlns:a16="http://schemas.microsoft.com/office/drawing/2014/main" id="{2A311502-DE97-47D6-9742-8ACA4CCB513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a:extLst>
            <a:ext uri="{FF2B5EF4-FFF2-40B4-BE49-F238E27FC236}">
              <a16:creationId xmlns:a16="http://schemas.microsoft.com/office/drawing/2014/main" id="{565CD257-4607-4499-8636-2199BD2FDA2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a:extLst>
            <a:ext uri="{FF2B5EF4-FFF2-40B4-BE49-F238E27FC236}">
              <a16:creationId xmlns:a16="http://schemas.microsoft.com/office/drawing/2014/main" id="{E059F328-96A9-4FAC-829E-6EF2E2CAFB5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a:extLst>
            <a:ext uri="{FF2B5EF4-FFF2-40B4-BE49-F238E27FC236}">
              <a16:creationId xmlns:a16="http://schemas.microsoft.com/office/drawing/2014/main" id="{8F238E6A-BB20-416F-9064-8B423E3761C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a:extLst>
            <a:ext uri="{FF2B5EF4-FFF2-40B4-BE49-F238E27FC236}">
              <a16:creationId xmlns:a16="http://schemas.microsoft.com/office/drawing/2014/main" id="{DCDDFBE3-1730-4D3B-ADC2-650476D601B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1" name="直線コネクタ 420">
          <a:extLst>
            <a:ext uri="{FF2B5EF4-FFF2-40B4-BE49-F238E27FC236}">
              <a16:creationId xmlns:a16="http://schemas.microsoft.com/office/drawing/2014/main" id="{885806BA-DEDF-4DA7-972F-66A9BBC65B09}"/>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2" name="テキスト ボックス 421">
          <a:extLst>
            <a:ext uri="{FF2B5EF4-FFF2-40B4-BE49-F238E27FC236}">
              <a16:creationId xmlns:a16="http://schemas.microsoft.com/office/drawing/2014/main" id="{5A01499D-F0B0-4F51-A2A1-63574F688B1F}"/>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3" name="直線コネクタ 422">
          <a:extLst>
            <a:ext uri="{FF2B5EF4-FFF2-40B4-BE49-F238E27FC236}">
              <a16:creationId xmlns:a16="http://schemas.microsoft.com/office/drawing/2014/main" id="{7B7A4F70-BBA9-4DA3-A598-C9A32BE95DF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24" name="テキスト ボックス 423">
          <a:extLst>
            <a:ext uri="{FF2B5EF4-FFF2-40B4-BE49-F238E27FC236}">
              <a16:creationId xmlns:a16="http://schemas.microsoft.com/office/drawing/2014/main" id="{BCBC183C-819B-43D0-AFD0-DDB719A39C97}"/>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5" name="直線コネクタ 424">
          <a:extLst>
            <a:ext uri="{FF2B5EF4-FFF2-40B4-BE49-F238E27FC236}">
              <a16:creationId xmlns:a16="http://schemas.microsoft.com/office/drawing/2014/main" id="{66211321-D789-4659-8C84-8CC79AC9530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26" name="テキスト ボックス 425">
          <a:extLst>
            <a:ext uri="{FF2B5EF4-FFF2-40B4-BE49-F238E27FC236}">
              <a16:creationId xmlns:a16="http://schemas.microsoft.com/office/drawing/2014/main" id="{F3F54E49-097F-488A-B666-7D571E38BB35}"/>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7" name="直線コネクタ 426">
          <a:extLst>
            <a:ext uri="{FF2B5EF4-FFF2-40B4-BE49-F238E27FC236}">
              <a16:creationId xmlns:a16="http://schemas.microsoft.com/office/drawing/2014/main" id="{917F5CA8-69AD-4804-868D-83DCCDE52C8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28" name="テキスト ボックス 427">
          <a:extLst>
            <a:ext uri="{FF2B5EF4-FFF2-40B4-BE49-F238E27FC236}">
              <a16:creationId xmlns:a16="http://schemas.microsoft.com/office/drawing/2014/main" id="{3081B3D6-7FAA-47C8-84AC-B9D1F2040A8A}"/>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a:extLst>
            <a:ext uri="{FF2B5EF4-FFF2-40B4-BE49-F238E27FC236}">
              <a16:creationId xmlns:a16="http://schemas.microsoft.com/office/drawing/2014/main" id="{5310B569-6950-4AA2-9F2F-32B561488C2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0" name="テキスト ボックス 429">
          <a:extLst>
            <a:ext uri="{FF2B5EF4-FFF2-40B4-BE49-F238E27FC236}">
              <a16:creationId xmlns:a16="http://schemas.microsoft.com/office/drawing/2014/main" id="{A73C061B-BE3F-41E4-8EDE-BFBA61BAB651}"/>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港湾・漁港】&#10;一人当たり有形固定資産（償却資産）額グラフ枠">
          <a:extLst>
            <a:ext uri="{FF2B5EF4-FFF2-40B4-BE49-F238E27FC236}">
              <a16:creationId xmlns:a16="http://schemas.microsoft.com/office/drawing/2014/main" id="{40AC5EF9-27EF-43D7-BBC2-80E58583213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115874</xdr:rowOff>
    </xdr:from>
    <xdr:to>
      <xdr:col>54</xdr:col>
      <xdr:colOff>189865</xdr:colOff>
      <xdr:row>108</xdr:row>
      <xdr:rowOff>68763</xdr:rowOff>
    </xdr:to>
    <xdr:cxnSp macro="">
      <xdr:nvCxnSpPr>
        <xdr:cNvPr id="432" name="直線コネクタ 431">
          <a:extLst>
            <a:ext uri="{FF2B5EF4-FFF2-40B4-BE49-F238E27FC236}">
              <a16:creationId xmlns:a16="http://schemas.microsoft.com/office/drawing/2014/main" id="{74807443-1140-4F92-BEB8-1E0CFC270D6A}"/>
            </a:ext>
          </a:extLst>
        </xdr:cNvPr>
        <xdr:cNvCxnSpPr/>
      </xdr:nvCxnSpPr>
      <xdr:spPr>
        <a:xfrm flipV="1">
          <a:off x="10476865" y="17432324"/>
          <a:ext cx="0" cy="115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72590</xdr:rowOff>
    </xdr:from>
    <xdr:ext cx="469744" cy="259045"/>
    <xdr:sp macro="" textlink="">
      <xdr:nvSpPr>
        <xdr:cNvPr id="433" name="【港湾・漁港】&#10;一人当たり有形固定資産（償却資産）額最小値テキスト">
          <a:extLst>
            <a:ext uri="{FF2B5EF4-FFF2-40B4-BE49-F238E27FC236}">
              <a16:creationId xmlns:a16="http://schemas.microsoft.com/office/drawing/2014/main" id="{882D5A6E-4893-4074-B6BA-362031BD8FC7}"/>
            </a:ext>
          </a:extLst>
        </xdr:cNvPr>
        <xdr:cNvSpPr txBox="1"/>
      </xdr:nvSpPr>
      <xdr:spPr>
        <a:xfrm>
          <a:off x="10515600" y="1858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68763</xdr:rowOff>
    </xdr:from>
    <xdr:to>
      <xdr:col>55</xdr:col>
      <xdr:colOff>88900</xdr:colOff>
      <xdr:row>108</xdr:row>
      <xdr:rowOff>68763</xdr:rowOff>
    </xdr:to>
    <xdr:cxnSp macro="">
      <xdr:nvCxnSpPr>
        <xdr:cNvPr id="434" name="直線コネクタ 433">
          <a:extLst>
            <a:ext uri="{FF2B5EF4-FFF2-40B4-BE49-F238E27FC236}">
              <a16:creationId xmlns:a16="http://schemas.microsoft.com/office/drawing/2014/main" id="{E4A2342F-61B2-4DC8-8C18-0861C47CF979}"/>
            </a:ext>
          </a:extLst>
        </xdr:cNvPr>
        <xdr:cNvCxnSpPr/>
      </xdr:nvCxnSpPr>
      <xdr:spPr>
        <a:xfrm>
          <a:off x="10388600" y="1858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62551</xdr:rowOff>
    </xdr:from>
    <xdr:ext cx="599010" cy="259045"/>
    <xdr:sp macro="" textlink="">
      <xdr:nvSpPr>
        <xdr:cNvPr id="435" name="【港湾・漁港】&#10;一人当たり有形固定資産（償却資産）額最大値テキスト">
          <a:extLst>
            <a:ext uri="{FF2B5EF4-FFF2-40B4-BE49-F238E27FC236}">
              <a16:creationId xmlns:a16="http://schemas.microsoft.com/office/drawing/2014/main" id="{EC4A5DCD-1858-4FF5-90FA-6F1E59C34836}"/>
            </a:ext>
          </a:extLst>
        </xdr:cNvPr>
        <xdr:cNvSpPr txBox="1"/>
      </xdr:nvSpPr>
      <xdr:spPr>
        <a:xfrm>
          <a:off x="10515600" y="1720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115874</xdr:rowOff>
    </xdr:from>
    <xdr:to>
      <xdr:col>55</xdr:col>
      <xdr:colOff>88900</xdr:colOff>
      <xdr:row>101</xdr:row>
      <xdr:rowOff>115874</xdr:rowOff>
    </xdr:to>
    <xdr:cxnSp macro="">
      <xdr:nvCxnSpPr>
        <xdr:cNvPr id="436" name="直線コネクタ 435">
          <a:extLst>
            <a:ext uri="{FF2B5EF4-FFF2-40B4-BE49-F238E27FC236}">
              <a16:creationId xmlns:a16="http://schemas.microsoft.com/office/drawing/2014/main" id="{A529750D-77E5-4730-9654-672979326CEE}"/>
            </a:ext>
          </a:extLst>
        </xdr:cNvPr>
        <xdr:cNvCxnSpPr/>
      </xdr:nvCxnSpPr>
      <xdr:spPr>
        <a:xfrm>
          <a:off x="10388600" y="1743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19917</xdr:rowOff>
    </xdr:from>
    <xdr:ext cx="599010" cy="259045"/>
    <xdr:sp macro="" textlink="">
      <xdr:nvSpPr>
        <xdr:cNvPr id="437" name="【港湾・漁港】&#10;一人当たり有形固定資産（償却資産）額平均値テキスト">
          <a:extLst>
            <a:ext uri="{FF2B5EF4-FFF2-40B4-BE49-F238E27FC236}">
              <a16:creationId xmlns:a16="http://schemas.microsoft.com/office/drawing/2014/main" id="{F00752BB-41EC-4829-8BEF-003859B011DA}"/>
            </a:ext>
          </a:extLst>
        </xdr:cNvPr>
        <xdr:cNvSpPr txBox="1"/>
      </xdr:nvSpPr>
      <xdr:spPr>
        <a:xfrm>
          <a:off x="10515600" y="180221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41490</xdr:rowOff>
    </xdr:from>
    <xdr:to>
      <xdr:col>55</xdr:col>
      <xdr:colOff>50800</xdr:colOff>
      <xdr:row>105</xdr:row>
      <xdr:rowOff>143090</xdr:rowOff>
    </xdr:to>
    <xdr:sp macro="" textlink="">
      <xdr:nvSpPr>
        <xdr:cNvPr id="438" name="フローチャート: 判断 437">
          <a:extLst>
            <a:ext uri="{FF2B5EF4-FFF2-40B4-BE49-F238E27FC236}">
              <a16:creationId xmlns:a16="http://schemas.microsoft.com/office/drawing/2014/main" id="{3E8345B6-FF8B-42AC-92F8-8571F33AFB31}"/>
            </a:ext>
          </a:extLst>
        </xdr:cNvPr>
        <xdr:cNvSpPr/>
      </xdr:nvSpPr>
      <xdr:spPr>
        <a:xfrm>
          <a:off x="10426700" y="1804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68213</xdr:rowOff>
    </xdr:from>
    <xdr:to>
      <xdr:col>50</xdr:col>
      <xdr:colOff>165100</xdr:colOff>
      <xdr:row>105</xdr:row>
      <xdr:rowOff>169813</xdr:rowOff>
    </xdr:to>
    <xdr:sp macro="" textlink="">
      <xdr:nvSpPr>
        <xdr:cNvPr id="439" name="フローチャート: 判断 438">
          <a:extLst>
            <a:ext uri="{FF2B5EF4-FFF2-40B4-BE49-F238E27FC236}">
              <a16:creationId xmlns:a16="http://schemas.microsoft.com/office/drawing/2014/main" id="{5ACD95A0-54C4-44B5-9DD1-0CC442F8C11E}"/>
            </a:ext>
          </a:extLst>
        </xdr:cNvPr>
        <xdr:cNvSpPr/>
      </xdr:nvSpPr>
      <xdr:spPr>
        <a:xfrm>
          <a:off x="9588500" y="1807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166270</xdr:rowOff>
    </xdr:from>
    <xdr:to>
      <xdr:col>46</xdr:col>
      <xdr:colOff>38100</xdr:colOff>
      <xdr:row>105</xdr:row>
      <xdr:rowOff>96420</xdr:rowOff>
    </xdr:to>
    <xdr:sp macro="" textlink="">
      <xdr:nvSpPr>
        <xdr:cNvPr id="440" name="フローチャート: 判断 439">
          <a:extLst>
            <a:ext uri="{FF2B5EF4-FFF2-40B4-BE49-F238E27FC236}">
              <a16:creationId xmlns:a16="http://schemas.microsoft.com/office/drawing/2014/main" id="{4CEC5CE9-F8C8-429F-980F-A0EFB05838A5}"/>
            </a:ext>
          </a:extLst>
        </xdr:cNvPr>
        <xdr:cNvSpPr/>
      </xdr:nvSpPr>
      <xdr:spPr>
        <a:xfrm>
          <a:off x="8699500" y="1799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437</xdr:rowOff>
    </xdr:from>
    <xdr:to>
      <xdr:col>41</xdr:col>
      <xdr:colOff>101600</xdr:colOff>
      <xdr:row>105</xdr:row>
      <xdr:rowOff>102037</xdr:rowOff>
    </xdr:to>
    <xdr:sp macro="" textlink="">
      <xdr:nvSpPr>
        <xdr:cNvPr id="441" name="フローチャート: 判断 440">
          <a:extLst>
            <a:ext uri="{FF2B5EF4-FFF2-40B4-BE49-F238E27FC236}">
              <a16:creationId xmlns:a16="http://schemas.microsoft.com/office/drawing/2014/main" id="{05567FF9-0692-49C9-AECA-86B10BB59FC2}"/>
            </a:ext>
          </a:extLst>
        </xdr:cNvPr>
        <xdr:cNvSpPr/>
      </xdr:nvSpPr>
      <xdr:spPr>
        <a:xfrm>
          <a:off x="7810500" y="1800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140601</xdr:rowOff>
    </xdr:from>
    <xdr:to>
      <xdr:col>36</xdr:col>
      <xdr:colOff>165100</xdr:colOff>
      <xdr:row>106</xdr:row>
      <xdr:rowOff>70751</xdr:rowOff>
    </xdr:to>
    <xdr:sp macro="" textlink="">
      <xdr:nvSpPr>
        <xdr:cNvPr id="442" name="フローチャート: 判断 441">
          <a:extLst>
            <a:ext uri="{FF2B5EF4-FFF2-40B4-BE49-F238E27FC236}">
              <a16:creationId xmlns:a16="http://schemas.microsoft.com/office/drawing/2014/main" id="{E2563332-DD35-478C-8EF0-25E4CDD4F732}"/>
            </a:ext>
          </a:extLst>
        </xdr:cNvPr>
        <xdr:cNvSpPr/>
      </xdr:nvSpPr>
      <xdr:spPr>
        <a:xfrm>
          <a:off x="6921500" y="1814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F6964C05-B456-4249-B485-912ACB5E33A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F25B04BF-FD70-4BF9-A154-229485B3DB7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F14580F2-B936-43E7-B5B7-53F11B93CC8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74DF595F-9CD8-4646-8E0B-51167151698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BA4516BC-7A21-46BA-A3C6-9C7A16091A6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164657</xdr:rowOff>
    </xdr:from>
    <xdr:to>
      <xdr:col>50</xdr:col>
      <xdr:colOff>165100</xdr:colOff>
      <xdr:row>102</xdr:row>
      <xdr:rowOff>94807</xdr:rowOff>
    </xdr:to>
    <xdr:sp macro="" textlink="">
      <xdr:nvSpPr>
        <xdr:cNvPr id="448" name="楕円 447">
          <a:extLst>
            <a:ext uri="{FF2B5EF4-FFF2-40B4-BE49-F238E27FC236}">
              <a16:creationId xmlns:a16="http://schemas.microsoft.com/office/drawing/2014/main" id="{E659284F-F7DC-4470-9955-B175BE8320C0}"/>
            </a:ext>
          </a:extLst>
        </xdr:cNvPr>
        <xdr:cNvSpPr/>
      </xdr:nvSpPr>
      <xdr:spPr>
        <a:xfrm>
          <a:off x="9588500" y="174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17058</xdr:rowOff>
    </xdr:from>
    <xdr:to>
      <xdr:col>46</xdr:col>
      <xdr:colOff>38100</xdr:colOff>
      <xdr:row>102</xdr:row>
      <xdr:rowOff>118658</xdr:rowOff>
    </xdr:to>
    <xdr:sp macro="" textlink="">
      <xdr:nvSpPr>
        <xdr:cNvPr id="449" name="楕円 448">
          <a:extLst>
            <a:ext uri="{FF2B5EF4-FFF2-40B4-BE49-F238E27FC236}">
              <a16:creationId xmlns:a16="http://schemas.microsoft.com/office/drawing/2014/main" id="{179A8490-3831-4BBD-B41A-58FC7DF07D41}"/>
            </a:ext>
          </a:extLst>
        </xdr:cNvPr>
        <xdr:cNvSpPr/>
      </xdr:nvSpPr>
      <xdr:spPr>
        <a:xfrm>
          <a:off x="8699500" y="1750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44007</xdr:rowOff>
    </xdr:from>
    <xdr:to>
      <xdr:col>50</xdr:col>
      <xdr:colOff>114300</xdr:colOff>
      <xdr:row>102</xdr:row>
      <xdr:rowOff>67858</xdr:rowOff>
    </xdr:to>
    <xdr:cxnSp macro="">
      <xdr:nvCxnSpPr>
        <xdr:cNvPr id="450" name="直線コネクタ 449">
          <a:extLst>
            <a:ext uri="{FF2B5EF4-FFF2-40B4-BE49-F238E27FC236}">
              <a16:creationId xmlns:a16="http://schemas.microsoft.com/office/drawing/2014/main" id="{59CEE830-1846-4A4C-A94C-733B2989B2E0}"/>
            </a:ext>
          </a:extLst>
        </xdr:cNvPr>
        <xdr:cNvCxnSpPr/>
      </xdr:nvCxnSpPr>
      <xdr:spPr>
        <a:xfrm flipV="1">
          <a:off x="8750300" y="17531907"/>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18985</xdr:rowOff>
    </xdr:from>
    <xdr:to>
      <xdr:col>41</xdr:col>
      <xdr:colOff>101600</xdr:colOff>
      <xdr:row>102</xdr:row>
      <xdr:rowOff>120585</xdr:rowOff>
    </xdr:to>
    <xdr:sp macro="" textlink="">
      <xdr:nvSpPr>
        <xdr:cNvPr id="451" name="楕円 450">
          <a:extLst>
            <a:ext uri="{FF2B5EF4-FFF2-40B4-BE49-F238E27FC236}">
              <a16:creationId xmlns:a16="http://schemas.microsoft.com/office/drawing/2014/main" id="{6799DBAE-787E-45F0-B8A7-D1D874E9FD60}"/>
            </a:ext>
          </a:extLst>
        </xdr:cNvPr>
        <xdr:cNvSpPr/>
      </xdr:nvSpPr>
      <xdr:spPr>
        <a:xfrm>
          <a:off x="7810500" y="1750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67858</xdr:rowOff>
    </xdr:from>
    <xdr:to>
      <xdr:col>45</xdr:col>
      <xdr:colOff>177800</xdr:colOff>
      <xdr:row>102</xdr:row>
      <xdr:rowOff>69785</xdr:rowOff>
    </xdr:to>
    <xdr:cxnSp macro="">
      <xdr:nvCxnSpPr>
        <xdr:cNvPr id="452" name="直線コネクタ 451">
          <a:extLst>
            <a:ext uri="{FF2B5EF4-FFF2-40B4-BE49-F238E27FC236}">
              <a16:creationId xmlns:a16="http://schemas.microsoft.com/office/drawing/2014/main" id="{E0FD8D0D-704D-44F1-B07F-2F23EC95AE55}"/>
            </a:ext>
          </a:extLst>
        </xdr:cNvPr>
        <xdr:cNvCxnSpPr/>
      </xdr:nvCxnSpPr>
      <xdr:spPr>
        <a:xfrm flipV="1">
          <a:off x="7861300" y="17555758"/>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10544</xdr:rowOff>
    </xdr:from>
    <xdr:to>
      <xdr:col>36</xdr:col>
      <xdr:colOff>165100</xdr:colOff>
      <xdr:row>102</xdr:row>
      <xdr:rowOff>112144</xdr:rowOff>
    </xdr:to>
    <xdr:sp macro="" textlink="">
      <xdr:nvSpPr>
        <xdr:cNvPr id="453" name="楕円 452">
          <a:extLst>
            <a:ext uri="{FF2B5EF4-FFF2-40B4-BE49-F238E27FC236}">
              <a16:creationId xmlns:a16="http://schemas.microsoft.com/office/drawing/2014/main" id="{B5D0EB32-FEF6-4821-B01E-4AC8CE23B423}"/>
            </a:ext>
          </a:extLst>
        </xdr:cNvPr>
        <xdr:cNvSpPr/>
      </xdr:nvSpPr>
      <xdr:spPr>
        <a:xfrm>
          <a:off x="6921500" y="1749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61344</xdr:rowOff>
    </xdr:from>
    <xdr:to>
      <xdr:col>41</xdr:col>
      <xdr:colOff>50800</xdr:colOff>
      <xdr:row>102</xdr:row>
      <xdr:rowOff>69785</xdr:rowOff>
    </xdr:to>
    <xdr:cxnSp macro="">
      <xdr:nvCxnSpPr>
        <xdr:cNvPr id="454" name="直線コネクタ 453">
          <a:extLst>
            <a:ext uri="{FF2B5EF4-FFF2-40B4-BE49-F238E27FC236}">
              <a16:creationId xmlns:a16="http://schemas.microsoft.com/office/drawing/2014/main" id="{81B4B15B-D0D1-4827-A91E-4793733AB859}"/>
            </a:ext>
          </a:extLst>
        </xdr:cNvPr>
        <xdr:cNvCxnSpPr/>
      </xdr:nvCxnSpPr>
      <xdr:spPr>
        <a:xfrm>
          <a:off x="6972300" y="17549244"/>
          <a:ext cx="889000" cy="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160940</xdr:rowOff>
    </xdr:from>
    <xdr:ext cx="599010" cy="259045"/>
    <xdr:sp macro="" textlink="">
      <xdr:nvSpPr>
        <xdr:cNvPr id="455" name="n_1aveValue【港湾・漁港】&#10;一人当たり有形固定資産（償却資産）額">
          <a:extLst>
            <a:ext uri="{FF2B5EF4-FFF2-40B4-BE49-F238E27FC236}">
              <a16:creationId xmlns:a16="http://schemas.microsoft.com/office/drawing/2014/main" id="{8C5D913C-F353-4EBE-8AC4-B5E958B94DDD}"/>
            </a:ext>
          </a:extLst>
        </xdr:cNvPr>
        <xdr:cNvSpPr txBox="1"/>
      </xdr:nvSpPr>
      <xdr:spPr>
        <a:xfrm>
          <a:off x="9327095" y="1816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87547</xdr:rowOff>
    </xdr:from>
    <xdr:ext cx="599010" cy="259045"/>
    <xdr:sp macro="" textlink="">
      <xdr:nvSpPr>
        <xdr:cNvPr id="456" name="n_2aveValue【港湾・漁港】&#10;一人当たり有形固定資産（償却資産）額">
          <a:extLst>
            <a:ext uri="{FF2B5EF4-FFF2-40B4-BE49-F238E27FC236}">
              <a16:creationId xmlns:a16="http://schemas.microsoft.com/office/drawing/2014/main" id="{48B3587D-16B6-48B3-8893-FBFC9B8FCABF}"/>
            </a:ext>
          </a:extLst>
        </xdr:cNvPr>
        <xdr:cNvSpPr txBox="1"/>
      </xdr:nvSpPr>
      <xdr:spPr>
        <a:xfrm>
          <a:off x="8450795" y="1808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93164</xdr:rowOff>
    </xdr:from>
    <xdr:ext cx="599010" cy="259045"/>
    <xdr:sp macro="" textlink="">
      <xdr:nvSpPr>
        <xdr:cNvPr id="457" name="n_3aveValue【港湾・漁港】&#10;一人当たり有形固定資産（償却資産）額">
          <a:extLst>
            <a:ext uri="{FF2B5EF4-FFF2-40B4-BE49-F238E27FC236}">
              <a16:creationId xmlns:a16="http://schemas.microsoft.com/office/drawing/2014/main" id="{C9A3CE0E-619D-46E8-92AB-24C6BC712E83}"/>
            </a:ext>
          </a:extLst>
        </xdr:cNvPr>
        <xdr:cNvSpPr txBox="1"/>
      </xdr:nvSpPr>
      <xdr:spPr>
        <a:xfrm>
          <a:off x="7561795" y="1809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61878</xdr:rowOff>
    </xdr:from>
    <xdr:ext cx="599010" cy="259045"/>
    <xdr:sp macro="" textlink="">
      <xdr:nvSpPr>
        <xdr:cNvPr id="458" name="n_4aveValue【港湾・漁港】&#10;一人当たり有形固定資産（償却資産）額">
          <a:extLst>
            <a:ext uri="{FF2B5EF4-FFF2-40B4-BE49-F238E27FC236}">
              <a16:creationId xmlns:a16="http://schemas.microsoft.com/office/drawing/2014/main" id="{B5E113C5-574F-4080-8649-A25DFB64D417}"/>
            </a:ext>
          </a:extLst>
        </xdr:cNvPr>
        <xdr:cNvSpPr txBox="1"/>
      </xdr:nvSpPr>
      <xdr:spPr>
        <a:xfrm>
          <a:off x="6672795" y="1823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100</xdr:row>
      <xdr:rowOff>111334</xdr:rowOff>
    </xdr:from>
    <xdr:ext cx="599010" cy="259045"/>
    <xdr:sp macro="" textlink="">
      <xdr:nvSpPr>
        <xdr:cNvPr id="459" name="n_1mainValue【港湾・漁港】&#10;一人当たり有形固定資産（償却資産）額">
          <a:extLst>
            <a:ext uri="{FF2B5EF4-FFF2-40B4-BE49-F238E27FC236}">
              <a16:creationId xmlns:a16="http://schemas.microsoft.com/office/drawing/2014/main" id="{73EBF52E-7699-4FB7-A36F-E92E482D6A76}"/>
            </a:ext>
          </a:extLst>
        </xdr:cNvPr>
        <xdr:cNvSpPr txBox="1"/>
      </xdr:nvSpPr>
      <xdr:spPr>
        <a:xfrm>
          <a:off x="9327095" y="172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100</xdr:row>
      <xdr:rowOff>135185</xdr:rowOff>
    </xdr:from>
    <xdr:ext cx="599010" cy="259045"/>
    <xdr:sp macro="" textlink="">
      <xdr:nvSpPr>
        <xdr:cNvPr id="460" name="n_2mainValue【港湾・漁港】&#10;一人当たり有形固定資産（償却資産）額">
          <a:extLst>
            <a:ext uri="{FF2B5EF4-FFF2-40B4-BE49-F238E27FC236}">
              <a16:creationId xmlns:a16="http://schemas.microsoft.com/office/drawing/2014/main" id="{5E9A2959-DB93-422D-8C7C-CD0D4961B482}"/>
            </a:ext>
          </a:extLst>
        </xdr:cNvPr>
        <xdr:cNvSpPr txBox="1"/>
      </xdr:nvSpPr>
      <xdr:spPr>
        <a:xfrm>
          <a:off x="8450795" y="1728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100</xdr:row>
      <xdr:rowOff>137112</xdr:rowOff>
    </xdr:from>
    <xdr:ext cx="599010" cy="259045"/>
    <xdr:sp macro="" textlink="">
      <xdr:nvSpPr>
        <xdr:cNvPr id="461" name="n_3mainValue【港湾・漁港】&#10;一人当たり有形固定資産（償却資産）額">
          <a:extLst>
            <a:ext uri="{FF2B5EF4-FFF2-40B4-BE49-F238E27FC236}">
              <a16:creationId xmlns:a16="http://schemas.microsoft.com/office/drawing/2014/main" id="{7F9C3A79-4CF0-40EF-8EA2-353D7CC68E58}"/>
            </a:ext>
          </a:extLst>
        </xdr:cNvPr>
        <xdr:cNvSpPr txBox="1"/>
      </xdr:nvSpPr>
      <xdr:spPr>
        <a:xfrm>
          <a:off x="7561795" y="1728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100</xdr:row>
      <xdr:rowOff>128671</xdr:rowOff>
    </xdr:from>
    <xdr:ext cx="599010" cy="259045"/>
    <xdr:sp macro="" textlink="">
      <xdr:nvSpPr>
        <xdr:cNvPr id="462" name="n_4mainValue【港湾・漁港】&#10;一人当たり有形固定資産（償却資産）額">
          <a:extLst>
            <a:ext uri="{FF2B5EF4-FFF2-40B4-BE49-F238E27FC236}">
              <a16:creationId xmlns:a16="http://schemas.microsoft.com/office/drawing/2014/main" id="{BC4BBE6A-20BE-4F83-9DCE-F58DE1772B17}"/>
            </a:ext>
          </a:extLst>
        </xdr:cNvPr>
        <xdr:cNvSpPr txBox="1"/>
      </xdr:nvSpPr>
      <xdr:spPr>
        <a:xfrm>
          <a:off x="6672795" y="1727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a:extLst>
            <a:ext uri="{FF2B5EF4-FFF2-40B4-BE49-F238E27FC236}">
              <a16:creationId xmlns:a16="http://schemas.microsoft.com/office/drawing/2014/main" id="{E1D8F8F3-31B7-4B38-B7F5-21F0B3B1DE6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a:extLst>
            <a:ext uri="{FF2B5EF4-FFF2-40B4-BE49-F238E27FC236}">
              <a16:creationId xmlns:a16="http://schemas.microsoft.com/office/drawing/2014/main" id="{908FEDB9-12D5-4168-88AC-512F7BFC219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a:extLst>
            <a:ext uri="{FF2B5EF4-FFF2-40B4-BE49-F238E27FC236}">
              <a16:creationId xmlns:a16="http://schemas.microsoft.com/office/drawing/2014/main" id="{AA03E284-CFE0-4798-9C63-313ED438D8E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a:extLst>
            <a:ext uri="{FF2B5EF4-FFF2-40B4-BE49-F238E27FC236}">
              <a16:creationId xmlns:a16="http://schemas.microsoft.com/office/drawing/2014/main" id="{B53E3F12-138A-4818-8B43-51EDD3710FE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a:extLst>
            <a:ext uri="{FF2B5EF4-FFF2-40B4-BE49-F238E27FC236}">
              <a16:creationId xmlns:a16="http://schemas.microsoft.com/office/drawing/2014/main" id="{4BE638A6-9127-433B-B738-E027239494A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a:extLst>
            <a:ext uri="{FF2B5EF4-FFF2-40B4-BE49-F238E27FC236}">
              <a16:creationId xmlns:a16="http://schemas.microsoft.com/office/drawing/2014/main" id="{85E2993F-EB93-4EFC-81FF-70C4F30221D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a:extLst>
            <a:ext uri="{FF2B5EF4-FFF2-40B4-BE49-F238E27FC236}">
              <a16:creationId xmlns:a16="http://schemas.microsoft.com/office/drawing/2014/main" id="{228D0435-EDFE-480D-ABC7-1A36CD8AF03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a:extLst>
            <a:ext uri="{FF2B5EF4-FFF2-40B4-BE49-F238E27FC236}">
              <a16:creationId xmlns:a16="http://schemas.microsoft.com/office/drawing/2014/main" id="{8507357F-1EF9-482E-BEAF-112F2600350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a:extLst>
            <a:ext uri="{FF2B5EF4-FFF2-40B4-BE49-F238E27FC236}">
              <a16:creationId xmlns:a16="http://schemas.microsoft.com/office/drawing/2014/main" id="{2AD7D34F-2B39-4C9B-858B-27E7D3E70DF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a:extLst>
            <a:ext uri="{FF2B5EF4-FFF2-40B4-BE49-F238E27FC236}">
              <a16:creationId xmlns:a16="http://schemas.microsoft.com/office/drawing/2014/main" id="{2E456047-53C7-4630-9384-6D321D5BACF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a:extLst>
            <a:ext uri="{FF2B5EF4-FFF2-40B4-BE49-F238E27FC236}">
              <a16:creationId xmlns:a16="http://schemas.microsoft.com/office/drawing/2014/main" id="{C7413ACC-776E-4D61-8D4E-6A2427571B2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4" name="直線コネクタ 473">
          <a:extLst>
            <a:ext uri="{FF2B5EF4-FFF2-40B4-BE49-F238E27FC236}">
              <a16:creationId xmlns:a16="http://schemas.microsoft.com/office/drawing/2014/main" id="{B7D5F917-601E-4E5A-960E-4C4DCF70890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5" name="テキスト ボックス 474">
          <a:extLst>
            <a:ext uri="{FF2B5EF4-FFF2-40B4-BE49-F238E27FC236}">
              <a16:creationId xmlns:a16="http://schemas.microsoft.com/office/drawing/2014/main" id="{011363CB-1385-4E42-809E-BDDBDC815A3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6" name="直線コネクタ 475">
          <a:extLst>
            <a:ext uri="{FF2B5EF4-FFF2-40B4-BE49-F238E27FC236}">
              <a16:creationId xmlns:a16="http://schemas.microsoft.com/office/drawing/2014/main" id="{15152C51-8664-49CA-B488-BC375282E7A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7" name="テキスト ボックス 476">
          <a:extLst>
            <a:ext uri="{FF2B5EF4-FFF2-40B4-BE49-F238E27FC236}">
              <a16:creationId xmlns:a16="http://schemas.microsoft.com/office/drawing/2014/main" id="{4F2BD140-6205-4FAD-B1F8-AE4AB8D2DBE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8" name="直線コネクタ 477">
          <a:extLst>
            <a:ext uri="{FF2B5EF4-FFF2-40B4-BE49-F238E27FC236}">
              <a16:creationId xmlns:a16="http://schemas.microsoft.com/office/drawing/2014/main" id="{305DF835-4027-4A83-8866-91BF6F55ABD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9" name="テキスト ボックス 478">
          <a:extLst>
            <a:ext uri="{FF2B5EF4-FFF2-40B4-BE49-F238E27FC236}">
              <a16:creationId xmlns:a16="http://schemas.microsoft.com/office/drawing/2014/main" id="{690B790C-0242-47F0-9004-8D473C84CB1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0" name="直線コネクタ 479">
          <a:extLst>
            <a:ext uri="{FF2B5EF4-FFF2-40B4-BE49-F238E27FC236}">
              <a16:creationId xmlns:a16="http://schemas.microsoft.com/office/drawing/2014/main" id="{6E3B873F-CD46-4B6C-9A6D-06AE43DEF43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1" name="テキスト ボックス 480">
          <a:extLst>
            <a:ext uri="{FF2B5EF4-FFF2-40B4-BE49-F238E27FC236}">
              <a16:creationId xmlns:a16="http://schemas.microsoft.com/office/drawing/2014/main" id="{C301A844-74AF-4AD8-9B21-7830CA6D971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2" name="直線コネクタ 481">
          <a:extLst>
            <a:ext uri="{FF2B5EF4-FFF2-40B4-BE49-F238E27FC236}">
              <a16:creationId xmlns:a16="http://schemas.microsoft.com/office/drawing/2014/main" id="{BA90AD6B-C1D7-4C67-B9B9-F5D6ED080A0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3" name="テキスト ボックス 482">
          <a:extLst>
            <a:ext uri="{FF2B5EF4-FFF2-40B4-BE49-F238E27FC236}">
              <a16:creationId xmlns:a16="http://schemas.microsoft.com/office/drawing/2014/main" id="{BB14EF3B-F29F-4D87-8A9B-A6AE41BCC4D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4" name="直線コネクタ 483">
          <a:extLst>
            <a:ext uri="{FF2B5EF4-FFF2-40B4-BE49-F238E27FC236}">
              <a16:creationId xmlns:a16="http://schemas.microsoft.com/office/drawing/2014/main" id="{15212AF2-E8EC-45E7-BCC5-0FEFD6347F4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5" name="テキスト ボックス 484">
          <a:extLst>
            <a:ext uri="{FF2B5EF4-FFF2-40B4-BE49-F238E27FC236}">
              <a16:creationId xmlns:a16="http://schemas.microsoft.com/office/drawing/2014/main" id="{D9DDCA4B-6E69-4299-B5FF-2C7F4C75ECD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6" name="【認定こども園・幼稚園・保育所】&#10;有形固定資産減価償却率グラフ枠">
          <a:extLst>
            <a:ext uri="{FF2B5EF4-FFF2-40B4-BE49-F238E27FC236}">
              <a16:creationId xmlns:a16="http://schemas.microsoft.com/office/drawing/2014/main" id="{69EC7E2B-9563-4C4C-A699-0EF2CC2D681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487" name="直線コネクタ 486">
          <a:extLst>
            <a:ext uri="{FF2B5EF4-FFF2-40B4-BE49-F238E27FC236}">
              <a16:creationId xmlns:a16="http://schemas.microsoft.com/office/drawing/2014/main" id="{B20539E2-DBBB-46A2-893E-E243AF6DBBDA}"/>
            </a:ext>
          </a:extLst>
        </xdr:cNvPr>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488" name="【認定こども園・幼稚園・保育所】&#10;有形固定資産減価償却率最小値テキスト">
          <a:extLst>
            <a:ext uri="{FF2B5EF4-FFF2-40B4-BE49-F238E27FC236}">
              <a16:creationId xmlns:a16="http://schemas.microsoft.com/office/drawing/2014/main" id="{D23EB992-21AC-4869-9077-7D1DEF049B44}"/>
            </a:ext>
          </a:extLst>
        </xdr:cNvPr>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489" name="直線コネクタ 488">
          <a:extLst>
            <a:ext uri="{FF2B5EF4-FFF2-40B4-BE49-F238E27FC236}">
              <a16:creationId xmlns:a16="http://schemas.microsoft.com/office/drawing/2014/main" id="{47E303CC-0D19-46F6-B16C-89DEC2E08F54}"/>
            </a:ext>
          </a:extLst>
        </xdr:cNvPr>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90" name="【認定こども園・幼稚園・保育所】&#10;有形固定資産減価償却率最大値テキスト">
          <a:extLst>
            <a:ext uri="{FF2B5EF4-FFF2-40B4-BE49-F238E27FC236}">
              <a16:creationId xmlns:a16="http://schemas.microsoft.com/office/drawing/2014/main" id="{C56AC867-9544-4A25-8505-C0A6DDB1E36F}"/>
            </a:ext>
          </a:extLst>
        </xdr:cNvPr>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91" name="直線コネクタ 490">
          <a:extLst>
            <a:ext uri="{FF2B5EF4-FFF2-40B4-BE49-F238E27FC236}">
              <a16:creationId xmlns:a16="http://schemas.microsoft.com/office/drawing/2014/main" id="{6C7A21B2-D155-48CC-A254-69B4CE6A0BD2}"/>
            </a:ext>
          </a:extLst>
        </xdr:cNvPr>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140987</xdr:rowOff>
    </xdr:from>
    <xdr:ext cx="405111" cy="259045"/>
    <xdr:sp macro="" textlink="">
      <xdr:nvSpPr>
        <xdr:cNvPr id="492" name="【認定こども園・幼稚園・保育所】&#10;有形固定資産減価償却率平均値テキスト">
          <a:extLst>
            <a:ext uri="{FF2B5EF4-FFF2-40B4-BE49-F238E27FC236}">
              <a16:creationId xmlns:a16="http://schemas.microsoft.com/office/drawing/2014/main" id="{7EB17B81-FD01-4968-A1BB-E77F9DC9A061}"/>
            </a:ext>
          </a:extLst>
        </xdr:cNvPr>
        <xdr:cNvSpPr txBox="1"/>
      </xdr:nvSpPr>
      <xdr:spPr>
        <a:xfrm>
          <a:off x="16357600" y="631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93" name="フローチャート: 判断 492">
          <a:extLst>
            <a:ext uri="{FF2B5EF4-FFF2-40B4-BE49-F238E27FC236}">
              <a16:creationId xmlns:a16="http://schemas.microsoft.com/office/drawing/2014/main" id="{BAD0EE45-3208-4B14-8738-AAAEFF83AE3C}"/>
            </a:ext>
          </a:extLst>
        </xdr:cNvPr>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94" name="フローチャート: 判断 493">
          <a:extLst>
            <a:ext uri="{FF2B5EF4-FFF2-40B4-BE49-F238E27FC236}">
              <a16:creationId xmlns:a16="http://schemas.microsoft.com/office/drawing/2014/main" id="{AAC45862-D9D9-48F5-AA6D-FACF81238C6B}"/>
            </a:ext>
          </a:extLst>
        </xdr:cNvPr>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95" name="フローチャート: 判断 494">
          <a:extLst>
            <a:ext uri="{FF2B5EF4-FFF2-40B4-BE49-F238E27FC236}">
              <a16:creationId xmlns:a16="http://schemas.microsoft.com/office/drawing/2014/main" id="{4962FD14-D51B-4DD4-B2E8-5084D55ACAA4}"/>
            </a:ext>
          </a:extLst>
        </xdr:cNvPr>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96" name="フローチャート: 判断 495">
          <a:extLst>
            <a:ext uri="{FF2B5EF4-FFF2-40B4-BE49-F238E27FC236}">
              <a16:creationId xmlns:a16="http://schemas.microsoft.com/office/drawing/2014/main" id="{1A3A7C54-136D-42EB-B25C-B87C80FDBC7E}"/>
            </a:ext>
          </a:extLst>
        </xdr:cNvPr>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97" name="フローチャート: 判断 496">
          <a:extLst>
            <a:ext uri="{FF2B5EF4-FFF2-40B4-BE49-F238E27FC236}">
              <a16:creationId xmlns:a16="http://schemas.microsoft.com/office/drawing/2014/main" id="{509442C0-0256-47AC-AE6A-846418741ED5}"/>
            </a:ext>
          </a:extLst>
        </xdr:cNvPr>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AB8B0B76-A27F-4D4C-A2D9-AF63131435B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96693C01-89A8-423D-8D71-8592CC1C530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D9A3E903-122B-4011-9D42-1A2CD21B6EB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96378F9E-5B6E-4F76-AB0F-84CB47AEE4D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4FA843F1-E3D9-496A-873F-86AA1FB18C4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103505</xdr:rowOff>
    </xdr:from>
    <xdr:to>
      <xdr:col>81</xdr:col>
      <xdr:colOff>101600</xdr:colOff>
      <xdr:row>40</xdr:row>
      <xdr:rowOff>33655</xdr:rowOff>
    </xdr:to>
    <xdr:sp macro="" textlink="">
      <xdr:nvSpPr>
        <xdr:cNvPr id="503" name="楕円 502">
          <a:extLst>
            <a:ext uri="{FF2B5EF4-FFF2-40B4-BE49-F238E27FC236}">
              <a16:creationId xmlns:a16="http://schemas.microsoft.com/office/drawing/2014/main" id="{93543A17-3C71-4E05-8FDF-4E6D6BD335D6}"/>
            </a:ext>
          </a:extLst>
        </xdr:cNvPr>
        <xdr:cNvSpPr/>
      </xdr:nvSpPr>
      <xdr:spPr>
        <a:xfrm>
          <a:off x="15430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52070</xdr:rowOff>
    </xdr:from>
    <xdr:to>
      <xdr:col>76</xdr:col>
      <xdr:colOff>165100</xdr:colOff>
      <xdr:row>39</xdr:row>
      <xdr:rowOff>153670</xdr:rowOff>
    </xdr:to>
    <xdr:sp macro="" textlink="">
      <xdr:nvSpPr>
        <xdr:cNvPr id="504" name="楕円 503">
          <a:extLst>
            <a:ext uri="{FF2B5EF4-FFF2-40B4-BE49-F238E27FC236}">
              <a16:creationId xmlns:a16="http://schemas.microsoft.com/office/drawing/2014/main" id="{97AC5713-5508-4335-ADB4-0641392CA469}"/>
            </a:ext>
          </a:extLst>
        </xdr:cNvPr>
        <xdr:cNvSpPr/>
      </xdr:nvSpPr>
      <xdr:spPr>
        <a:xfrm>
          <a:off x="14541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102870</xdr:rowOff>
    </xdr:from>
    <xdr:to>
      <xdr:col>81</xdr:col>
      <xdr:colOff>50800</xdr:colOff>
      <xdr:row>39</xdr:row>
      <xdr:rowOff>154305</xdr:rowOff>
    </xdr:to>
    <xdr:cxnSp macro="">
      <xdr:nvCxnSpPr>
        <xdr:cNvPr id="505" name="直線コネクタ 504">
          <a:extLst>
            <a:ext uri="{FF2B5EF4-FFF2-40B4-BE49-F238E27FC236}">
              <a16:creationId xmlns:a16="http://schemas.microsoft.com/office/drawing/2014/main" id="{BA751633-E028-46C1-BCD9-7AECF81C49B4}"/>
            </a:ext>
          </a:extLst>
        </xdr:cNvPr>
        <xdr:cNvCxnSpPr/>
      </xdr:nvCxnSpPr>
      <xdr:spPr>
        <a:xfrm>
          <a:off x="14592300" y="67894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164465</xdr:rowOff>
    </xdr:from>
    <xdr:to>
      <xdr:col>72</xdr:col>
      <xdr:colOff>38100</xdr:colOff>
      <xdr:row>39</xdr:row>
      <xdr:rowOff>94615</xdr:rowOff>
    </xdr:to>
    <xdr:sp macro="" textlink="">
      <xdr:nvSpPr>
        <xdr:cNvPr id="506" name="楕円 505">
          <a:extLst>
            <a:ext uri="{FF2B5EF4-FFF2-40B4-BE49-F238E27FC236}">
              <a16:creationId xmlns:a16="http://schemas.microsoft.com/office/drawing/2014/main" id="{D47F4869-685E-4614-B98F-6CCED87BB45F}"/>
            </a:ext>
          </a:extLst>
        </xdr:cNvPr>
        <xdr:cNvSpPr/>
      </xdr:nvSpPr>
      <xdr:spPr>
        <a:xfrm>
          <a:off x="13652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43815</xdr:rowOff>
    </xdr:from>
    <xdr:to>
      <xdr:col>76</xdr:col>
      <xdr:colOff>114300</xdr:colOff>
      <xdr:row>39</xdr:row>
      <xdr:rowOff>102870</xdr:rowOff>
    </xdr:to>
    <xdr:cxnSp macro="">
      <xdr:nvCxnSpPr>
        <xdr:cNvPr id="507" name="直線コネクタ 506">
          <a:extLst>
            <a:ext uri="{FF2B5EF4-FFF2-40B4-BE49-F238E27FC236}">
              <a16:creationId xmlns:a16="http://schemas.microsoft.com/office/drawing/2014/main" id="{F4B18401-08B5-47CF-BA29-14140C5A94B2}"/>
            </a:ext>
          </a:extLst>
        </xdr:cNvPr>
        <xdr:cNvCxnSpPr/>
      </xdr:nvCxnSpPr>
      <xdr:spPr>
        <a:xfrm>
          <a:off x="13703300" y="673036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103505</xdr:rowOff>
    </xdr:from>
    <xdr:to>
      <xdr:col>67</xdr:col>
      <xdr:colOff>101600</xdr:colOff>
      <xdr:row>39</xdr:row>
      <xdr:rowOff>33655</xdr:rowOff>
    </xdr:to>
    <xdr:sp macro="" textlink="">
      <xdr:nvSpPr>
        <xdr:cNvPr id="508" name="楕円 507">
          <a:extLst>
            <a:ext uri="{FF2B5EF4-FFF2-40B4-BE49-F238E27FC236}">
              <a16:creationId xmlns:a16="http://schemas.microsoft.com/office/drawing/2014/main" id="{F6716659-DD23-4FF1-8742-17A725325F60}"/>
            </a:ext>
          </a:extLst>
        </xdr:cNvPr>
        <xdr:cNvSpPr/>
      </xdr:nvSpPr>
      <xdr:spPr>
        <a:xfrm>
          <a:off x="12763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154305</xdr:rowOff>
    </xdr:from>
    <xdr:to>
      <xdr:col>71</xdr:col>
      <xdr:colOff>177800</xdr:colOff>
      <xdr:row>39</xdr:row>
      <xdr:rowOff>43815</xdr:rowOff>
    </xdr:to>
    <xdr:cxnSp macro="">
      <xdr:nvCxnSpPr>
        <xdr:cNvPr id="509" name="直線コネクタ 508">
          <a:extLst>
            <a:ext uri="{FF2B5EF4-FFF2-40B4-BE49-F238E27FC236}">
              <a16:creationId xmlns:a16="http://schemas.microsoft.com/office/drawing/2014/main" id="{20C2D32C-CE03-44A2-9023-7BA721C7689B}"/>
            </a:ext>
          </a:extLst>
        </xdr:cNvPr>
        <xdr:cNvCxnSpPr/>
      </xdr:nvCxnSpPr>
      <xdr:spPr>
        <a:xfrm>
          <a:off x="12814300" y="666940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118762</xdr:rowOff>
    </xdr:from>
    <xdr:ext cx="405111" cy="259045"/>
    <xdr:sp macro="" textlink="">
      <xdr:nvSpPr>
        <xdr:cNvPr id="510" name="n_1aveValue【認定こども園・幼稚園・保育所】&#10;有形固定資産減価償却率">
          <a:extLst>
            <a:ext uri="{FF2B5EF4-FFF2-40B4-BE49-F238E27FC236}">
              <a16:creationId xmlns:a16="http://schemas.microsoft.com/office/drawing/2014/main" id="{95DCE603-C6A8-4ED4-8B3A-9662680A622D}"/>
            </a:ext>
          </a:extLst>
        </xdr:cNvPr>
        <xdr:cNvSpPr txBox="1"/>
      </xdr:nvSpPr>
      <xdr:spPr>
        <a:xfrm>
          <a:off x="15266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511" name="n_2aveValue【認定こども園・幼稚園・保育所】&#10;有形固定資産減価償却率">
          <a:extLst>
            <a:ext uri="{FF2B5EF4-FFF2-40B4-BE49-F238E27FC236}">
              <a16:creationId xmlns:a16="http://schemas.microsoft.com/office/drawing/2014/main" id="{1BBB04C7-8FB6-4043-A591-AE4B9435B52B}"/>
            </a:ext>
          </a:extLst>
        </xdr:cNvPr>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512" name="n_3aveValue【認定こども園・幼稚園・保育所】&#10;有形固定資産減価償却率">
          <a:extLst>
            <a:ext uri="{FF2B5EF4-FFF2-40B4-BE49-F238E27FC236}">
              <a16:creationId xmlns:a16="http://schemas.microsoft.com/office/drawing/2014/main" id="{FF209F1D-A396-4BA4-8EE2-81730E9791DF}"/>
            </a:ext>
          </a:extLst>
        </xdr:cNvPr>
        <xdr:cNvSpPr txBox="1"/>
      </xdr:nvSpPr>
      <xdr:spPr>
        <a:xfrm>
          <a:off x="13500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513" name="n_4aveValue【認定こども園・幼稚園・保育所】&#10;有形固定資産減価償却率">
          <a:extLst>
            <a:ext uri="{FF2B5EF4-FFF2-40B4-BE49-F238E27FC236}">
              <a16:creationId xmlns:a16="http://schemas.microsoft.com/office/drawing/2014/main" id="{66C4C9F6-1C89-4870-8753-5E79CCFCC992}"/>
            </a:ext>
          </a:extLst>
        </xdr:cNvPr>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24782</xdr:rowOff>
    </xdr:from>
    <xdr:ext cx="405111" cy="259045"/>
    <xdr:sp macro="" textlink="">
      <xdr:nvSpPr>
        <xdr:cNvPr id="514" name="n_1mainValue【認定こども園・幼稚園・保育所】&#10;有形固定資産減価償却率">
          <a:extLst>
            <a:ext uri="{FF2B5EF4-FFF2-40B4-BE49-F238E27FC236}">
              <a16:creationId xmlns:a16="http://schemas.microsoft.com/office/drawing/2014/main" id="{10E57A21-3F26-4C2F-A0FF-8F61F0A89483}"/>
            </a:ext>
          </a:extLst>
        </xdr:cNvPr>
        <xdr:cNvSpPr txBox="1"/>
      </xdr:nvSpPr>
      <xdr:spPr>
        <a:xfrm>
          <a:off x="152660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144797</xdr:rowOff>
    </xdr:from>
    <xdr:ext cx="405111" cy="259045"/>
    <xdr:sp macro="" textlink="">
      <xdr:nvSpPr>
        <xdr:cNvPr id="515" name="n_2mainValue【認定こども園・幼稚園・保育所】&#10;有形固定資産減価償却率">
          <a:extLst>
            <a:ext uri="{FF2B5EF4-FFF2-40B4-BE49-F238E27FC236}">
              <a16:creationId xmlns:a16="http://schemas.microsoft.com/office/drawing/2014/main" id="{3E516261-D71E-4556-AEFC-8196E930A6CC}"/>
            </a:ext>
          </a:extLst>
        </xdr:cNvPr>
        <xdr:cNvSpPr txBox="1"/>
      </xdr:nvSpPr>
      <xdr:spPr>
        <a:xfrm>
          <a:off x="143897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85742</xdr:rowOff>
    </xdr:from>
    <xdr:ext cx="405111" cy="259045"/>
    <xdr:sp macro="" textlink="">
      <xdr:nvSpPr>
        <xdr:cNvPr id="516" name="n_3mainValue【認定こども園・幼稚園・保育所】&#10;有形固定資産減価償却率">
          <a:extLst>
            <a:ext uri="{FF2B5EF4-FFF2-40B4-BE49-F238E27FC236}">
              <a16:creationId xmlns:a16="http://schemas.microsoft.com/office/drawing/2014/main" id="{0DF21957-40D2-4400-8580-FC35F992D7E2}"/>
            </a:ext>
          </a:extLst>
        </xdr:cNvPr>
        <xdr:cNvSpPr txBox="1"/>
      </xdr:nvSpPr>
      <xdr:spPr>
        <a:xfrm>
          <a:off x="1350074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24782</xdr:rowOff>
    </xdr:from>
    <xdr:ext cx="405111" cy="259045"/>
    <xdr:sp macro="" textlink="">
      <xdr:nvSpPr>
        <xdr:cNvPr id="517" name="n_4mainValue【認定こども園・幼稚園・保育所】&#10;有形固定資産減価償却率">
          <a:extLst>
            <a:ext uri="{FF2B5EF4-FFF2-40B4-BE49-F238E27FC236}">
              <a16:creationId xmlns:a16="http://schemas.microsoft.com/office/drawing/2014/main" id="{4AF8DCF2-97CC-4CF7-9120-CCB5F095652A}"/>
            </a:ext>
          </a:extLst>
        </xdr:cNvPr>
        <xdr:cNvSpPr txBox="1"/>
      </xdr:nvSpPr>
      <xdr:spPr>
        <a:xfrm>
          <a:off x="12611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8" name="正方形/長方形 517">
          <a:extLst>
            <a:ext uri="{FF2B5EF4-FFF2-40B4-BE49-F238E27FC236}">
              <a16:creationId xmlns:a16="http://schemas.microsoft.com/office/drawing/2014/main" id="{56A3B3B0-A137-4055-B02B-47D4B947F34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9" name="正方形/長方形 518">
          <a:extLst>
            <a:ext uri="{FF2B5EF4-FFF2-40B4-BE49-F238E27FC236}">
              <a16:creationId xmlns:a16="http://schemas.microsoft.com/office/drawing/2014/main" id="{7FEC0D90-99D5-46F1-9CF6-7D4199923C2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0" name="正方形/長方形 519">
          <a:extLst>
            <a:ext uri="{FF2B5EF4-FFF2-40B4-BE49-F238E27FC236}">
              <a16:creationId xmlns:a16="http://schemas.microsoft.com/office/drawing/2014/main" id="{3A045B9A-2224-48CC-8318-8F76ACFEA2F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1" name="正方形/長方形 520">
          <a:extLst>
            <a:ext uri="{FF2B5EF4-FFF2-40B4-BE49-F238E27FC236}">
              <a16:creationId xmlns:a16="http://schemas.microsoft.com/office/drawing/2014/main" id="{D3A2F015-7E10-4B34-989C-9109F03EFE9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2" name="正方形/長方形 521">
          <a:extLst>
            <a:ext uri="{FF2B5EF4-FFF2-40B4-BE49-F238E27FC236}">
              <a16:creationId xmlns:a16="http://schemas.microsoft.com/office/drawing/2014/main" id="{18099902-86A4-4CDF-99B1-F783F9318E6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3" name="正方形/長方形 522">
          <a:extLst>
            <a:ext uri="{FF2B5EF4-FFF2-40B4-BE49-F238E27FC236}">
              <a16:creationId xmlns:a16="http://schemas.microsoft.com/office/drawing/2014/main" id="{72388F0F-1696-4DEB-9D23-82D607CCD2F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4" name="正方形/長方形 523">
          <a:extLst>
            <a:ext uri="{FF2B5EF4-FFF2-40B4-BE49-F238E27FC236}">
              <a16:creationId xmlns:a16="http://schemas.microsoft.com/office/drawing/2014/main" id="{57E85BB2-A61D-4951-8070-99F25F60C8B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5" name="正方形/長方形 524">
          <a:extLst>
            <a:ext uri="{FF2B5EF4-FFF2-40B4-BE49-F238E27FC236}">
              <a16:creationId xmlns:a16="http://schemas.microsoft.com/office/drawing/2014/main" id="{9B7DA064-DFA8-4E28-AFD7-71115DC6BFF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6" name="テキスト ボックス 525">
          <a:extLst>
            <a:ext uri="{FF2B5EF4-FFF2-40B4-BE49-F238E27FC236}">
              <a16:creationId xmlns:a16="http://schemas.microsoft.com/office/drawing/2014/main" id="{AA14BBAC-675C-4D9B-8DB6-6019D18778D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7" name="直線コネクタ 526">
          <a:extLst>
            <a:ext uri="{FF2B5EF4-FFF2-40B4-BE49-F238E27FC236}">
              <a16:creationId xmlns:a16="http://schemas.microsoft.com/office/drawing/2014/main" id="{9093CE11-F204-44C6-8C41-0DD2CD487EB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8" name="直線コネクタ 527">
          <a:extLst>
            <a:ext uri="{FF2B5EF4-FFF2-40B4-BE49-F238E27FC236}">
              <a16:creationId xmlns:a16="http://schemas.microsoft.com/office/drawing/2014/main" id="{D8F4C3A7-75C5-45C3-9DFC-164FBABE6E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9" name="テキスト ボックス 528">
          <a:extLst>
            <a:ext uri="{FF2B5EF4-FFF2-40B4-BE49-F238E27FC236}">
              <a16:creationId xmlns:a16="http://schemas.microsoft.com/office/drawing/2014/main" id="{5B8CD085-A4B9-4175-8A0E-CEEED9A0AE6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0" name="直線コネクタ 529">
          <a:extLst>
            <a:ext uri="{FF2B5EF4-FFF2-40B4-BE49-F238E27FC236}">
              <a16:creationId xmlns:a16="http://schemas.microsoft.com/office/drawing/2014/main" id="{D9FA819A-4F4F-4C25-BAF5-6D2F1741429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1" name="テキスト ボックス 530">
          <a:extLst>
            <a:ext uri="{FF2B5EF4-FFF2-40B4-BE49-F238E27FC236}">
              <a16:creationId xmlns:a16="http://schemas.microsoft.com/office/drawing/2014/main" id="{6809BB95-ADAA-46B6-BBDB-57AE19976A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2" name="直線コネクタ 531">
          <a:extLst>
            <a:ext uri="{FF2B5EF4-FFF2-40B4-BE49-F238E27FC236}">
              <a16:creationId xmlns:a16="http://schemas.microsoft.com/office/drawing/2014/main" id="{A3BB4FA5-B033-4D5F-8EE2-95A11DAFFC2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3" name="テキスト ボックス 532">
          <a:extLst>
            <a:ext uri="{FF2B5EF4-FFF2-40B4-BE49-F238E27FC236}">
              <a16:creationId xmlns:a16="http://schemas.microsoft.com/office/drawing/2014/main" id="{2FDB6A58-044E-4F98-A586-93957BC9C69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4" name="直線コネクタ 533">
          <a:extLst>
            <a:ext uri="{FF2B5EF4-FFF2-40B4-BE49-F238E27FC236}">
              <a16:creationId xmlns:a16="http://schemas.microsoft.com/office/drawing/2014/main" id="{78B91498-7E7A-41A8-A1EE-53D5E328061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5" name="テキスト ボックス 534">
          <a:extLst>
            <a:ext uri="{FF2B5EF4-FFF2-40B4-BE49-F238E27FC236}">
              <a16:creationId xmlns:a16="http://schemas.microsoft.com/office/drawing/2014/main" id="{B5C9BE1A-1A32-448E-8A0F-F75E16A3BED7}"/>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6" name="直線コネクタ 535">
          <a:extLst>
            <a:ext uri="{FF2B5EF4-FFF2-40B4-BE49-F238E27FC236}">
              <a16:creationId xmlns:a16="http://schemas.microsoft.com/office/drawing/2014/main" id="{D6E37553-61B3-492F-AB8C-151749A0A33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7" name="テキスト ボックス 536">
          <a:extLst>
            <a:ext uri="{FF2B5EF4-FFF2-40B4-BE49-F238E27FC236}">
              <a16:creationId xmlns:a16="http://schemas.microsoft.com/office/drawing/2014/main" id="{DD297883-9695-4F79-A8F9-B4513FB1470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8" name="【認定こども園・幼稚園・保育所】&#10;一人当たり面積グラフ枠">
          <a:extLst>
            <a:ext uri="{FF2B5EF4-FFF2-40B4-BE49-F238E27FC236}">
              <a16:creationId xmlns:a16="http://schemas.microsoft.com/office/drawing/2014/main" id="{BA289C7F-5461-4A72-83EC-E7780AA0ECF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539" name="直線コネクタ 538">
          <a:extLst>
            <a:ext uri="{FF2B5EF4-FFF2-40B4-BE49-F238E27FC236}">
              <a16:creationId xmlns:a16="http://schemas.microsoft.com/office/drawing/2014/main" id="{5082F4BA-955C-445D-B192-98A612FD94E6}"/>
            </a:ext>
          </a:extLst>
        </xdr:cNvPr>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540" name="【認定こども園・幼稚園・保育所】&#10;一人当たり面積最小値テキスト">
          <a:extLst>
            <a:ext uri="{FF2B5EF4-FFF2-40B4-BE49-F238E27FC236}">
              <a16:creationId xmlns:a16="http://schemas.microsoft.com/office/drawing/2014/main" id="{F1AA0721-ECC5-4EA1-A61A-DA53A4963753}"/>
            </a:ext>
          </a:extLst>
        </xdr:cNvPr>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541" name="直線コネクタ 540">
          <a:extLst>
            <a:ext uri="{FF2B5EF4-FFF2-40B4-BE49-F238E27FC236}">
              <a16:creationId xmlns:a16="http://schemas.microsoft.com/office/drawing/2014/main" id="{2B472520-AAD0-4550-BE6E-06ABC5D3A505}"/>
            </a:ext>
          </a:extLst>
        </xdr:cNvPr>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542" name="【認定こども園・幼稚園・保育所】&#10;一人当たり面積最大値テキスト">
          <a:extLst>
            <a:ext uri="{FF2B5EF4-FFF2-40B4-BE49-F238E27FC236}">
              <a16:creationId xmlns:a16="http://schemas.microsoft.com/office/drawing/2014/main" id="{AD3315A6-DDAA-4460-BF99-2C585DCE5B13}"/>
            </a:ext>
          </a:extLst>
        </xdr:cNvPr>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543" name="直線コネクタ 542">
          <a:extLst>
            <a:ext uri="{FF2B5EF4-FFF2-40B4-BE49-F238E27FC236}">
              <a16:creationId xmlns:a16="http://schemas.microsoft.com/office/drawing/2014/main" id="{B33CA325-D5D2-4781-B7D3-F57890ED20D8}"/>
            </a:ext>
          </a:extLst>
        </xdr:cNvPr>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79265</xdr:rowOff>
    </xdr:from>
    <xdr:ext cx="469744" cy="259045"/>
    <xdr:sp macro="" textlink="">
      <xdr:nvSpPr>
        <xdr:cNvPr id="544" name="【認定こども園・幼稚園・保育所】&#10;一人当たり面積平均値テキスト">
          <a:extLst>
            <a:ext uri="{FF2B5EF4-FFF2-40B4-BE49-F238E27FC236}">
              <a16:creationId xmlns:a16="http://schemas.microsoft.com/office/drawing/2014/main" id="{FC271C60-92D1-4A72-9489-3A5F540FA301}"/>
            </a:ext>
          </a:extLst>
        </xdr:cNvPr>
        <xdr:cNvSpPr txBox="1"/>
      </xdr:nvSpPr>
      <xdr:spPr>
        <a:xfrm>
          <a:off x="22199600" y="659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545" name="フローチャート: 判断 544">
          <a:extLst>
            <a:ext uri="{FF2B5EF4-FFF2-40B4-BE49-F238E27FC236}">
              <a16:creationId xmlns:a16="http://schemas.microsoft.com/office/drawing/2014/main" id="{15536C4F-086E-425C-A3E2-111C2B38807D}"/>
            </a:ext>
          </a:extLst>
        </xdr:cNvPr>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546" name="フローチャート: 判断 545">
          <a:extLst>
            <a:ext uri="{FF2B5EF4-FFF2-40B4-BE49-F238E27FC236}">
              <a16:creationId xmlns:a16="http://schemas.microsoft.com/office/drawing/2014/main" id="{CF7D1100-8CD1-4BC8-B7E3-6D169DCE347F}"/>
            </a:ext>
          </a:extLst>
        </xdr:cNvPr>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547" name="フローチャート: 判断 546">
          <a:extLst>
            <a:ext uri="{FF2B5EF4-FFF2-40B4-BE49-F238E27FC236}">
              <a16:creationId xmlns:a16="http://schemas.microsoft.com/office/drawing/2014/main" id="{9B04A964-58E0-4F80-B61A-E30CF782EBE7}"/>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548" name="フローチャート: 判断 547">
          <a:extLst>
            <a:ext uri="{FF2B5EF4-FFF2-40B4-BE49-F238E27FC236}">
              <a16:creationId xmlns:a16="http://schemas.microsoft.com/office/drawing/2014/main" id="{D2A13BB1-2594-416C-98A8-EF12A45C1FA0}"/>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549" name="フローチャート: 判断 548">
          <a:extLst>
            <a:ext uri="{FF2B5EF4-FFF2-40B4-BE49-F238E27FC236}">
              <a16:creationId xmlns:a16="http://schemas.microsoft.com/office/drawing/2014/main" id="{ECD73B25-F1F9-46C9-8A75-4E9CF5F96203}"/>
            </a:ext>
          </a:extLst>
        </xdr:cNvPr>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A0474815-3068-4EAB-9827-4E49C3662B4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F026C4EC-ABE4-4AE1-81FF-4E4D6DC7780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56AE8FC7-C94B-4B22-8248-4001FB50490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C0A6491C-67BE-4961-9317-8ADDBAF7AF4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B83D536A-34D5-49B4-BAD1-0395553D7E5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77978</xdr:rowOff>
    </xdr:from>
    <xdr:to>
      <xdr:col>112</xdr:col>
      <xdr:colOff>38100</xdr:colOff>
      <xdr:row>38</xdr:row>
      <xdr:rowOff>8128</xdr:rowOff>
    </xdr:to>
    <xdr:sp macro="" textlink="">
      <xdr:nvSpPr>
        <xdr:cNvPr id="555" name="楕円 554">
          <a:extLst>
            <a:ext uri="{FF2B5EF4-FFF2-40B4-BE49-F238E27FC236}">
              <a16:creationId xmlns:a16="http://schemas.microsoft.com/office/drawing/2014/main" id="{BFE94CAE-97BB-472B-852E-646D17F96B21}"/>
            </a:ext>
          </a:extLst>
        </xdr:cNvPr>
        <xdr:cNvSpPr/>
      </xdr:nvSpPr>
      <xdr:spPr>
        <a:xfrm>
          <a:off x="21272500" y="64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93980</xdr:rowOff>
    </xdr:from>
    <xdr:to>
      <xdr:col>107</xdr:col>
      <xdr:colOff>101600</xdr:colOff>
      <xdr:row>38</xdr:row>
      <xdr:rowOff>24130</xdr:rowOff>
    </xdr:to>
    <xdr:sp macro="" textlink="">
      <xdr:nvSpPr>
        <xdr:cNvPr id="556" name="楕円 555">
          <a:extLst>
            <a:ext uri="{FF2B5EF4-FFF2-40B4-BE49-F238E27FC236}">
              <a16:creationId xmlns:a16="http://schemas.microsoft.com/office/drawing/2014/main" id="{4E6EB9DA-5A6C-4094-B94B-E59725986656}"/>
            </a:ext>
          </a:extLst>
        </xdr:cNvPr>
        <xdr:cNvSpPr/>
      </xdr:nvSpPr>
      <xdr:spPr>
        <a:xfrm>
          <a:off x="20383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128778</xdr:rowOff>
    </xdr:from>
    <xdr:to>
      <xdr:col>111</xdr:col>
      <xdr:colOff>177800</xdr:colOff>
      <xdr:row>37</xdr:row>
      <xdr:rowOff>144780</xdr:rowOff>
    </xdr:to>
    <xdr:cxnSp macro="">
      <xdr:nvCxnSpPr>
        <xdr:cNvPr id="557" name="直線コネクタ 556">
          <a:extLst>
            <a:ext uri="{FF2B5EF4-FFF2-40B4-BE49-F238E27FC236}">
              <a16:creationId xmlns:a16="http://schemas.microsoft.com/office/drawing/2014/main" id="{9DF73E40-3F6D-4AB7-92F6-18EFA2670809}"/>
            </a:ext>
          </a:extLst>
        </xdr:cNvPr>
        <xdr:cNvCxnSpPr/>
      </xdr:nvCxnSpPr>
      <xdr:spPr>
        <a:xfrm flipV="1">
          <a:off x="20434300" y="647242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103124</xdr:rowOff>
    </xdr:from>
    <xdr:to>
      <xdr:col>102</xdr:col>
      <xdr:colOff>165100</xdr:colOff>
      <xdr:row>38</xdr:row>
      <xdr:rowOff>33274</xdr:rowOff>
    </xdr:to>
    <xdr:sp macro="" textlink="">
      <xdr:nvSpPr>
        <xdr:cNvPr id="558" name="楕円 557">
          <a:extLst>
            <a:ext uri="{FF2B5EF4-FFF2-40B4-BE49-F238E27FC236}">
              <a16:creationId xmlns:a16="http://schemas.microsoft.com/office/drawing/2014/main" id="{774169A2-A199-4918-A5AA-2507F76701BF}"/>
            </a:ext>
          </a:extLst>
        </xdr:cNvPr>
        <xdr:cNvSpPr/>
      </xdr:nvSpPr>
      <xdr:spPr>
        <a:xfrm>
          <a:off x="194945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144780</xdr:rowOff>
    </xdr:from>
    <xdr:to>
      <xdr:col>107</xdr:col>
      <xdr:colOff>50800</xdr:colOff>
      <xdr:row>37</xdr:row>
      <xdr:rowOff>153924</xdr:rowOff>
    </xdr:to>
    <xdr:cxnSp macro="">
      <xdr:nvCxnSpPr>
        <xdr:cNvPr id="559" name="直線コネクタ 558">
          <a:extLst>
            <a:ext uri="{FF2B5EF4-FFF2-40B4-BE49-F238E27FC236}">
              <a16:creationId xmlns:a16="http://schemas.microsoft.com/office/drawing/2014/main" id="{C668D40F-7FCE-47A6-AE7C-0D5A959513D3}"/>
            </a:ext>
          </a:extLst>
        </xdr:cNvPr>
        <xdr:cNvCxnSpPr/>
      </xdr:nvCxnSpPr>
      <xdr:spPr>
        <a:xfrm flipV="1">
          <a:off x="19545300" y="64884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116840</xdr:rowOff>
    </xdr:from>
    <xdr:to>
      <xdr:col>98</xdr:col>
      <xdr:colOff>38100</xdr:colOff>
      <xdr:row>38</xdr:row>
      <xdr:rowOff>46990</xdr:rowOff>
    </xdr:to>
    <xdr:sp macro="" textlink="">
      <xdr:nvSpPr>
        <xdr:cNvPr id="560" name="楕円 559">
          <a:extLst>
            <a:ext uri="{FF2B5EF4-FFF2-40B4-BE49-F238E27FC236}">
              <a16:creationId xmlns:a16="http://schemas.microsoft.com/office/drawing/2014/main" id="{9F23C496-2786-4974-99C5-2026FF477279}"/>
            </a:ext>
          </a:extLst>
        </xdr:cNvPr>
        <xdr:cNvSpPr/>
      </xdr:nvSpPr>
      <xdr:spPr>
        <a:xfrm>
          <a:off x="18605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153924</xdr:rowOff>
    </xdr:from>
    <xdr:to>
      <xdr:col>102</xdr:col>
      <xdr:colOff>114300</xdr:colOff>
      <xdr:row>37</xdr:row>
      <xdr:rowOff>167640</xdr:rowOff>
    </xdr:to>
    <xdr:cxnSp macro="">
      <xdr:nvCxnSpPr>
        <xdr:cNvPr id="561" name="直線コネクタ 560">
          <a:extLst>
            <a:ext uri="{FF2B5EF4-FFF2-40B4-BE49-F238E27FC236}">
              <a16:creationId xmlns:a16="http://schemas.microsoft.com/office/drawing/2014/main" id="{E35DE839-7FAF-4546-AB37-518EBBDE7A1C}"/>
            </a:ext>
          </a:extLst>
        </xdr:cNvPr>
        <xdr:cNvCxnSpPr/>
      </xdr:nvCxnSpPr>
      <xdr:spPr>
        <a:xfrm flipV="1">
          <a:off x="18656300" y="649757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35831</xdr:rowOff>
    </xdr:from>
    <xdr:ext cx="469744" cy="259045"/>
    <xdr:sp macro="" textlink="">
      <xdr:nvSpPr>
        <xdr:cNvPr id="562" name="n_1aveValue【認定こども園・幼稚園・保育所】&#10;一人当たり面積">
          <a:extLst>
            <a:ext uri="{FF2B5EF4-FFF2-40B4-BE49-F238E27FC236}">
              <a16:creationId xmlns:a16="http://schemas.microsoft.com/office/drawing/2014/main" id="{6BD4A60F-9F5C-41A3-BB0B-87413B8D2801}"/>
            </a:ext>
          </a:extLst>
        </xdr:cNvPr>
        <xdr:cNvSpPr txBox="1"/>
      </xdr:nvSpPr>
      <xdr:spPr>
        <a:xfrm>
          <a:off x="210757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563" name="n_2aveValue【認定こども園・幼稚園・保育所】&#10;一人当たり面積">
          <a:extLst>
            <a:ext uri="{FF2B5EF4-FFF2-40B4-BE49-F238E27FC236}">
              <a16:creationId xmlns:a16="http://schemas.microsoft.com/office/drawing/2014/main" id="{DF3B38C2-E4ED-4CEB-95E1-C58D0772CC3D}"/>
            </a:ext>
          </a:extLst>
        </xdr:cNvPr>
        <xdr:cNvSpPr txBox="1"/>
      </xdr:nvSpPr>
      <xdr:spPr>
        <a:xfrm>
          <a:off x="20199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564" name="n_3aveValue【認定こども園・幼稚園・保育所】&#10;一人当たり面積">
          <a:extLst>
            <a:ext uri="{FF2B5EF4-FFF2-40B4-BE49-F238E27FC236}">
              <a16:creationId xmlns:a16="http://schemas.microsoft.com/office/drawing/2014/main" id="{686C8110-89AA-4D17-A072-3A5E00DA0002}"/>
            </a:ext>
          </a:extLst>
        </xdr:cNvPr>
        <xdr:cNvSpPr txBox="1"/>
      </xdr:nvSpPr>
      <xdr:spPr>
        <a:xfrm>
          <a:off x="19310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47261</xdr:rowOff>
    </xdr:from>
    <xdr:ext cx="469744" cy="259045"/>
    <xdr:sp macro="" textlink="">
      <xdr:nvSpPr>
        <xdr:cNvPr id="565" name="n_4aveValue【認定こども園・幼稚園・保育所】&#10;一人当たり面積">
          <a:extLst>
            <a:ext uri="{FF2B5EF4-FFF2-40B4-BE49-F238E27FC236}">
              <a16:creationId xmlns:a16="http://schemas.microsoft.com/office/drawing/2014/main" id="{547E3C29-CF57-4B50-8C64-40EEA9EE09F9}"/>
            </a:ext>
          </a:extLst>
        </xdr:cNvPr>
        <xdr:cNvSpPr txBox="1"/>
      </xdr:nvSpPr>
      <xdr:spPr>
        <a:xfrm>
          <a:off x="18421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24655</xdr:rowOff>
    </xdr:from>
    <xdr:ext cx="469744" cy="259045"/>
    <xdr:sp macro="" textlink="">
      <xdr:nvSpPr>
        <xdr:cNvPr id="566" name="n_1mainValue【認定こども園・幼稚園・保育所】&#10;一人当たり面積">
          <a:extLst>
            <a:ext uri="{FF2B5EF4-FFF2-40B4-BE49-F238E27FC236}">
              <a16:creationId xmlns:a16="http://schemas.microsoft.com/office/drawing/2014/main" id="{D1E907DD-0B98-432E-A068-D029A7BD269A}"/>
            </a:ext>
          </a:extLst>
        </xdr:cNvPr>
        <xdr:cNvSpPr txBox="1"/>
      </xdr:nvSpPr>
      <xdr:spPr>
        <a:xfrm>
          <a:off x="210757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40657</xdr:rowOff>
    </xdr:from>
    <xdr:ext cx="469744" cy="259045"/>
    <xdr:sp macro="" textlink="">
      <xdr:nvSpPr>
        <xdr:cNvPr id="567" name="n_2mainValue【認定こども園・幼稚園・保育所】&#10;一人当たり面積">
          <a:extLst>
            <a:ext uri="{FF2B5EF4-FFF2-40B4-BE49-F238E27FC236}">
              <a16:creationId xmlns:a16="http://schemas.microsoft.com/office/drawing/2014/main" id="{5389013A-CB25-4839-8ACD-FFADDED87745}"/>
            </a:ext>
          </a:extLst>
        </xdr:cNvPr>
        <xdr:cNvSpPr txBox="1"/>
      </xdr:nvSpPr>
      <xdr:spPr>
        <a:xfrm>
          <a:off x="201994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49801</xdr:rowOff>
    </xdr:from>
    <xdr:ext cx="469744" cy="259045"/>
    <xdr:sp macro="" textlink="">
      <xdr:nvSpPr>
        <xdr:cNvPr id="568" name="n_3mainValue【認定こども園・幼稚園・保育所】&#10;一人当たり面積">
          <a:extLst>
            <a:ext uri="{FF2B5EF4-FFF2-40B4-BE49-F238E27FC236}">
              <a16:creationId xmlns:a16="http://schemas.microsoft.com/office/drawing/2014/main" id="{231DFDF3-EA8A-4BFC-A228-0FFC9886F5DD}"/>
            </a:ext>
          </a:extLst>
        </xdr:cNvPr>
        <xdr:cNvSpPr txBox="1"/>
      </xdr:nvSpPr>
      <xdr:spPr>
        <a:xfrm>
          <a:off x="19310427"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63517</xdr:rowOff>
    </xdr:from>
    <xdr:ext cx="469744" cy="259045"/>
    <xdr:sp macro="" textlink="">
      <xdr:nvSpPr>
        <xdr:cNvPr id="569" name="n_4mainValue【認定こども園・幼稚園・保育所】&#10;一人当たり面積">
          <a:extLst>
            <a:ext uri="{FF2B5EF4-FFF2-40B4-BE49-F238E27FC236}">
              <a16:creationId xmlns:a16="http://schemas.microsoft.com/office/drawing/2014/main" id="{4F4906E4-D1D9-480F-9E18-4483C3581C49}"/>
            </a:ext>
          </a:extLst>
        </xdr:cNvPr>
        <xdr:cNvSpPr txBox="1"/>
      </xdr:nvSpPr>
      <xdr:spPr>
        <a:xfrm>
          <a:off x="18421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0" name="正方形/長方形 569">
          <a:extLst>
            <a:ext uri="{FF2B5EF4-FFF2-40B4-BE49-F238E27FC236}">
              <a16:creationId xmlns:a16="http://schemas.microsoft.com/office/drawing/2014/main" id="{1EBF1D43-30C8-462E-94E0-6B938FC0BD8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1" name="正方形/長方形 570">
          <a:extLst>
            <a:ext uri="{FF2B5EF4-FFF2-40B4-BE49-F238E27FC236}">
              <a16:creationId xmlns:a16="http://schemas.microsoft.com/office/drawing/2014/main" id="{667330DD-1BCD-4A36-A272-7D5A4C39A48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2" name="正方形/長方形 571">
          <a:extLst>
            <a:ext uri="{FF2B5EF4-FFF2-40B4-BE49-F238E27FC236}">
              <a16:creationId xmlns:a16="http://schemas.microsoft.com/office/drawing/2014/main" id="{88EB73C4-52B7-40B3-8A1D-6ACA6374B1B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3" name="正方形/長方形 572">
          <a:extLst>
            <a:ext uri="{FF2B5EF4-FFF2-40B4-BE49-F238E27FC236}">
              <a16:creationId xmlns:a16="http://schemas.microsoft.com/office/drawing/2014/main" id="{F1DD1EA6-B6B8-44F3-BF76-CD00FE93D5C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4" name="正方形/長方形 573">
          <a:extLst>
            <a:ext uri="{FF2B5EF4-FFF2-40B4-BE49-F238E27FC236}">
              <a16:creationId xmlns:a16="http://schemas.microsoft.com/office/drawing/2014/main" id="{ECD935CA-11BB-4B3A-A36F-8694D1D21D0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5" name="正方形/長方形 574">
          <a:extLst>
            <a:ext uri="{FF2B5EF4-FFF2-40B4-BE49-F238E27FC236}">
              <a16:creationId xmlns:a16="http://schemas.microsoft.com/office/drawing/2014/main" id="{86101E10-0A58-4771-9522-10A5EBC56FF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6" name="正方形/長方形 575">
          <a:extLst>
            <a:ext uri="{FF2B5EF4-FFF2-40B4-BE49-F238E27FC236}">
              <a16:creationId xmlns:a16="http://schemas.microsoft.com/office/drawing/2014/main" id="{1E4CAF5D-755B-437C-919A-59A72101E64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正方形/長方形 576">
          <a:extLst>
            <a:ext uri="{FF2B5EF4-FFF2-40B4-BE49-F238E27FC236}">
              <a16:creationId xmlns:a16="http://schemas.microsoft.com/office/drawing/2014/main" id="{E0CFA3C7-65BF-47C3-9C01-53B0AE72006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8" name="テキスト ボックス 577">
          <a:extLst>
            <a:ext uri="{FF2B5EF4-FFF2-40B4-BE49-F238E27FC236}">
              <a16:creationId xmlns:a16="http://schemas.microsoft.com/office/drawing/2014/main" id="{33109E0B-8A7D-47BE-8D18-983F252286B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9" name="直線コネクタ 578">
          <a:extLst>
            <a:ext uri="{FF2B5EF4-FFF2-40B4-BE49-F238E27FC236}">
              <a16:creationId xmlns:a16="http://schemas.microsoft.com/office/drawing/2014/main" id="{14F8C933-397C-4112-BB64-B2D1D8E3C72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7B3621FB-4BAE-4C33-A0F4-143C3BC589C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1" name="直線コネクタ 580">
          <a:extLst>
            <a:ext uri="{FF2B5EF4-FFF2-40B4-BE49-F238E27FC236}">
              <a16:creationId xmlns:a16="http://schemas.microsoft.com/office/drawing/2014/main" id="{A5AE1C11-A7C4-4BB6-A939-4C5FB17EC746}"/>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82" name="テキスト ボックス 581">
          <a:extLst>
            <a:ext uri="{FF2B5EF4-FFF2-40B4-BE49-F238E27FC236}">
              <a16:creationId xmlns:a16="http://schemas.microsoft.com/office/drawing/2014/main" id="{E79DCB73-C63A-4A4E-B11D-A9B2A8CB08B9}"/>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3" name="直線コネクタ 582">
          <a:extLst>
            <a:ext uri="{FF2B5EF4-FFF2-40B4-BE49-F238E27FC236}">
              <a16:creationId xmlns:a16="http://schemas.microsoft.com/office/drawing/2014/main" id="{2DB2515B-F512-40E2-8307-71997B673DF6}"/>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4" name="テキスト ボックス 583">
          <a:extLst>
            <a:ext uri="{FF2B5EF4-FFF2-40B4-BE49-F238E27FC236}">
              <a16:creationId xmlns:a16="http://schemas.microsoft.com/office/drawing/2014/main" id="{1A498D69-5945-4A99-A1D9-6BA9C2BB3E4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5" name="直線コネクタ 584">
          <a:extLst>
            <a:ext uri="{FF2B5EF4-FFF2-40B4-BE49-F238E27FC236}">
              <a16:creationId xmlns:a16="http://schemas.microsoft.com/office/drawing/2014/main" id="{21E1078A-8659-4EBF-BE11-F7EC96275F98}"/>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6" name="テキスト ボックス 585">
          <a:extLst>
            <a:ext uri="{FF2B5EF4-FFF2-40B4-BE49-F238E27FC236}">
              <a16:creationId xmlns:a16="http://schemas.microsoft.com/office/drawing/2014/main" id="{DAE7F232-561D-493B-983D-4405A9ABB7AC}"/>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87" name="直線コネクタ 586">
          <a:extLst>
            <a:ext uri="{FF2B5EF4-FFF2-40B4-BE49-F238E27FC236}">
              <a16:creationId xmlns:a16="http://schemas.microsoft.com/office/drawing/2014/main" id="{40CD0C03-8CCA-4310-988D-7D2E2FCB0B7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88" name="テキスト ボックス 587">
          <a:extLst>
            <a:ext uri="{FF2B5EF4-FFF2-40B4-BE49-F238E27FC236}">
              <a16:creationId xmlns:a16="http://schemas.microsoft.com/office/drawing/2014/main" id="{3264B8C3-7AA6-46CE-8AEF-02E0305F2994}"/>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9" name="直線コネクタ 588">
          <a:extLst>
            <a:ext uri="{FF2B5EF4-FFF2-40B4-BE49-F238E27FC236}">
              <a16:creationId xmlns:a16="http://schemas.microsoft.com/office/drawing/2014/main" id="{2648197F-3509-4A51-BC3D-4577428A25D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0" name="テキスト ボックス 589">
          <a:extLst>
            <a:ext uri="{FF2B5EF4-FFF2-40B4-BE49-F238E27FC236}">
              <a16:creationId xmlns:a16="http://schemas.microsoft.com/office/drawing/2014/main" id="{1928F4E5-54A9-4D39-B3FB-9D0264EE9F63}"/>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1" name="【学校施設】&#10;有形固定資産減価償却率グラフ枠">
          <a:extLst>
            <a:ext uri="{FF2B5EF4-FFF2-40B4-BE49-F238E27FC236}">
              <a16:creationId xmlns:a16="http://schemas.microsoft.com/office/drawing/2014/main" id="{F65A4AAF-D702-4467-887E-8B7238B3130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118872</xdr:rowOff>
    </xdr:from>
    <xdr:to>
      <xdr:col>85</xdr:col>
      <xdr:colOff>126364</xdr:colOff>
      <xdr:row>62</xdr:row>
      <xdr:rowOff>105156</xdr:rowOff>
    </xdr:to>
    <xdr:cxnSp macro="">
      <xdr:nvCxnSpPr>
        <xdr:cNvPr id="592" name="直線コネクタ 591">
          <a:extLst>
            <a:ext uri="{FF2B5EF4-FFF2-40B4-BE49-F238E27FC236}">
              <a16:creationId xmlns:a16="http://schemas.microsoft.com/office/drawing/2014/main" id="{ADC30184-D222-449E-BA48-D388EA685BA9}"/>
            </a:ext>
          </a:extLst>
        </xdr:cNvPr>
        <xdr:cNvCxnSpPr/>
      </xdr:nvCxnSpPr>
      <xdr:spPr>
        <a:xfrm flipV="1">
          <a:off x="16318864" y="97200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108983</xdr:rowOff>
    </xdr:from>
    <xdr:ext cx="405111" cy="259045"/>
    <xdr:sp macro="" textlink="">
      <xdr:nvSpPr>
        <xdr:cNvPr id="593" name="【学校施設】&#10;有形固定資産減価償却率最小値テキスト">
          <a:extLst>
            <a:ext uri="{FF2B5EF4-FFF2-40B4-BE49-F238E27FC236}">
              <a16:creationId xmlns:a16="http://schemas.microsoft.com/office/drawing/2014/main" id="{0E7A609D-2D30-41A5-AAB1-2FC7D2242A33}"/>
            </a:ext>
          </a:extLst>
        </xdr:cNvPr>
        <xdr:cNvSpPr txBox="1"/>
      </xdr:nvSpPr>
      <xdr:spPr>
        <a:xfrm>
          <a:off x="16357600" y="1073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105156</xdr:rowOff>
    </xdr:from>
    <xdr:to>
      <xdr:col>86</xdr:col>
      <xdr:colOff>25400</xdr:colOff>
      <xdr:row>62</xdr:row>
      <xdr:rowOff>105156</xdr:rowOff>
    </xdr:to>
    <xdr:cxnSp macro="">
      <xdr:nvCxnSpPr>
        <xdr:cNvPr id="594" name="直線コネクタ 593">
          <a:extLst>
            <a:ext uri="{FF2B5EF4-FFF2-40B4-BE49-F238E27FC236}">
              <a16:creationId xmlns:a16="http://schemas.microsoft.com/office/drawing/2014/main" id="{5DD6A714-26C1-433E-A502-5E4DA9778715}"/>
            </a:ext>
          </a:extLst>
        </xdr:cNvPr>
        <xdr:cNvCxnSpPr/>
      </xdr:nvCxnSpPr>
      <xdr:spPr>
        <a:xfrm>
          <a:off x="16230600" y="107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65549</xdr:rowOff>
    </xdr:from>
    <xdr:ext cx="405111" cy="259045"/>
    <xdr:sp macro="" textlink="">
      <xdr:nvSpPr>
        <xdr:cNvPr id="595" name="【学校施設】&#10;有形固定資産減価償却率最大値テキスト">
          <a:extLst>
            <a:ext uri="{FF2B5EF4-FFF2-40B4-BE49-F238E27FC236}">
              <a16:creationId xmlns:a16="http://schemas.microsoft.com/office/drawing/2014/main" id="{105E404B-B35D-4124-AD8E-9D0A6BB3C758}"/>
            </a:ext>
          </a:extLst>
        </xdr:cNvPr>
        <xdr:cNvSpPr txBox="1"/>
      </xdr:nvSpPr>
      <xdr:spPr>
        <a:xfrm>
          <a:off x="16357600" y="949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118872</xdr:rowOff>
    </xdr:from>
    <xdr:to>
      <xdr:col>86</xdr:col>
      <xdr:colOff>25400</xdr:colOff>
      <xdr:row>56</xdr:row>
      <xdr:rowOff>118872</xdr:rowOff>
    </xdr:to>
    <xdr:cxnSp macro="">
      <xdr:nvCxnSpPr>
        <xdr:cNvPr id="596" name="直線コネクタ 595">
          <a:extLst>
            <a:ext uri="{FF2B5EF4-FFF2-40B4-BE49-F238E27FC236}">
              <a16:creationId xmlns:a16="http://schemas.microsoft.com/office/drawing/2014/main" id="{1750297C-19EC-4E5D-9525-E50AB1A71D0A}"/>
            </a:ext>
          </a:extLst>
        </xdr:cNvPr>
        <xdr:cNvCxnSpPr/>
      </xdr:nvCxnSpPr>
      <xdr:spPr>
        <a:xfrm>
          <a:off x="16230600" y="97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597" name="【学校施設】&#10;有形固定資産減価償却率平均値テキスト">
          <a:extLst>
            <a:ext uri="{FF2B5EF4-FFF2-40B4-BE49-F238E27FC236}">
              <a16:creationId xmlns:a16="http://schemas.microsoft.com/office/drawing/2014/main" id="{B7ACAE33-8FDC-4DA9-ABC4-A8EF5BB82808}"/>
            </a:ext>
          </a:extLst>
        </xdr:cNvPr>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598" name="フローチャート: 判断 597">
          <a:extLst>
            <a:ext uri="{FF2B5EF4-FFF2-40B4-BE49-F238E27FC236}">
              <a16:creationId xmlns:a16="http://schemas.microsoft.com/office/drawing/2014/main" id="{21ACF99A-0CA1-4133-B15D-038DBD7E43A0}"/>
            </a:ext>
          </a:extLst>
        </xdr:cNvPr>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599" name="フローチャート: 判断 598">
          <a:extLst>
            <a:ext uri="{FF2B5EF4-FFF2-40B4-BE49-F238E27FC236}">
              <a16:creationId xmlns:a16="http://schemas.microsoft.com/office/drawing/2014/main" id="{699E4B2D-A98E-4EF0-BD1C-BC946FD53023}"/>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141224</xdr:rowOff>
    </xdr:from>
    <xdr:to>
      <xdr:col>76</xdr:col>
      <xdr:colOff>165100</xdr:colOff>
      <xdr:row>59</xdr:row>
      <xdr:rowOff>71374</xdr:rowOff>
    </xdr:to>
    <xdr:sp macro="" textlink="">
      <xdr:nvSpPr>
        <xdr:cNvPr id="600" name="フローチャート: 判断 599">
          <a:extLst>
            <a:ext uri="{FF2B5EF4-FFF2-40B4-BE49-F238E27FC236}">
              <a16:creationId xmlns:a16="http://schemas.microsoft.com/office/drawing/2014/main" id="{CAF9FF54-E19F-4088-959B-A99BC3FEF53D}"/>
            </a:ext>
          </a:extLst>
        </xdr:cNvPr>
        <xdr:cNvSpPr/>
      </xdr:nvSpPr>
      <xdr:spPr>
        <a:xfrm>
          <a:off x="145415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104648</xdr:rowOff>
    </xdr:from>
    <xdr:to>
      <xdr:col>72</xdr:col>
      <xdr:colOff>38100</xdr:colOff>
      <xdr:row>59</xdr:row>
      <xdr:rowOff>34798</xdr:rowOff>
    </xdr:to>
    <xdr:sp macro="" textlink="">
      <xdr:nvSpPr>
        <xdr:cNvPr id="601" name="フローチャート: 判断 600">
          <a:extLst>
            <a:ext uri="{FF2B5EF4-FFF2-40B4-BE49-F238E27FC236}">
              <a16:creationId xmlns:a16="http://schemas.microsoft.com/office/drawing/2014/main" id="{CAC4DA4D-F5EB-47BD-8BC6-3A732E01753C}"/>
            </a:ext>
          </a:extLst>
        </xdr:cNvPr>
        <xdr:cNvSpPr/>
      </xdr:nvSpPr>
      <xdr:spPr>
        <a:xfrm>
          <a:off x="13652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70358</xdr:rowOff>
    </xdr:from>
    <xdr:to>
      <xdr:col>67</xdr:col>
      <xdr:colOff>101600</xdr:colOff>
      <xdr:row>59</xdr:row>
      <xdr:rowOff>508</xdr:rowOff>
    </xdr:to>
    <xdr:sp macro="" textlink="">
      <xdr:nvSpPr>
        <xdr:cNvPr id="602" name="フローチャート: 判断 601">
          <a:extLst>
            <a:ext uri="{FF2B5EF4-FFF2-40B4-BE49-F238E27FC236}">
              <a16:creationId xmlns:a16="http://schemas.microsoft.com/office/drawing/2014/main" id="{960CA8EA-220F-41F2-B7AF-6D9838BC61B0}"/>
            </a:ext>
          </a:extLst>
        </xdr:cNvPr>
        <xdr:cNvSpPr/>
      </xdr:nvSpPr>
      <xdr:spPr>
        <a:xfrm>
          <a:off x="12763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AFA71690-892E-492B-90BA-2FB87258D24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D5FAFCE-31F3-4608-9605-F474AC1AAE1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4A2D52E-56CA-43DF-96CF-69D1ACCEA24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5BF80487-928A-477F-A3AA-533CE0D8F0C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DAE28F4D-61CE-4F19-AA85-9B26D527245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138938</xdr:rowOff>
    </xdr:from>
    <xdr:to>
      <xdr:col>81</xdr:col>
      <xdr:colOff>101600</xdr:colOff>
      <xdr:row>57</xdr:row>
      <xdr:rowOff>69088</xdr:rowOff>
    </xdr:to>
    <xdr:sp macro="" textlink="">
      <xdr:nvSpPr>
        <xdr:cNvPr id="608" name="楕円 607">
          <a:extLst>
            <a:ext uri="{FF2B5EF4-FFF2-40B4-BE49-F238E27FC236}">
              <a16:creationId xmlns:a16="http://schemas.microsoft.com/office/drawing/2014/main" id="{27B65A71-431E-4136-BA27-2B4E18DEA151}"/>
            </a:ext>
          </a:extLst>
        </xdr:cNvPr>
        <xdr:cNvSpPr/>
      </xdr:nvSpPr>
      <xdr:spPr>
        <a:xfrm>
          <a:off x="15430500" y="97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72644</xdr:rowOff>
    </xdr:from>
    <xdr:to>
      <xdr:col>76</xdr:col>
      <xdr:colOff>165100</xdr:colOff>
      <xdr:row>56</xdr:row>
      <xdr:rowOff>2794</xdr:rowOff>
    </xdr:to>
    <xdr:sp macro="" textlink="">
      <xdr:nvSpPr>
        <xdr:cNvPr id="609" name="楕円 608">
          <a:extLst>
            <a:ext uri="{FF2B5EF4-FFF2-40B4-BE49-F238E27FC236}">
              <a16:creationId xmlns:a16="http://schemas.microsoft.com/office/drawing/2014/main" id="{74BAD279-990B-45AD-B8BC-1B905FA39884}"/>
            </a:ext>
          </a:extLst>
        </xdr:cNvPr>
        <xdr:cNvSpPr/>
      </xdr:nvSpPr>
      <xdr:spPr>
        <a:xfrm>
          <a:off x="14541500" y="950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123444</xdr:rowOff>
    </xdr:from>
    <xdr:to>
      <xdr:col>81</xdr:col>
      <xdr:colOff>50800</xdr:colOff>
      <xdr:row>57</xdr:row>
      <xdr:rowOff>18288</xdr:rowOff>
    </xdr:to>
    <xdr:cxnSp macro="">
      <xdr:nvCxnSpPr>
        <xdr:cNvPr id="610" name="直線コネクタ 609">
          <a:extLst>
            <a:ext uri="{FF2B5EF4-FFF2-40B4-BE49-F238E27FC236}">
              <a16:creationId xmlns:a16="http://schemas.microsoft.com/office/drawing/2014/main" id="{7140E0CF-11BA-45C2-ABC9-F36F74A02686}"/>
            </a:ext>
          </a:extLst>
        </xdr:cNvPr>
        <xdr:cNvCxnSpPr/>
      </xdr:nvCxnSpPr>
      <xdr:spPr>
        <a:xfrm>
          <a:off x="14592300" y="955319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17780</xdr:rowOff>
    </xdr:from>
    <xdr:to>
      <xdr:col>72</xdr:col>
      <xdr:colOff>38100</xdr:colOff>
      <xdr:row>56</xdr:row>
      <xdr:rowOff>119380</xdr:rowOff>
    </xdr:to>
    <xdr:sp macro="" textlink="">
      <xdr:nvSpPr>
        <xdr:cNvPr id="611" name="楕円 610">
          <a:extLst>
            <a:ext uri="{FF2B5EF4-FFF2-40B4-BE49-F238E27FC236}">
              <a16:creationId xmlns:a16="http://schemas.microsoft.com/office/drawing/2014/main" id="{CFC78C5C-C5BA-4A7E-BA33-BC2229F8AD30}"/>
            </a:ext>
          </a:extLst>
        </xdr:cNvPr>
        <xdr:cNvSpPr/>
      </xdr:nvSpPr>
      <xdr:spPr>
        <a:xfrm>
          <a:off x="13652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123444</xdr:rowOff>
    </xdr:from>
    <xdr:to>
      <xdr:col>76</xdr:col>
      <xdr:colOff>114300</xdr:colOff>
      <xdr:row>56</xdr:row>
      <xdr:rowOff>68580</xdr:rowOff>
    </xdr:to>
    <xdr:cxnSp macro="">
      <xdr:nvCxnSpPr>
        <xdr:cNvPr id="612" name="直線コネクタ 611">
          <a:extLst>
            <a:ext uri="{FF2B5EF4-FFF2-40B4-BE49-F238E27FC236}">
              <a16:creationId xmlns:a16="http://schemas.microsoft.com/office/drawing/2014/main" id="{09A161C9-6AA3-4C21-925B-AAA7456703C8}"/>
            </a:ext>
          </a:extLst>
        </xdr:cNvPr>
        <xdr:cNvCxnSpPr/>
      </xdr:nvCxnSpPr>
      <xdr:spPr>
        <a:xfrm flipV="1">
          <a:off x="13703300" y="9553194"/>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6350</xdr:rowOff>
    </xdr:from>
    <xdr:to>
      <xdr:col>67</xdr:col>
      <xdr:colOff>101600</xdr:colOff>
      <xdr:row>57</xdr:row>
      <xdr:rowOff>107950</xdr:rowOff>
    </xdr:to>
    <xdr:sp macro="" textlink="">
      <xdr:nvSpPr>
        <xdr:cNvPr id="613" name="楕円 612">
          <a:extLst>
            <a:ext uri="{FF2B5EF4-FFF2-40B4-BE49-F238E27FC236}">
              <a16:creationId xmlns:a16="http://schemas.microsoft.com/office/drawing/2014/main" id="{698317E0-595B-4A0B-8C04-20EAFA9AB6A2}"/>
            </a:ext>
          </a:extLst>
        </xdr:cNvPr>
        <xdr:cNvSpPr/>
      </xdr:nvSpPr>
      <xdr:spPr>
        <a:xfrm>
          <a:off x="12763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68580</xdr:rowOff>
    </xdr:from>
    <xdr:to>
      <xdr:col>71</xdr:col>
      <xdr:colOff>177800</xdr:colOff>
      <xdr:row>57</xdr:row>
      <xdr:rowOff>57150</xdr:rowOff>
    </xdr:to>
    <xdr:cxnSp macro="">
      <xdr:nvCxnSpPr>
        <xdr:cNvPr id="614" name="直線コネクタ 613">
          <a:extLst>
            <a:ext uri="{FF2B5EF4-FFF2-40B4-BE49-F238E27FC236}">
              <a16:creationId xmlns:a16="http://schemas.microsoft.com/office/drawing/2014/main" id="{D4E83B65-51CA-4D4B-AC8D-8AA7397E0C99}"/>
            </a:ext>
          </a:extLst>
        </xdr:cNvPr>
        <xdr:cNvCxnSpPr/>
      </xdr:nvCxnSpPr>
      <xdr:spPr>
        <a:xfrm flipV="1">
          <a:off x="12814300" y="96697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615" name="n_1aveValue【学校施設】&#10;有形固定資産減価償却率">
          <a:extLst>
            <a:ext uri="{FF2B5EF4-FFF2-40B4-BE49-F238E27FC236}">
              <a16:creationId xmlns:a16="http://schemas.microsoft.com/office/drawing/2014/main" id="{4593C614-0D78-49B3-8E35-111EBEE7D410}"/>
            </a:ext>
          </a:extLst>
        </xdr:cNvPr>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62501</xdr:rowOff>
    </xdr:from>
    <xdr:ext cx="405111" cy="259045"/>
    <xdr:sp macro="" textlink="">
      <xdr:nvSpPr>
        <xdr:cNvPr id="616" name="n_2aveValue【学校施設】&#10;有形固定資産減価償却率">
          <a:extLst>
            <a:ext uri="{FF2B5EF4-FFF2-40B4-BE49-F238E27FC236}">
              <a16:creationId xmlns:a16="http://schemas.microsoft.com/office/drawing/2014/main" id="{7FBF9584-755A-4781-A53E-C65CE7F457FD}"/>
            </a:ext>
          </a:extLst>
        </xdr:cNvPr>
        <xdr:cNvSpPr txBox="1"/>
      </xdr:nvSpPr>
      <xdr:spPr>
        <a:xfrm>
          <a:off x="14389744" y="1017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25925</xdr:rowOff>
    </xdr:from>
    <xdr:ext cx="405111" cy="259045"/>
    <xdr:sp macro="" textlink="">
      <xdr:nvSpPr>
        <xdr:cNvPr id="617" name="n_3aveValue【学校施設】&#10;有形固定資産減価償却率">
          <a:extLst>
            <a:ext uri="{FF2B5EF4-FFF2-40B4-BE49-F238E27FC236}">
              <a16:creationId xmlns:a16="http://schemas.microsoft.com/office/drawing/2014/main" id="{8A207123-87CC-4615-8460-276A0C1F5DFC}"/>
            </a:ext>
          </a:extLst>
        </xdr:cNvPr>
        <xdr:cNvSpPr txBox="1"/>
      </xdr:nvSpPr>
      <xdr:spPr>
        <a:xfrm>
          <a:off x="13500744"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163085</xdr:rowOff>
    </xdr:from>
    <xdr:ext cx="405111" cy="259045"/>
    <xdr:sp macro="" textlink="">
      <xdr:nvSpPr>
        <xdr:cNvPr id="618" name="n_4aveValue【学校施設】&#10;有形固定資産減価償却率">
          <a:extLst>
            <a:ext uri="{FF2B5EF4-FFF2-40B4-BE49-F238E27FC236}">
              <a16:creationId xmlns:a16="http://schemas.microsoft.com/office/drawing/2014/main" id="{FD2BFED6-C484-4388-9025-B43C220B9D8B}"/>
            </a:ext>
          </a:extLst>
        </xdr:cNvPr>
        <xdr:cNvSpPr txBox="1"/>
      </xdr:nvSpPr>
      <xdr:spPr>
        <a:xfrm>
          <a:off x="12611744" y="101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85615</xdr:rowOff>
    </xdr:from>
    <xdr:ext cx="405111" cy="259045"/>
    <xdr:sp macro="" textlink="">
      <xdr:nvSpPr>
        <xdr:cNvPr id="619" name="n_1mainValue【学校施設】&#10;有形固定資産減価償却率">
          <a:extLst>
            <a:ext uri="{FF2B5EF4-FFF2-40B4-BE49-F238E27FC236}">
              <a16:creationId xmlns:a16="http://schemas.microsoft.com/office/drawing/2014/main" id="{960A28A5-77E2-41E4-8A51-563199EE2888}"/>
            </a:ext>
          </a:extLst>
        </xdr:cNvPr>
        <xdr:cNvSpPr txBox="1"/>
      </xdr:nvSpPr>
      <xdr:spPr>
        <a:xfrm>
          <a:off x="15266044" y="951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19321</xdr:rowOff>
    </xdr:from>
    <xdr:ext cx="405111" cy="259045"/>
    <xdr:sp macro="" textlink="">
      <xdr:nvSpPr>
        <xdr:cNvPr id="620" name="n_2mainValue【学校施設】&#10;有形固定資産減価償却率">
          <a:extLst>
            <a:ext uri="{FF2B5EF4-FFF2-40B4-BE49-F238E27FC236}">
              <a16:creationId xmlns:a16="http://schemas.microsoft.com/office/drawing/2014/main" id="{1F607CA8-05D4-46AC-9162-1F778D00D3B4}"/>
            </a:ext>
          </a:extLst>
        </xdr:cNvPr>
        <xdr:cNvSpPr txBox="1"/>
      </xdr:nvSpPr>
      <xdr:spPr>
        <a:xfrm>
          <a:off x="14389744" y="927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135907</xdr:rowOff>
    </xdr:from>
    <xdr:ext cx="405111" cy="259045"/>
    <xdr:sp macro="" textlink="">
      <xdr:nvSpPr>
        <xdr:cNvPr id="621" name="n_3mainValue【学校施設】&#10;有形固定資産減価償却率">
          <a:extLst>
            <a:ext uri="{FF2B5EF4-FFF2-40B4-BE49-F238E27FC236}">
              <a16:creationId xmlns:a16="http://schemas.microsoft.com/office/drawing/2014/main" id="{88DA9430-10A2-4CD4-A83F-7B021308778C}"/>
            </a:ext>
          </a:extLst>
        </xdr:cNvPr>
        <xdr:cNvSpPr txBox="1"/>
      </xdr:nvSpPr>
      <xdr:spPr>
        <a:xfrm>
          <a:off x="135007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124477</xdr:rowOff>
    </xdr:from>
    <xdr:ext cx="405111" cy="259045"/>
    <xdr:sp macro="" textlink="">
      <xdr:nvSpPr>
        <xdr:cNvPr id="622" name="n_4mainValue【学校施設】&#10;有形固定資産減価償却率">
          <a:extLst>
            <a:ext uri="{FF2B5EF4-FFF2-40B4-BE49-F238E27FC236}">
              <a16:creationId xmlns:a16="http://schemas.microsoft.com/office/drawing/2014/main" id="{37126D40-77D1-4943-B891-4A8A4A3624EE}"/>
            </a:ext>
          </a:extLst>
        </xdr:cNvPr>
        <xdr:cNvSpPr txBox="1"/>
      </xdr:nvSpPr>
      <xdr:spPr>
        <a:xfrm>
          <a:off x="12611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3" name="正方形/長方形 622">
          <a:extLst>
            <a:ext uri="{FF2B5EF4-FFF2-40B4-BE49-F238E27FC236}">
              <a16:creationId xmlns:a16="http://schemas.microsoft.com/office/drawing/2014/main" id="{4BCF05D4-6910-4CEB-887E-45DB639073C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4" name="正方形/長方形 623">
          <a:extLst>
            <a:ext uri="{FF2B5EF4-FFF2-40B4-BE49-F238E27FC236}">
              <a16:creationId xmlns:a16="http://schemas.microsoft.com/office/drawing/2014/main" id="{F8343D0B-401B-4767-8169-340C1B32DF0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5" name="正方形/長方形 624">
          <a:extLst>
            <a:ext uri="{FF2B5EF4-FFF2-40B4-BE49-F238E27FC236}">
              <a16:creationId xmlns:a16="http://schemas.microsoft.com/office/drawing/2014/main" id="{C3427664-01FF-41AB-B687-DC74CB64F3C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6" name="正方形/長方形 625">
          <a:extLst>
            <a:ext uri="{FF2B5EF4-FFF2-40B4-BE49-F238E27FC236}">
              <a16:creationId xmlns:a16="http://schemas.microsoft.com/office/drawing/2014/main" id="{63EF57DB-8C9A-4D66-A655-9237EE31B76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7" name="正方形/長方形 626">
          <a:extLst>
            <a:ext uri="{FF2B5EF4-FFF2-40B4-BE49-F238E27FC236}">
              <a16:creationId xmlns:a16="http://schemas.microsoft.com/office/drawing/2014/main" id="{715C8EEE-F652-4177-9BA3-03F481170D0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8" name="正方形/長方形 627">
          <a:extLst>
            <a:ext uri="{FF2B5EF4-FFF2-40B4-BE49-F238E27FC236}">
              <a16:creationId xmlns:a16="http://schemas.microsoft.com/office/drawing/2014/main" id="{FF245008-DA9D-473C-9968-689595BF3EA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9" name="正方形/長方形 628">
          <a:extLst>
            <a:ext uri="{FF2B5EF4-FFF2-40B4-BE49-F238E27FC236}">
              <a16:creationId xmlns:a16="http://schemas.microsoft.com/office/drawing/2014/main" id="{E7D46518-DE53-4187-B5CE-5A7441330DC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0" name="正方形/長方形 629">
          <a:extLst>
            <a:ext uri="{FF2B5EF4-FFF2-40B4-BE49-F238E27FC236}">
              <a16:creationId xmlns:a16="http://schemas.microsoft.com/office/drawing/2014/main" id="{13CC09BE-A632-4836-8A5D-3B0B998AB26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1" name="テキスト ボックス 630">
          <a:extLst>
            <a:ext uri="{FF2B5EF4-FFF2-40B4-BE49-F238E27FC236}">
              <a16:creationId xmlns:a16="http://schemas.microsoft.com/office/drawing/2014/main" id="{543BD4FB-1755-4766-A770-2D4D4BDC3D0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2" name="直線コネクタ 631">
          <a:extLst>
            <a:ext uri="{FF2B5EF4-FFF2-40B4-BE49-F238E27FC236}">
              <a16:creationId xmlns:a16="http://schemas.microsoft.com/office/drawing/2014/main" id="{89FD5ABD-D6B4-4C23-8C1F-B4C1052A169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3" name="テキスト ボックス 632">
          <a:extLst>
            <a:ext uri="{FF2B5EF4-FFF2-40B4-BE49-F238E27FC236}">
              <a16:creationId xmlns:a16="http://schemas.microsoft.com/office/drawing/2014/main" id="{BA88F364-E395-4FB1-88A1-40055A170B3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34" name="直線コネクタ 633">
          <a:extLst>
            <a:ext uri="{FF2B5EF4-FFF2-40B4-BE49-F238E27FC236}">
              <a16:creationId xmlns:a16="http://schemas.microsoft.com/office/drawing/2014/main" id="{A6515AFC-BD99-4DFB-81C9-AE47BCA4AB59}"/>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35" name="テキスト ボックス 634">
          <a:extLst>
            <a:ext uri="{FF2B5EF4-FFF2-40B4-BE49-F238E27FC236}">
              <a16:creationId xmlns:a16="http://schemas.microsoft.com/office/drawing/2014/main" id="{765F7B1F-21DE-44DE-B260-46A33CEF1F3B}"/>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6" name="直線コネクタ 635">
          <a:extLst>
            <a:ext uri="{FF2B5EF4-FFF2-40B4-BE49-F238E27FC236}">
              <a16:creationId xmlns:a16="http://schemas.microsoft.com/office/drawing/2014/main" id="{F223FBC0-181A-4C09-BBCE-9F33B006C31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7" name="テキスト ボックス 636">
          <a:extLst>
            <a:ext uri="{FF2B5EF4-FFF2-40B4-BE49-F238E27FC236}">
              <a16:creationId xmlns:a16="http://schemas.microsoft.com/office/drawing/2014/main" id="{35847072-211A-452B-A6A1-6F15E58E8BE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38" name="直線コネクタ 637">
          <a:extLst>
            <a:ext uri="{FF2B5EF4-FFF2-40B4-BE49-F238E27FC236}">
              <a16:creationId xmlns:a16="http://schemas.microsoft.com/office/drawing/2014/main" id="{008A61D5-997B-47FD-BD4B-20E14DB4BA98}"/>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39" name="テキスト ボックス 638">
          <a:extLst>
            <a:ext uri="{FF2B5EF4-FFF2-40B4-BE49-F238E27FC236}">
              <a16:creationId xmlns:a16="http://schemas.microsoft.com/office/drawing/2014/main" id="{7430EF67-B057-4DC3-A431-06C790DB09AB}"/>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0" name="直線コネクタ 639">
          <a:extLst>
            <a:ext uri="{FF2B5EF4-FFF2-40B4-BE49-F238E27FC236}">
              <a16:creationId xmlns:a16="http://schemas.microsoft.com/office/drawing/2014/main" id="{C1718B5B-23F2-47E4-A2D9-6A2F762B356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1" name="テキスト ボックス 640">
          <a:extLst>
            <a:ext uri="{FF2B5EF4-FFF2-40B4-BE49-F238E27FC236}">
              <a16:creationId xmlns:a16="http://schemas.microsoft.com/office/drawing/2014/main" id="{61C7A2A8-42A6-4DF7-BD27-0A450F688C1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2" name="【学校施設】&#10;一人当たり面積グラフ枠">
          <a:extLst>
            <a:ext uri="{FF2B5EF4-FFF2-40B4-BE49-F238E27FC236}">
              <a16:creationId xmlns:a16="http://schemas.microsoft.com/office/drawing/2014/main" id="{4530A865-E768-4CEF-85B0-2CE4C53FAD1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643" name="直線コネクタ 642">
          <a:extLst>
            <a:ext uri="{FF2B5EF4-FFF2-40B4-BE49-F238E27FC236}">
              <a16:creationId xmlns:a16="http://schemas.microsoft.com/office/drawing/2014/main" id="{7EA457BC-C05D-48A3-B8B1-C558E72C1962}"/>
            </a:ext>
          </a:extLst>
        </xdr:cNvPr>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644" name="【学校施設】&#10;一人当たり面積最小値テキスト">
          <a:extLst>
            <a:ext uri="{FF2B5EF4-FFF2-40B4-BE49-F238E27FC236}">
              <a16:creationId xmlns:a16="http://schemas.microsoft.com/office/drawing/2014/main" id="{298E8F68-5E05-4B96-BC84-9BD8CE0225F9}"/>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645" name="直線コネクタ 644">
          <a:extLst>
            <a:ext uri="{FF2B5EF4-FFF2-40B4-BE49-F238E27FC236}">
              <a16:creationId xmlns:a16="http://schemas.microsoft.com/office/drawing/2014/main" id="{07AFC2EE-577D-4645-8584-F8DDC0DACBED}"/>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646" name="【学校施設】&#10;一人当たり面積最大値テキスト">
          <a:extLst>
            <a:ext uri="{FF2B5EF4-FFF2-40B4-BE49-F238E27FC236}">
              <a16:creationId xmlns:a16="http://schemas.microsoft.com/office/drawing/2014/main" id="{76E69A5A-9727-4731-AA49-92D8E4B0516A}"/>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647" name="直線コネクタ 646">
          <a:extLst>
            <a:ext uri="{FF2B5EF4-FFF2-40B4-BE49-F238E27FC236}">
              <a16:creationId xmlns:a16="http://schemas.microsoft.com/office/drawing/2014/main" id="{9DF9C25C-4C43-4514-BA59-281991A1C4E0}"/>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93933</xdr:rowOff>
    </xdr:from>
    <xdr:ext cx="469744" cy="259045"/>
    <xdr:sp macro="" textlink="">
      <xdr:nvSpPr>
        <xdr:cNvPr id="648" name="【学校施設】&#10;一人当たり面積平均値テキスト">
          <a:extLst>
            <a:ext uri="{FF2B5EF4-FFF2-40B4-BE49-F238E27FC236}">
              <a16:creationId xmlns:a16="http://schemas.microsoft.com/office/drawing/2014/main" id="{9409D341-99D5-48E9-A40C-CE34348E3AF5}"/>
            </a:ext>
          </a:extLst>
        </xdr:cNvPr>
        <xdr:cNvSpPr txBox="1"/>
      </xdr:nvSpPr>
      <xdr:spPr>
        <a:xfrm>
          <a:off x="22199600" y="1038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649" name="フローチャート: 判断 648">
          <a:extLst>
            <a:ext uri="{FF2B5EF4-FFF2-40B4-BE49-F238E27FC236}">
              <a16:creationId xmlns:a16="http://schemas.microsoft.com/office/drawing/2014/main" id="{4F3F6525-F19B-4DFC-B14E-D93CD0282E87}"/>
            </a:ext>
          </a:extLst>
        </xdr:cNvPr>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650" name="フローチャート: 判断 649">
          <a:extLst>
            <a:ext uri="{FF2B5EF4-FFF2-40B4-BE49-F238E27FC236}">
              <a16:creationId xmlns:a16="http://schemas.microsoft.com/office/drawing/2014/main" id="{96DD21FA-A905-4EC3-A0A1-6A17B321AB3D}"/>
            </a:ext>
          </a:extLst>
        </xdr:cNvPr>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651" name="フローチャート: 判断 650">
          <a:extLst>
            <a:ext uri="{FF2B5EF4-FFF2-40B4-BE49-F238E27FC236}">
              <a16:creationId xmlns:a16="http://schemas.microsoft.com/office/drawing/2014/main" id="{1B8F2B6F-106E-4BC7-81C9-24CC72EF62B9}"/>
            </a:ext>
          </a:extLst>
        </xdr:cNvPr>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652" name="フローチャート: 判断 651">
          <a:extLst>
            <a:ext uri="{FF2B5EF4-FFF2-40B4-BE49-F238E27FC236}">
              <a16:creationId xmlns:a16="http://schemas.microsoft.com/office/drawing/2014/main" id="{6FEB233F-58A2-492B-B18A-3F95D9D04572}"/>
            </a:ext>
          </a:extLst>
        </xdr:cNvPr>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653" name="フローチャート: 判断 652">
          <a:extLst>
            <a:ext uri="{FF2B5EF4-FFF2-40B4-BE49-F238E27FC236}">
              <a16:creationId xmlns:a16="http://schemas.microsoft.com/office/drawing/2014/main" id="{ADD3F930-713A-43D6-BDFE-114579E0B43C}"/>
            </a:ext>
          </a:extLst>
        </xdr:cNvPr>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20E207F8-2C85-4076-B857-8CEDD3903EC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9C03722A-DA35-4633-B1A5-2EBE388665F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EB6F7BBE-A88D-4425-A10C-48BCAF7221F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BE82869E-D1D4-4D51-9165-291D66828B6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93597EA5-A4FB-43B9-81C5-104F444C1F2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159512</xdr:rowOff>
    </xdr:from>
    <xdr:to>
      <xdr:col>112</xdr:col>
      <xdr:colOff>38100</xdr:colOff>
      <xdr:row>62</xdr:row>
      <xdr:rowOff>89662</xdr:rowOff>
    </xdr:to>
    <xdr:sp macro="" textlink="">
      <xdr:nvSpPr>
        <xdr:cNvPr id="659" name="楕円 658">
          <a:extLst>
            <a:ext uri="{FF2B5EF4-FFF2-40B4-BE49-F238E27FC236}">
              <a16:creationId xmlns:a16="http://schemas.microsoft.com/office/drawing/2014/main" id="{9B951066-D0B8-4F0C-8B72-334D92E9AA92}"/>
            </a:ext>
          </a:extLst>
        </xdr:cNvPr>
        <xdr:cNvSpPr/>
      </xdr:nvSpPr>
      <xdr:spPr>
        <a:xfrm>
          <a:off x="21272500"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144653</xdr:rowOff>
    </xdr:from>
    <xdr:to>
      <xdr:col>107</xdr:col>
      <xdr:colOff>101600</xdr:colOff>
      <xdr:row>63</xdr:row>
      <xdr:rowOff>74803</xdr:rowOff>
    </xdr:to>
    <xdr:sp macro="" textlink="">
      <xdr:nvSpPr>
        <xdr:cNvPr id="660" name="楕円 659">
          <a:extLst>
            <a:ext uri="{FF2B5EF4-FFF2-40B4-BE49-F238E27FC236}">
              <a16:creationId xmlns:a16="http://schemas.microsoft.com/office/drawing/2014/main" id="{FEBB14A9-E278-4B34-AA54-7C36BCB28FFD}"/>
            </a:ext>
          </a:extLst>
        </xdr:cNvPr>
        <xdr:cNvSpPr/>
      </xdr:nvSpPr>
      <xdr:spPr>
        <a:xfrm>
          <a:off x="20383500" y="1077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38862</xdr:rowOff>
    </xdr:from>
    <xdr:to>
      <xdr:col>111</xdr:col>
      <xdr:colOff>177800</xdr:colOff>
      <xdr:row>63</xdr:row>
      <xdr:rowOff>24003</xdr:rowOff>
    </xdr:to>
    <xdr:cxnSp macro="">
      <xdr:nvCxnSpPr>
        <xdr:cNvPr id="661" name="直線コネクタ 660">
          <a:extLst>
            <a:ext uri="{FF2B5EF4-FFF2-40B4-BE49-F238E27FC236}">
              <a16:creationId xmlns:a16="http://schemas.microsoft.com/office/drawing/2014/main" id="{40CB9DE0-ACF1-4D0E-BDE3-1B763C20BB1B}"/>
            </a:ext>
          </a:extLst>
        </xdr:cNvPr>
        <xdr:cNvCxnSpPr/>
      </xdr:nvCxnSpPr>
      <xdr:spPr>
        <a:xfrm flipV="1">
          <a:off x="20434300" y="10668762"/>
          <a:ext cx="889000" cy="15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16066</xdr:rowOff>
    </xdr:from>
    <xdr:to>
      <xdr:col>102</xdr:col>
      <xdr:colOff>165100</xdr:colOff>
      <xdr:row>62</xdr:row>
      <xdr:rowOff>117666</xdr:rowOff>
    </xdr:to>
    <xdr:sp macro="" textlink="">
      <xdr:nvSpPr>
        <xdr:cNvPr id="662" name="楕円 661">
          <a:extLst>
            <a:ext uri="{FF2B5EF4-FFF2-40B4-BE49-F238E27FC236}">
              <a16:creationId xmlns:a16="http://schemas.microsoft.com/office/drawing/2014/main" id="{4BE9767C-D644-43F8-B38A-8CF72B9B66FE}"/>
            </a:ext>
          </a:extLst>
        </xdr:cNvPr>
        <xdr:cNvSpPr/>
      </xdr:nvSpPr>
      <xdr:spPr>
        <a:xfrm>
          <a:off x="19494500" y="1064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66866</xdr:rowOff>
    </xdr:from>
    <xdr:to>
      <xdr:col>107</xdr:col>
      <xdr:colOff>50800</xdr:colOff>
      <xdr:row>63</xdr:row>
      <xdr:rowOff>24003</xdr:rowOff>
    </xdr:to>
    <xdr:cxnSp macro="">
      <xdr:nvCxnSpPr>
        <xdr:cNvPr id="663" name="直線コネクタ 662">
          <a:extLst>
            <a:ext uri="{FF2B5EF4-FFF2-40B4-BE49-F238E27FC236}">
              <a16:creationId xmlns:a16="http://schemas.microsoft.com/office/drawing/2014/main" id="{AE49DA4E-3C74-498A-9A89-3EDBAADE473E}"/>
            </a:ext>
          </a:extLst>
        </xdr:cNvPr>
        <xdr:cNvCxnSpPr/>
      </xdr:nvCxnSpPr>
      <xdr:spPr>
        <a:xfrm>
          <a:off x="19545300" y="10696766"/>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72644</xdr:rowOff>
    </xdr:from>
    <xdr:to>
      <xdr:col>98</xdr:col>
      <xdr:colOff>38100</xdr:colOff>
      <xdr:row>60</xdr:row>
      <xdr:rowOff>2794</xdr:rowOff>
    </xdr:to>
    <xdr:sp macro="" textlink="">
      <xdr:nvSpPr>
        <xdr:cNvPr id="664" name="楕円 663">
          <a:extLst>
            <a:ext uri="{FF2B5EF4-FFF2-40B4-BE49-F238E27FC236}">
              <a16:creationId xmlns:a16="http://schemas.microsoft.com/office/drawing/2014/main" id="{12AFD82B-5221-47FD-AE0C-5969060B11E8}"/>
            </a:ext>
          </a:extLst>
        </xdr:cNvPr>
        <xdr:cNvSpPr/>
      </xdr:nvSpPr>
      <xdr:spPr>
        <a:xfrm>
          <a:off x="18605500" y="101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123444</xdr:rowOff>
    </xdr:from>
    <xdr:to>
      <xdr:col>102</xdr:col>
      <xdr:colOff>114300</xdr:colOff>
      <xdr:row>62</xdr:row>
      <xdr:rowOff>66866</xdr:rowOff>
    </xdr:to>
    <xdr:cxnSp macro="">
      <xdr:nvCxnSpPr>
        <xdr:cNvPr id="665" name="直線コネクタ 664">
          <a:extLst>
            <a:ext uri="{FF2B5EF4-FFF2-40B4-BE49-F238E27FC236}">
              <a16:creationId xmlns:a16="http://schemas.microsoft.com/office/drawing/2014/main" id="{11FDE3AB-6442-4325-A811-7CB3F01F43E7}"/>
            </a:ext>
          </a:extLst>
        </xdr:cNvPr>
        <xdr:cNvCxnSpPr/>
      </xdr:nvCxnSpPr>
      <xdr:spPr>
        <a:xfrm>
          <a:off x="18656300" y="10238994"/>
          <a:ext cx="889000" cy="45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60469</xdr:rowOff>
    </xdr:from>
    <xdr:ext cx="469744" cy="259045"/>
    <xdr:sp macro="" textlink="">
      <xdr:nvSpPr>
        <xdr:cNvPr id="666" name="n_1aveValue【学校施設】&#10;一人当たり面積">
          <a:extLst>
            <a:ext uri="{FF2B5EF4-FFF2-40B4-BE49-F238E27FC236}">
              <a16:creationId xmlns:a16="http://schemas.microsoft.com/office/drawing/2014/main" id="{15127213-7CCB-4675-AEBD-DAEB59B49F1D}"/>
            </a:ext>
          </a:extLst>
        </xdr:cNvPr>
        <xdr:cNvSpPr txBox="1"/>
      </xdr:nvSpPr>
      <xdr:spPr>
        <a:xfrm>
          <a:off x="210757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57040</xdr:rowOff>
    </xdr:from>
    <xdr:ext cx="469744" cy="259045"/>
    <xdr:sp macro="" textlink="">
      <xdr:nvSpPr>
        <xdr:cNvPr id="667" name="n_2aveValue【学校施設】&#10;一人当たり面積">
          <a:extLst>
            <a:ext uri="{FF2B5EF4-FFF2-40B4-BE49-F238E27FC236}">
              <a16:creationId xmlns:a16="http://schemas.microsoft.com/office/drawing/2014/main" id="{BD3DB8CD-42F5-46FC-AFA6-9B69B02F0D4E}"/>
            </a:ext>
          </a:extLst>
        </xdr:cNvPr>
        <xdr:cNvSpPr txBox="1"/>
      </xdr:nvSpPr>
      <xdr:spPr>
        <a:xfrm>
          <a:off x="201994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668" name="n_3aveValue【学校施設】&#10;一人当たり面積">
          <a:extLst>
            <a:ext uri="{FF2B5EF4-FFF2-40B4-BE49-F238E27FC236}">
              <a16:creationId xmlns:a16="http://schemas.microsoft.com/office/drawing/2014/main" id="{85229E49-72A2-486C-87BD-0DFC94DF4772}"/>
            </a:ext>
          </a:extLst>
        </xdr:cNvPr>
        <xdr:cNvSpPr txBox="1"/>
      </xdr:nvSpPr>
      <xdr:spPr>
        <a:xfrm>
          <a:off x="19310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77932</xdr:rowOff>
    </xdr:from>
    <xdr:ext cx="469744" cy="259045"/>
    <xdr:sp macro="" textlink="">
      <xdr:nvSpPr>
        <xdr:cNvPr id="669" name="n_4aveValue【学校施設】&#10;一人当たり面積">
          <a:extLst>
            <a:ext uri="{FF2B5EF4-FFF2-40B4-BE49-F238E27FC236}">
              <a16:creationId xmlns:a16="http://schemas.microsoft.com/office/drawing/2014/main" id="{AB96F26C-F6F0-4ABE-87D7-0A34A0D6D334}"/>
            </a:ext>
          </a:extLst>
        </xdr:cNvPr>
        <xdr:cNvSpPr txBox="1"/>
      </xdr:nvSpPr>
      <xdr:spPr>
        <a:xfrm>
          <a:off x="18421427" y="105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80789</xdr:rowOff>
    </xdr:from>
    <xdr:ext cx="469744" cy="259045"/>
    <xdr:sp macro="" textlink="">
      <xdr:nvSpPr>
        <xdr:cNvPr id="670" name="n_1mainValue【学校施設】&#10;一人当たり面積">
          <a:extLst>
            <a:ext uri="{FF2B5EF4-FFF2-40B4-BE49-F238E27FC236}">
              <a16:creationId xmlns:a16="http://schemas.microsoft.com/office/drawing/2014/main" id="{D75475F4-09EE-4593-A2E1-B3A100F81D0D}"/>
            </a:ext>
          </a:extLst>
        </xdr:cNvPr>
        <xdr:cNvSpPr txBox="1"/>
      </xdr:nvSpPr>
      <xdr:spPr>
        <a:xfrm>
          <a:off x="21075727"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65930</xdr:rowOff>
    </xdr:from>
    <xdr:ext cx="469744" cy="259045"/>
    <xdr:sp macro="" textlink="">
      <xdr:nvSpPr>
        <xdr:cNvPr id="671" name="n_2mainValue【学校施設】&#10;一人当たり面積">
          <a:extLst>
            <a:ext uri="{FF2B5EF4-FFF2-40B4-BE49-F238E27FC236}">
              <a16:creationId xmlns:a16="http://schemas.microsoft.com/office/drawing/2014/main" id="{BF86CD9B-04EC-4A42-BDDA-863E11F4BA23}"/>
            </a:ext>
          </a:extLst>
        </xdr:cNvPr>
        <xdr:cNvSpPr txBox="1"/>
      </xdr:nvSpPr>
      <xdr:spPr>
        <a:xfrm>
          <a:off x="20199427" y="1086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108793</xdr:rowOff>
    </xdr:from>
    <xdr:ext cx="469744" cy="259045"/>
    <xdr:sp macro="" textlink="">
      <xdr:nvSpPr>
        <xdr:cNvPr id="672" name="n_3mainValue【学校施設】&#10;一人当たり面積">
          <a:extLst>
            <a:ext uri="{FF2B5EF4-FFF2-40B4-BE49-F238E27FC236}">
              <a16:creationId xmlns:a16="http://schemas.microsoft.com/office/drawing/2014/main" id="{DE77ED78-0D8B-4D66-BDE8-6836EE093E44}"/>
            </a:ext>
          </a:extLst>
        </xdr:cNvPr>
        <xdr:cNvSpPr txBox="1"/>
      </xdr:nvSpPr>
      <xdr:spPr>
        <a:xfrm>
          <a:off x="19310427" y="1073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19321</xdr:rowOff>
    </xdr:from>
    <xdr:ext cx="469744" cy="259045"/>
    <xdr:sp macro="" textlink="">
      <xdr:nvSpPr>
        <xdr:cNvPr id="673" name="n_4mainValue【学校施設】&#10;一人当たり面積">
          <a:extLst>
            <a:ext uri="{FF2B5EF4-FFF2-40B4-BE49-F238E27FC236}">
              <a16:creationId xmlns:a16="http://schemas.microsoft.com/office/drawing/2014/main" id="{BCD74C2C-B35A-44F4-9365-D2BBA3C30B9C}"/>
            </a:ext>
          </a:extLst>
        </xdr:cNvPr>
        <xdr:cNvSpPr txBox="1"/>
      </xdr:nvSpPr>
      <xdr:spPr>
        <a:xfrm>
          <a:off x="184214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4" name="正方形/長方形 673">
          <a:extLst>
            <a:ext uri="{FF2B5EF4-FFF2-40B4-BE49-F238E27FC236}">
              <a16:creationId xmlns:a16="http://schemas.microsoft.com/office/drawing/2014/main" id="{7E589461-ECB8-4D83-941B-FC387FAA86C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5" name="正方形/長方形 674">
          <a:extLst>
            <a:ext uri="{FF2B5EF4-FFF2-40B4-BE49-F238E27FC236}">
              <a16:creationId xmlns:a16="http://schemas.microsoft.com/office/drawing/2014/main" id="{EC68779D-FB48-409A-8F82-9365E604D95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6" name="正方形/長方形 675">
          <a:extLst>
            <a:ext uri="{FF2B5EF4-FFF2-40B4-BE49-F238E27FC236}">
              <a16:creationId xmlns:a16="http://schemas.microsoft.com/office/drawing/2014/main" id="{CDD5BB31-4DF5-4CBE-A17F-2AC0EE95781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7" name="正方形/長方形 676">
          <a:extLst>
            <a:ext uri="{FF2B5EF4-FFF2-40B4-BE49-F238E27FC236}">
              <a16:creationId xmlns:a16="http://schemas.microsoft.com/office/drawing/2014/main" id="{A0576AD3-F39F-47DE-ACD5-A1983211AEC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8" name="正方形/長方形 677">
          <a:extLst>
            <a:ext uri="{FF2B5EF4-FFF2-40B4-BE49-F238E27FC236}">
              <a16:creationId xmlns:a16="http://schemas.microsoft.com/office/drawing/2014/main" id="{E48B2D27-F82B-492E-B544-E219E6E3C66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9" name="正方形/長方形 678">
          <a:extLst>
            <a:ext uri="{FF2B5EF4-FFF2-40B4-BE49-F238E27FC236}">
              <a16:creationId xmlns:a16="http://schemas.microsoft.com/office/drawing/2014/main" id="{26F57555-49A0-43F8-9235-727930FF59B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0" name="正方形/長方形 679">
          <a:extLst>
            <a:ext uri="{FF2B5EF4-FFF2-40B4-BE49-F238E27FC236}">
              <a16:creationId xmlns:a16="http://schemas.microsoft.com/office/drawing/2014/main" id="{1B5B7490-93F3-4E83-83EB-5813F40EBC6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1" name="正方形/長方形 680">
          <a:extLst>
            <a:ext uri="{FF2B5EF4-FFF2-40B4-BE49-F238E27FC236}">
              <a16:creationId xmlns:a16="http://schemas.microsoft.com/office/drawing/2014/main" id="{5A16F464-15F0-43C1-B4A7-33BC4E0E038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2" name="テキスト ボックス 681">
          <a:extLst>
            <a:ext uri="{FF2B5EF4-FFF2-40B4-BE49-F238E27FC236}">
              <a16:creationId xmlns:a16="http://schemas.microsoft.com/office/drawing/2014/main" id="{FA85391A-D14F-48DD-BD30-44D8F666264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3" name="直線コネクタ 682">
          <a:extLst>
            <a:ext uri="{FF2B5EF4-FFF2-40B4-BE49-F238E27FC236}">
              <a16:creationId xmlns:a16="http://schemas.microsoft.com/office/drawing/2014/main" id="{0E80D1B5-5881-4626-A74E-04143D294BF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4" name="テキスト ボックス 683">
          <a:extLst>
            <a:ext uri="{FF2B5EF4-FFF2-40B4-BE49-F238E27FC236}">
              <a16:creationId xmlns:a16="http://schemas.microsoft.com/office/drawing/2014/main" id="{F2BB5BC1-5AF3-46EF-9FED-FA1AC5A1C85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85" name="直線コネクタ 684">
          <a:extLst>
            <a:ext uri="{FF2B5EF4-FFF2-40B4-BE49-F238E27FC236}">
              <a16:creationId xmlns:a16="http://schemas.microsoft.com/office/drawing/2014/main" id="{9F481D15-BA24-46B0-9979-589228D61A1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86" name="テキスト ボックス 685">
          <a:extLst>
            <a:ext uri="{FF2B5EF4-FFF2-40B4-BE49-F238E27FC236}">
              <a16:creationId xmlns:a16="http://schemas.microsoft.com/office/drawing/2014/main" id="{94522966-4D37-4DA0-A3E3-52108A2E3B0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7" name="直線コネクタ 686">
          <a:extLst>
            <a:ext uri="{FF2B5EF4-FFF2-40B4-BE49-F238E27FC236}">
              <a16:creationId xmlns:a16="http://schemas.microsoft.com/office/drawing/2014/main" id="{6B252377-C6FB-462C-BEAA-FE22218F8BD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8" name="テキスト ボックス 687">
          <a:extLst>
            <a:ext uri="{FF2B5EF4-FFF2-40B4-BE49-F238E27FC236}">
              <a16:creationId xmlns:a16="http://schemas.microsoft.com/office/drawing/2014/main" id="{D9B75207-8464-4DEC-AFFD-03A658933B3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9" name="直線コネクタ 688">
          <a:extLst>
            <a:ext uri="{FF2B5EF4-FFF2-40B4-BE49-F238E27FC236}">
              <a16:creationId xmlns:a16="http://schemas.microsoft.com/office/drawing/2014/main" id="{27B22260-7C95-4606-A243-9EEDA67F670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0" name="テキスト ボックス 689">
          <a:extLst>
            <a:ext uri="{FF2B5EF4-FFF2-40B4-BE49-F238E27FC236}">
              <a16:creationId xmlns:a16="http://schemas.microsoft.com/office/drawing/2014/main" id="{C52408BE-B52E-4981-8684-1A146A40E0B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1" name="直線コネクタ 690">
          <a:extLst>
            <a:ext uri="{FF2B5EF4-FFF2-40B4-BE49-F238E27FC236}">
              <a16:creationId xmlns:a16="http://schemas.microsoft.com/office/drawing/2014/main" id="{37BAE175-56E8-414B-A3B2-9323ADA670D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2" name="テキスト ボックス 691">
          <a:extLst>
            <a:ext uri="{FF2B5EF4-FFF2-40B4-BE49-F238E27FC236}">
              <a16:creationId xmlns:a16="http://schemas.microsoft.com/office/drawing/2014/main" id="{FAB0C488-6F2F-4CEC-A0F8-4A8317B6F35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3" name="直線コネクタ 692">
          <a:extLst>
            <a:ext uri="{FF2B5EF4-FFF2-40B4-BE49-F238E27FC236}">
              <a16:creationId xmlns:a16="http://schemas.microsoft.com/office/drawing/2014/main" id="{74F53753-109E-4955-9057-F89685658E6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94" name="テキスト ボックス 693">
          <a:extLst>
            <a:ext uri="{FF2B5EF4-FFF2-40B4-BE49-F238E27FC236}">
              <a16:creationId xmlns:a16="http://schemas.microsoft.com/office/drawing/2014/main" id="{EF55F453-AD2A-4AF8-BCA8-886B8492B2E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5" name="直線コネクタ 694">
          <a:extLst>
            <a:ext uri="{FF2B5EF4-FFF2-40B4-BE49-F238E27FC236}">
              <a16:creationId xmlns:a16="http://schemas.microsoft.com/office/drawing/2014/main" id="{AE53534A-D547-4754-98AE-190DBA830D0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96" name="テキスト ボックス 695">
          <a:extLst>
            <a:ext uri="{FF2B5EF4-FFF2-40B4-BE49-F238E27FC236}">
              <a16:creationId xmlns:a16="http://schemas.microsoft.com/office/drawing/2014/main" id="{6904B4F0-9BE1-4031-B996-228A58D55227}"/>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7" name="【児童館】&#10;有形固定資産減価償却率グラフ枠">
          <a:extLst>
            <a:ext uri="{FF2B5EF4-FFF2-40B4-BE49-F238E27FC236}">
              <a16:creationId xmlns:a16="http://schemas.microsoft.com/office/drawing/2014/main" id="{D6D9817C-9452-4D16-9EE6-A32D819617A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146686</xdr:rowOff>
    </xdr:from>
    <xdr:to>
      <xdr:col>85</xdr:col>
      <xdr:colOff>126364</xdr:colOff>
      <xdr:row>86</xdr:row>
      <xdr:rowOff>24764</xdr:rowOff>
    </xdr:to>
    <xdr:cxnSp macro="">
      <xdr:nvCxnSpPr>
        <xdr:cNvPr id="698" name="直線コネクタ 697">
          <a:extLst>
            <a:ext uri="{FF2B5EF4-FFF2-40B4-BE49-F238E27FC236}">
              <a16:creationId xmlns:a16="http://schemas.microsoft.com/office/drawing/2014/main" id="{30093A8E-CB62-46E0-A642-7B10FC0EFA76}"/>
            </a:ext>
          </a:extLst>
        </xdr:cNvPr>
        <xdr:cNvCxnSpPr/>
      </xdr:nvCxnSpPr>
      <xdr:spPr>
        <a:xfrm flipV="1">
          <a:off x="16318864" y="13519786"/>
          <a:ext cx="0" cy="1249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28591</xdr:rowOff>
    </xdr:from>
    <xdr:ext cx="405111" cy="259045"/>
    <xdr:sp macro="" textlink="">
      <xdr:nvSpPr>
        <xdr:cNvPr id="699" name="【児童館】&#10;有形固定資産減価償却率最小値テキスト">
          <a:extLst>
            <a:ext uri="{FF2B5EF4-FFF2-40B4-BE49-F238E27FC236}">
              <a16:creationId xmlns:a16="http://schemas.microsoft.com/office/drawing/2014/main" id="{8C293AC6-FCA6-437F-8FDB-B025EFB71737}"/>
            </a:ext>
          </a:extLst>
        </xdr:cNvPr>
        <xdr:cNvSpPr txBox="1"/>
      </xdr:nvSpPr>
      <xdr:spPr>
        <a:xfrm>
          <a:off x="16357600" y="1477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24764</xdr:rowOff>
    </xdr:from>
    <xdr:to>
      <xdr:col>86</xdr:col>
      <xdr:colOff>25400</xdr:colOff>
      <xdr:row>86</xdr:row>
      <xdr:rowOff>24764</xdr:rowOff>
    </xdr:to>
    <xdr:cxnSp macro="">
      <xdr:nvCxnSpPr>
        <xdr:cNvPr id="700" name="直線コネクタ 699">
          <a:extLst>
            <a:ext uri="{FF2B5EF4-FFF2-40B4-BE49-F238E27FC236}">
              <a16:creationId xmlns:a16="http://schemas.microsoft.com/office/drawing/2014/main" id="{67E1661A-D8AD-4A0D-87CF-AAC5502724EC}"/>
            </a:ext>
          </a:extLst>
        </xdr:cNvPr>
        <xdr:cNvCxnSpPr/>
      </xdr:nvCxnSpPr>
      <xdr:spPr>
        <a:xfrm>
          <a:off x="16230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93363</xdr:rowOff>
    </xdr:from>
    <xdr:ext cx="405111" cy="259045"/>
    <xdr:sp macro="" textlink="">
      <xdr:nvSpPr>
        <xdr:cNvPr id="701" name="【児童館】&#10;有形固定資産減価償却率最大値テキスト">
          <a:extLst>
            <a:ext uri="{FF2B5EF4-FFF2-40B4-BE49-F238E27FC236}">
              <a16:creationId xmlns:a16="http://schemas.microsoft.com/office/drawing/2014/main" id="{0E9AF29E-9785-40A8-9CE9-749015FB507C}"/>
            </a:ext>
          </a:extLst>
        </xdr:cNvPr>
        <xdr:cNvSpPr txBox="1"/>
      </xdr:nvSpPr>
      <xdr:spPr>
        <a:xfrm>
          <a:off x="16357600" y="1329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146686</xdr:rowOff>
    </xdr:from>
    <xdr:to>
      <xdr:col>86</xdr:col>
      <xdr:colOff>25400</xdr:colOff>
      <xdr:row>78</xdr:row>
      <xdr:rowOff>146686</xdr:rowOff>
    </xdr:to>
    <xdr:cxnSp macro="">
      <xdr:nvCxnSpPr>
        <xdr:cNvPr id="702" name="直線コネクタ 701">
          <a:extLst>
            <a:ext uri="{FF2B5EF4-FFF2-40B4-BE49-F238E27FC236}">
              <a16:creationId xmlns:a16="http://schemas.microsoft.com/office/drawing/2014/main" id="{86E0008E-5474-4AE5-8973-3BBFE633E3E1}"/>
            </a:ext>
          </a:extLst>
        </xdr:cNvPr>
        <xdr:cNvCxnSpPr/>
      </xdr:nvCxnSpPr>
      <xdr:spPr>
        <a:xfrm>
          <a:off x="16230600" y="1351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80027</xdr:rowOff>
    </xdr:from>
    <xdr:ext cx="405111" cy="259045"/>
    <xdr:sp macro="" textlink="">
      <xdr:nvSpPr>
        <xdr:cNvPr id="703" name="【児童館】&#10;有形固定資産減価償却率平均値テキスト">
          <a:extLst>
            <a:ext uri="{FF2B5EF4-FFF2-40B4-BE49-F238E27FC236}">
              <a16:creationId xmlns:a16="http://schemas.microsoft.com/office/drawing/2014/main" id="{5E181E75-5133-4741-8923-02FFC1559620}"/>
            </a:ext>
          </a:extLst>
        </xdr:cNvPr>
        <xdr:cNvSpPr txBox="1"/>
      </xdr:nvSpPr>
      <xdr:spPr>
        <a:xfrm>
          <a:off x="16357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704" name="フローチャート: 判断 703">
          <a:extLst>
            <a:ext uri="{FF2B5EF4-FFF2-40B4-BE49-F238E27FC236}">
              <a16:creationId xmlns:a16="http://schemas.microsoft.com/office/drawing/2014/main" id="{706811CF-DE3E-4660-B505-F0A10638A676}"/>
            </a:ext>
          </a:extLst>
        </xdr:cNvPr>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80645</xdr:rowOff>
    </xdr:from>
    <xdr:to>
      <xdr:col>81</xdr:col>
      <xdr:colOff>101600</xdr:colOff>
      <xdr:row>82</xdr:row>
      <xdr:rowOff>10795</xdr:rowOff>
    </xdr:to>
    <xdr:sp macro="" textlink="">
      <xdr:nvSpPr>
        <xdr:cNvPr id="705" name="フローチャート: 判断 704">
          <a:extLst>
            <a:ext uri="{FF2B5EF4-FFF2-40B4-BE49-F238E27FC236}">
              <a16:creationId xmlns:a16="http://schemas.microsoft.com/office/drawing/2014/main" id="{14E308EC-B48F-48BA-9554-11B8FCF9BBF4}"/>
            </a:ext>
          </a:extLst>
        </xdr:cNvPr>
        <xdr:cNvSpPr/>
      </xdr:nvSpPr>
      <xdr:spPr>
        <a:xfrm>
          <a:off x="15430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706" name="フローチャート: 判断 705">
          <a:extLst>
            <a:ext uri="{FF2B5EF4-FFF2-40B4-BE49-F238E27FC236}">
              <a16:creationId xmlns:a16="http://schemas.microsoft.com/office/drawing/2014/main" id="{99C7F7DE-8353-498B-853F-36CC077FA474}"/>
            </a:ext>
          </a:extLst>
        </xdr:cNvPr>
        <xdr:cNvSpPr/>
      </xdr:nvSpPr>
      <xdr:spPr>
        <a:xfrm>
          <a:off x="14541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707" name="フローチャート: 判断 706">
          <a:extLst>
            <a:ext uri="{FF2B5EF4-FFF2-40B4-BE49-F238E27FC236}">
              <a16:creationId xmlns:a16="http://schemas.microsoft.com/office/drawing/2014/main" id="{DE2B1830-C434-43A8-9D45-2F5F1BA259FD}"/>
            </a:ext>
          </a:extLst>
        </xdr:cNvPr>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170180</xdr:rowOff>
    </xdr:from>
    <xdr:to>
      <xdr:col>67</xdr:col>
      <xdr:colOff>101600</xdr:colOff>
      <xdr:row>81</xdr:row>
      <xdr:rowOff>100330</xdr:rowOff>
    </xdr:to>
    <xdr:sp macro="" textlink="">
      <xdr:nvSpPr>
        <xdr:cNvPr id="708" name="フローチャート: 判断 707">
          <a:extLst>
            <a:ext uri="{FF2B5EF4-FFF2-40B4-BE49-F238E27FC236}">
              <a16:creationId xmlns:a16="http://schemas.microsoft.com/office/drawing/2014/main" id="{852488BB-8585-4047-8459-5A7FE5E0F23F}"/>
            </a:ext>
          </a:extLst>
        </xdr:cNvPr>
        <xdr:cNvSpPr/>
      </xdr:nvSpPr>
      <xdr:spPr>
        <a:xfrm>
          <a:off x="12763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38B83E61-91B2-469E-B8D2-EBAFAC6AAA0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B980AAA3-DAB0-4EEB-9273-6D1CBEF1556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4BA50810-A0A4-46C9-A903-BDD807D93EE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6F9DAD7D-43AE-4B45-B459-C5A83BB63D8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176A6854-C125-44E3-B9CA-B82D068A9D3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71120</xdr:rowOff>
    </xdr:from>
    <xdr:to>
      <xdr:col>81</xdr:col>
      <xdr:colOff>101600</xdr:colOff>
      <xdr:row>83</xdr:row>
      <xdr:rowOff>1270</xdr:rowOff>
    </xdr:to>
    <xdr:sp macro="" textlink="">
      <xdr:nvSpPr>
        <xdr:cNvPr id="714" name="楕円 713">
          <a:extLst>
            <a:ext uri="{FF2B5EF4-FFF2-40B4-BE49-F238E27FC236}">
              <a16:creationId xmlns:a16="http://schemas.microsoft.com/office/drawing/2014/main" id="{D1743887-3EEC-4909-BAC6-3A69A32A2612}"/>
            </a:ext>
          </a:extLst>
        </xdr:cNvPr>
        <xdr:cNvSpPr/>
      </xdr:nvSpPr>
      <xdr:spPr>
        <a:xfrm>
          <a:off x="15430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154939</xdr:rowOff>
    </xdr:from>
    <xdr:to>
      <xdr:col>76</xdr:col>
      <xdr:colOff>165100</xdr:colOff>
      <xdr:row>82</xdr:row>
      <xdr:rowOff>85089</xdr:rowOff>
    </xdr:to>
    <xdr:sp macro="" textlink="">
      <xdr:nvSpPr>
        <xdr:cNvPr id="715" name="楕円 714">
          <a:extLst>
            <a:ext uri="{FF2B5EF4-FFF2-40B4-BE49-F238E27FC236}">
              <a16:creationId xmlns:a16="http://schemas.microsoft.com/office/drawing/2014/main" id="{0AD141A0-E4F2-4C71-A3AF-84A7A15E08D7}"/>
            </a:ext>
          </a:extLst>
        </xdr:cNvPr>
        <xdr:cNvSpPr/>
      </xdr:nvSpPr>
      <xdr:spPr>
        <a:xfrm>
          <a:off x="14541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34289</xdr:rowOff>
    </xdr:from>
    <xdr:to>
      <xdr:col>81</xdr:col>
      <xdr:colOff>50800</xdr:colOff>
      <xdr:row>82</xdr:row>
      <xdr:rowOff>121920</xdr:rowOff>
    </xdr:to>
    <xdr:cxnSp macro="">
      <xdr:nvCxnSpPr>
        <xdr:cNvPr id="716" name="直線コネクタ 715">
          <a:extLst>
            <a:ext uri="{FF2B5EF4-FFF2-40B4-BE49-F238E27FC236}">
              <a16:creationId xmlns:a16="http://schemas.microsoft.com/office/drawing/2014/main" id="{50A871BA-9113-4A43-9C4B-2965008C6DD2}"/>
            </a:ext>
          </a:extLst>
        </xdr:cNvPr>
        <xdr:cNvCxnSpPr/>
      </xdr:nvCxnSpPr>
      <xdr:spPr>
        <a:xfrm>
          <a:off x="14592300" y="1409318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67311</xdr:rowOff>
    </xdr:from>
    <xdr:to>
      <xdr:col>72</xdr:col>
      <xdr:colOff>38100</xdr:colOff>
      <xdr:row>81</xdr:row>
      <xdr:rowOff>168911</xdr:rowOff>
    </xdr:to>
    <xdr:sp macro="" textlink="">
      <xdr:nvSpPr>
        <xdr:cNvPr id="717" name="楕円 716">
          <a:extLst>
            <a:ext uri="{FF2B5EF4-FFF2-40B4-BE49-F238E27FC236}">
              <a16:creationId xmlns:a16="http://schemas.microsoft.com/office/drawing/2014/main" id="{D34E553A-1FA9-4445-9440-D5DA99841021}"/>
            </a:ext>
          </a:extLst>
        </xdr:cNvPr>
        <xdr:cNvSpPr/>
      </xdr:nvSpPr>
      <xdr:spPr>
        <a:xfrm>
          <a:off x="13652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118111</xdr:rowOff>
    </xdr:from>
    <xdr:to>
      <xdr:col>76</xdr:col>
      <xdr:colOff>114300</xdr:colOff>
      <xdr:row>82</xdr:row>
      <xdr:rowOff>34289</xdr:rowOff>
    </xdr:to>
    <xdr:cxnSp macro="">
      <xdr:nvCxnSpPr>
        <xdr:cNvPr id="718" name="直線コネクタ 717">
          <a:extLst>
            <a:ext uri="{FF2B5EF4-FFF2-40B4-BE49-F238E27FC236}">
              <a16:creationId xmlns:a16="http://schemas.microsoft.com/office/drawing/2014/main" id="{750A3BC9-C34B-4908-90C8-A103FCA91516}"/>
            </a:ext>
          </a:extLst>
        </xdr:cNvPr>
        <xdr:cNvCxnSpPr/>
      </xdr:nvCxnSpPr>
      <xdr:spPr>
        <a:xfrm>
          <a:off x="13703300" y="1400556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151130</xdr:rowOff>
    </xdr:from>
    <xdr:to>
      <xdr:col>67</xdr:col>
      <xdr:colOff>101600</xdr:colOff>
      <xdr:row>81</xdr:row>
      <xdr:rowOff>81280</xdr:rowOff>
    </xdr:to>
    <xdr:sp macro="" textlink="">
      <xdr:nvSpPr>
        <xdr:cNvPr id="719" name="楕円 718">
          <a:extLst>
            <a:ext uri="{FF2B5EF4-FFF2-40B4-BE49-F238E27FC236}">
              <a16:creationId xmlns:a16="http://schemas.microsoft.com/office/drawing/2014/main" id="{85634BF0-5BDA-4DF8-A424-06F54C519954}"/>
            </a:ext>
          </a:extLst>
        </xdr:cNvPr>
        <xdr:cNvSpPr/>
      </xdr:nvSpPr>
      <xdr:spPr>
        <a:xfrm>
          <a:off x="12763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30480</xdr:rowOff>
    </xdr:from>
    <xdr:to>
      <xdr:col>71</xdr:col>
      <xdr:colOff>177800</xdr:colOff>
      <xdr:row>81</xdr:row>
      <xdr:rowOff>118111</xdr:rowOff>
    </xdr:to>
    <xdr:cxnSp macro="">
      <xdr:nvCxnSpPr>
        <xdr:cNvPr id="720" name="直線コネクタ 719">
          <a:extLst>
            <a:ext uri="{FF2B5EF4-FFF2-40B4-BE49-F238E27FC236}">
              <a16:creationId xmlns:a16="http://schemas.microsoft.com/office/drawing/2014/main" id="{8152E7C5-9CCE-48A2-8832-CDEE189D01B7}"/>
            </a:ext>
          </a:extLst>
        </xdr:cNvPr>
        <xdr:cNvCxnSpPr/>
      </xdr:nvCxnSpPr>
      <xdr:spPr>
        <a:xfrm>
          <a:off x="12814300" y="139179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27322</xdr:rowOff>
    </xdr:from>
    <xdr:ext cx="405111" cy="259045"/>
    <xdr:sp macro="" textlink="">
      <xdr:nvSpPr>
        <xdr:cNvPr id="721" name="n_1aveValue【児童館】&#10;有形固定資産減価償却率">
          <a:extLst>
            <a:ext uri="{FF2B5EF4-FFF2-40B4-BE49-F238E27FC236}">
              <a16:creationId xmlns:a16="http://schemas.microsoft.com/office/drawing/2014/main" id="{706721E0-15DF-4699-A5E2-58D3FFE1AD08}"/>
            </a:ext>
          </a:extLst>
        </xdr:cNvPr>
        <xdr:cNvSpPr txBox="1"/>
      </xdr:nvSpPr>
      <xdr:spPr>
        <a:xfrm>
          <a:off x="15266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29227</xdr:rowOff>
    </xdr:from>
    <xdr:ext cx="405111" cy="259045"/>
    <xdr:sp macro="" textlink="">
      <xdr:nvSpPr>
        <xdr:cNvPr id="722" name="n_2aveValue【児童館】&#10;有形固定資産減価償却率">
          <a:extLst>
            <a:ext uri="{FF2B5EF4-FFF2-40B4-BE49-F238E27FC236}">
              <a16:creationId xmlns:a16="http://schemas.microsoft.com/office/drawing/2014/main" id="{FF2FBDE3-0356-4A82-BFC1-8CF01952380A}"/>
            </a:ext>
          </a:extLst>
        </xdr:cNvPr>
        <xdr:cNvSpPr txBox="1"/>
      </xdr:nvSpPr>
      <xdr:spPr>
        <a:xfrm>
          <a:off x="14389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3827</xdr:rowOff>
    </xdr:from>
    <xdr:ext cx="405111" cy="259045"/>
    <xdr:sp macro="" textlink="">
      <xdr:nvSpPr>
        <xdr:cNvPr id="723" name="n_3aveValue【児童館】&#10;有形固定資産減価償却率">
          <a:extLst>
            <a:ext uri="{FF2B5EF4-FFF2-40B4-BE49-F238E27FC236}">
              <a16:creationId xmlns:a16="http://schemas.microsoft.com/office/drawing/2014/main" id="{3B160A41-F5A3-4F4C-ACB3-7E8CC06E824C}"/>
            </a:ext>
          </a:extLst>
        </xdr:cNvPr>
        <xdr:cNvSpPr txBox="1"/>
      </xdr:nvSpPr>
      <xdr:spPr>
        <a:xfrm>
          <a:off x="13500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91457</xdr:rowOff>
    </xdr:from>
    <xdr:ext cx="405111" cy="259045"/>
    <xdr:sp macro="" textlink="">
      <xdr:nvSpPr>
        <xdr:cNvPr id="724" name="n_4aveValue【児童館】&#10;有形固定資産減価償却率">
          <a:extLst>
            <a:ext uri="{FF2B5EF4-FFF2-40B4-BE49-F238E27FC236}">
              <a16:creationId xmlns:a16="http://schemas.microsoft.com/office/drawing/2014/main" id="{548BBE03-5010-4462-ABE0-37BAAE14728F}"/>
            </a:ext>
          </a:extLst>
        </xdr:cNvPr>
        <xdr:cNvSpPr txBox="1"/>
      </xdr:nvSpPr>
      <xdr:spPr>
        <a:xfrm>
          <a:off x="12611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163847</xdr:rowOff>
    </xdr:from>
    <xdr:ext cx="405111" cy="259045"/>
    <xdr:sp macro="" textlink="">
      <xdr:nvSpPr>
        <xdr:cNvPr id="725" name="n_1mainValue【児童館】&#10;有形固定資産減価償却率">
          <a:extLst>
            <a:ext uri="{FF2B5EF4-FFF2-40B4-BE49-F238E27FC236}">
              <a16:creationId xmlns:a16="http://schemas.microsoft.com/office/drawing/2014/main" id="{5B919B2F-F332-49A6-AD7D-562A4F200326}"/>
            </a:ext>
          </a:extLst>
        </xdr:cNvPr>
        <xdr:cNvSpPr txBox="1"/>
      </xdr:nvSpPr>
      <xdr:spPr>
        <a:xfrm>
          <a:off x="152660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76216</xdr:rowOff>
    </xdr:from>
    <xdr:ext cx="405111" cy="259045"/>
    <xdr:sp macro="" textlink="">
      <xdr:nvSpPr>
        <xdr:cNvPr id="726" name="n_2mainValue【児童館】&#10;有形固定資産減価償却率">
          <a:extLst>
            <a:ext uri="{FF2B5EF4-FFF2-40B4-BE49-F238E27FC236}">
              <a16:creationId xmlns:a16="http://schemas.microsoft.com/office/drawing/2014/main" id="{B9051545-31BE-4F66-ACE2-50E8E324FDEE}"/>
            </a:ext>
          </a:extLst>
        </xdr:cNvPr>
        <xdr:cNvSpPr txBox="1"/>
      </xdr:nvSpPr>
      <xdr:spPr>
        <a:xfrm>
          <a:off x="14389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13988</xdr:rowOff>
    </xdr:from>
    <xdr:ext cx="405111" cy="259045"/>
    <xdr:sp macro="" textlink="">
      <xdr:nvSpPr>
        <xdr:cNvPr id="727" name="n_3mainValue【児童館】&#10;有形固定資産減価償却率">
          <a:extLst>
            <a:ext uri="{FF2B5EF4-FFF2-40B4-BE49-F238E27FC236}">
              <a16:creationId xmlns:a16="http://schemas.microsoft.com/office/drawing/2014/main" id="{EE0AEE3D-4A24-4AE4-9520-6EEF7FC707DC}"/>
            </a:ext>
          </a:extLst>
        </xdr:cNvPr>
        <xdr:cNvSpPr txBox="1"/>
      </xdr:nvSpPr>
      <xdr:spPr>
        <a:xfrm>
          <a:off x="13500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97807</xdr:rowOff>
    </xdr:from>
    <xdr:ext cx="405111" cy="259045"/>
    <xdr:sp macro="" textlink="">
      <xdr:nvSpPr>
        <xdr:cNvPr id="728" name="n_4mainValue【児童館】&#10;有形固定資産減価償却率">
          <a:extLst>
            <a:ext uri="{FF2B5EF4-FFF2-40B4-BE49-F238E27FC236}">
              <a16:creationId xmlns:a16="http://schemas.microsoft.com/office/drawing/2014/main" id="{61D25248-8D89-4DA0-A716-7E9C33AA0465}"/>
            </a:ext>
          </a:extLst>
        </xdr:cNvPr>
        <xdr:cNvSpPr txBox="1"/>
      </xdr:nvSpPr>
      <xdr:spPr>
        <a:xfrm>
          <a:off x="12611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9" name="正方形/長方形 728">
          <a:extLst>
            <a:ext uri="{FF2B5EF4-FFF2-40B4-BE49-F238E27FC236}">
              <a16:creationId xmlns:a16="http://schemas.microsoft.com/office/drawing/2014/main" id="{9ADD911E-C0E6-4DC3-BD51-8FC3CDB7894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0" name="正方形/長方形 729">
          <a:extLst>
            <a:ext uri="{FF2B5EF4-FFF2-40B4-BE49-F238E27FC236}">
              <a16:creationId xmlns:a16="http://schemas.microsoft.com/office/drawing/2014/main" id="{87FAFE60-563F-45A7-BB4B-898CD6E7667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1" name="正方形/長方形 730">
          <a:extLst>
            <a:ext uri="{FF2B5EF4-FFF2-40B4-BE49-F238E27FC236}">
              <a16:creationId xmlns:a16="http://schemas.microsoft.com/office/drawing/2014/main" id="{719DBE99-8CF2-46A9-B329-EA8EB360139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2" name="正方形/長方形 731">
          <a:extLst>
            <a:ext uri="{FF2B5EF4-FFF2-40B4-BE49-F238E27FC236}">
              <a16:creationId xmlns:a16="http://schemas.microsoft.com/office/drawing/2014/main" id="{64E74471-0C33-45B6-AFBB-DEDF3377735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3" name="正方形/長方形 732">
          <a:extLst>
            <a:ext uri="{FF2B5EF4-FFF2-40B4-BE49-F238E27FC236}">
              <a16:creationId xmlns:a16="http://schemas.microsoft.com/office/drawing/2014/main" id="{EFF004BE-1158-42F7-A884-395E770A1D1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4" name="正方形/長方形 733">
          <a:extLst>
            <a:ext uri="{FF2B5EF4-FFF2-40B4-BE49-F238E27FC236}">
              <a16:creationId xmlns:a16="http://schemas.microsoft.com/office/drawing/2014/main" id="{7B0D0F57-B241-499D-8DAD-FA8D36BA5E9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5" name="正方形/長方形 734">
          <a:extLst>
            <a:ext uri="{FF2B5EF4-FFF2-40B4-BE49-F238E27FC236}">
              <a16:creationId xmlns:a16="http://schemas.microsoft.com/office/drawing/2014/main" id="{2C5E0291-9258-4325-A02C-D8E465F088F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6" name="正方形/長方形 735">
          <a:extLst>
            <a:ext uri="{FF2B5EF4-FFF2-40B4-BE49-F238E27FC236}">
              <a16:creationId xmlns:a16="http://schemas.microsoft.com/office/drawing/2014/main" id="{76D3075A-76BC-466F-8330-7444A2EFECC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7" name="テキスト ボックス 736">
          <a:extLst>
            <a:ext uri="{FF2B5EF4-FFF2-40B4-BE49-F238E27FC236}">
              <a16:creationId xmlns:a16="http://schemas.microsoft.com/office/drawing/2014/main" id="{1BFCBF9A-2F20-4A44-8F24-8660EE25B77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8" name="直線コネクタ 737">
          <a:extLst>
            <a:ext uri="{FF2B5EF4-FFF2-40B4-BE49-F238E27FC236}">
              <a16:creationId xmlns:a16="http://schemas.microsoft.com/office/drawing/2014/main" id="{1B88B560-FE94-4484-AF52-15D24E84478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39" name="直線コネクタ 738">
          <a:extLst>
            <a:ext uri="{FF2B5EF4-FFF2-40B4-BE49-F238E27FC236}">
              <a16:creationId xmlns:a16="http://schemas.microsoft.com/office/drawing/2014/main" id="{AA59DA33-A0C6-4491-8828-9614EE8830D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0" name="テキスト ボックス 739">
          <a:extLst>
            <a:ext uri="{FF2B5EF4-FFF2-40B4-BE49-F238E27FC236}">
              <a16:creationId xmlns:a16="http://schemas.microsoft.com/office/drawing/2014/main" id="{CFFFC2B8-7BA1-4E00-B2A6-517C33C2702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1" name="直線コネクタ 740">
          <a:extLst>
            <a:ext uri="{FF2B5EF4-FFF2-40B4-BE49-F238E27FC236}">
              <a16:creationId xmlns:a16="http://schemas.microsoft.com/office/drawing/2014/main" id="{AB2BCE7A-A7C3-44C9-ACFA-48EA976A406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2" name="テキスト ボックス 741">
          <a:extLst>
            <a:ext uri="{FF2B5EF4-FFF2-40B4-BE49-F238E27FC236}">
              <a16:creationId xmlns:a16="http://schemas.microsoft.com/office/drawing/2014/main" id="{8D941808-9604-46B8-AA18-9EDACABDF8B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3" name="直線コネクタ 742">
          <a:extLst>
            <a:ext uri="{FF2B5EF4-FFF2-40B4-BE49-F238E27FC236}">
              <a16:creationId xmlns:a16="http://schemas.microsoft.com/office/drawing/2014/main" id="{6231EBF7-76BE-4851-9FEA-C7AA0FC2B0B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44" name="テキスト ボックス 743">
          <a:extLst>
            <a:ext uri="{FF2B5EF4-FFF2-40B4-BE49-F238E27FC236}">
              <a16:creationId xmlns:a16="http://schemas.microsoft.com/office/drawing/2014/main" id="{738A559A-E568-4D46-BD95-C1E48864102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45" name="直線コネクタ 744">
          <a:extLst>
            <a:ext uri="{FF2B5EF4-FFF2-40B4-BE49-F238E27FC236}">
              <a16:creationId xmlns:a16="http://schemas.microsoft.com/office/drawing/2014/main" id="{37207B48-6C73-442E-B8F1-B9081A72A52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46" name="テキスト ボックス 745">
          <a:extLst>
            <a:ext uri="{FF2B5EF4-FFF2-40B4-BE49-F238E27FC236}">
              <a16:creationId xmlns:a16="http://schemas.microsoft.com/office/drawing/2014/main" id="{C7B6B552-BFDF-4E50-80FD-83F672B98B1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47" name="直線コネクタ 746">
          <a:extLst>
            <a:ext uri="{FF2B5EF4-FFF2-40B4-BE49-F238E27FC236}">
              <a16:creationId xmlns:a16="http://schemas.microsoft.com/office/drawing/2014/main" id="{00ADFE57-FE63-4195-983F-B241F386D46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48" name="テキスト ボックス 747">
          <a:extLst>
            <a:ext uri="{FF2B5EF4-FFF2-40B4-BE49-F238E27FC236}">
              <a16:creationId xmlns:a16="http://schemas.microsoft.com/office/drawing/2014/main" id="{3FE60CE3-CAD1-4AC0-AB57-14FFDAF30C7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9" name="直線コネクタ 748">
          <a:extLst>
            <a:ext uri="{FF2B5EF4-FFF2-40B4-BE49-F238E27FC236}">
              <a16:creationId xmlns:a16="http://schemas.microsoft.com/office/drawing/2014/main" id="{65E0B5EC-8492-47AB-B90C-C48630E9009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0" name="テキスト ボックス 749">
          <a:extLst>
            <a:ext uri="{FF2B5EF4-FFF2-40B4-BE49-F238E27FC236}">
              <a16:creationId xmlns:a16="http://schemas.microsoft.com/office/drawing/2014/main" id="{AADAF1D4-5B02-4AED-85F8-BAB8D9A3747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1" name="【児童館】&#10;一人当たり面積グラフ枠">
          <a:extLst>
            <a:ext uri="{FF2B5EF4-FFF2-40B4-BE49-F238E27FC236}">
              <a16:creationId xmlns:a16="http://schemas.microsoft.com/office/drawing/2014/main" id="{6E01C63F-E7B2-4D64-A831-953484409F3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88900</xdr:rowOff>
    </xdr:to>
    <xdr:cxnSp macro="">
      <xdr:nvCxnSpPr>
        <xdr:cNvPr id="752" name="直線コネクタ 751">
          <a:extLst>
            <a:ext uri="{FF2B5EF4-FFF2-40B4-BE49-F238E27FC236}">
              <a16:creationId xmlns:a16="http://schemas.microsoft.com/office/drawing/2014/main" id="{E55BA81A-62C2-44AF-9B50-F8DC98315110}"/>
            </a:ext>
          </a:extLst>
        </xdr:cNvPr>
        <xdr:cNvCxnSpPr/>
      </xdr:nvCxnSpPr>
      <xdr:spPr>
        <a:xfrm flipV="1">
          <a:off x="22160864" y="132207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753" name="【児童館】&#10;一人当たり面積最小値テキスト">
          <a:extLst>
            <a:ext uri="{FF2B5EF4-FFF2-40B4-BE49-F238E27FC236}">
              <a16:creationId xmlns:a16="http://schemas.microsoft.com/office/drawing/2014/main" id="{29AD7F38-4B7B-4E4E-91D8-F8EE643E1C19}"/>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754" name="直線コネクタ 753">
          <a:extLst>
            <a:ext uri="{FF2B5EF4-FFF2-40B4-BE49-F238E27FC236}">
              <a16:creationId xmlns:a16="http://schemas.microsoft.com/office/drawing/2014/main" id="{D0C09D69-5F35-42AC-A969-1E64426898F1}"/>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55" name="【児童館】&#10;一人当たり面積最大値テキスト">
          <a:extLst>
            <a:ext uri="{FF2B5EF4-FFF2-40B4-BE49-F238E27FC236}">
              <a16:creationId xmlns:a16="http://schemas.microsoft.com/office/drawing/2014/main" id="{C7DEC2DB-C4FC-4B41-AD14-1CD47DE58F80}"/>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56" name="直線コネクタ 755">
          <a:extLst>
            <a:ext uri="{FF2B5EF4-FFF2-40B4-BE49-F238E27FC236}">
              <a16:creationId xmlns:a16="http://schemas.microsoft.com/office/drawing/2014/main" id="{BAE10AD0-0AD2-43EC-898E-37B08B02EF2F}"/>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57" name="【児童館】&#10;一人当たり面積平均値テキスト">
          <a:extLst>
            <a:ext uri="{FF2B5EF4-FFF2-40B4-BE49-F238E27FC236}">
              <a16:creationId xmlns:a16="http://schemas.microsoft.com/office/drawing/2014/main" id="{788AC2C8-8067-4798-9258-2AD25FF7B28B}"/>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58" name="フローチャート: 判断 757">
          <a:extLst>
            <a:ext uri="{FF2B5EF4-FFF2-40B4-BE49-F238E27FC236}">
              <a16:creationId xmlns:a16="http://schemas.microsoft.com/office/drawing/2014/main" id="{4ED1CFC9-1577-4669-B36F-C2DFFBD6BCD5}"/>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759" name="フローチャート: 判断 758">
          <a:extLst>
            <a:ext uri="{FF2B5EF4-FFF2-40B4-BE49-F238E27FC236}">
              <a16:creationId xmlns:a16="http://schemas.microsoft.com/office/drawing/2014/main" id="{622C1F22-4604-482C-AE79-F244036841B6}"/>
            </a:ext>
          </a:extLst>
        </xdr:cNvPr>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760" name="フローチャート: 判断 759">
          <a:extLst>
            <a:ext uri="{FF2B5EF4-FFF2-40B4-BE49-F238E27FC236}">
              <a16:creationId xmlns:a16="http://schemas.microsoft.com/office/drawing/2014/main" id="{0B7A46AD-6F0E-429A-B9E4-497502E1C84B}"/>
            </a:ext>
          </a:extLst>
        </xdr:cNvPr>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61" name="フローチャート: 判断 760">
          <a:extLst>
            <a:ext uri="{FF2B5EF4-FFF2-40B4-BE49-F238E27FC236}">
              <a16:creationId xmlns:a16="http://schemas.microsoft.com/office/drawing/2014/main" id="{3859AD53-B510-48ED-B365-287A7400AF91}"/>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19050</xdr:rowOff>
    </xdr:from>
    <xdr:to>
      <xdr:col>98</xdr:col>
      <xdr:colOff>38100</xdr:colOff>
      <xdr:row>83</xdr:row>
      <xdr:rowOff>120650</xdr:rowOff>
    </xdr:to>
    <xdr:sp macro="" textlink="">
      <xdr:nvSpPr>
        <xdr:cNvPr id="762" name="フローチャート: 判断 761">
          <a:extLst>
            <a:ext uri="{FF2B5EF4-FFF2-40B4-BE49-F238E27FC236}">
              <a16:creationId xmlns:a16="http://schemas.microsoft.com/office/drawing/2014/main" id="{71ABC98C-6B92-4BE5-BB0E-8FAC5D4F3660}"/>
            </a:ext>
          </a:extLst>
        </xdr:cNvPr>
        <xdr:cNvSpPr/>
      </xdr:nvSpPr>
      <xdr:spPr>
        <a:xfrm>
          <a:off x="18605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E88ADA13-E28C-43D7-BB0A-2CCB8849DB7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4BDC63E0-63A5-4532-B15E-4A248101562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64EA043F-5E04-49DF-824C-F4DA68C6C24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1E1700A9-CAC2-4EAC-B926-10FAF78E221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CCA79EFE-8C18-4780-9785-E2CB8AD45E2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50800</xdr:rowOff>
    </xdr:from>
    <xdr:to>
      <xdr:col>112</xdr:col>
      <xdr:colOff>38100</xdr:colOff>
      <xdr:row>84</xdr:row>
      <xdr:rowOff>152400</xdr:rowOff>
    </xdr:to>
    <xdr:sp macro="" textlink="">
      <xdr:nvSpPr>
        <xdr:cNvPr id="768" name="楕円 767">
          <a:extLst>
            <a:ext uri="{FF2B5EF4-FFF2-40B4-BE49-F238E27FC236}">
              <a16:creationId xmlns:a16="http://schemas.microsoft.com/office/drawing/2014/main" id="{D917B711-8969-4B28-98DD-E24CF04AD00E}"/>
            </a:ext>
          </a:extLst>
        </xdr:cNvPr>
        <xdr:cNvSpPr/>
      </xdr:nvSpPr>
      <xdr:spPr>
        <a:xfrm>
          <a:off x="21272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769" name="楕円 768">
          <a:extLst>
            <a:ext uri="{FF2B5EF4-FFF2-40B4-BE49-F238E27FC236}">
              <a16:creationId xmlns:a16="http://schemas.microsoft.com/office/drawing/2014/main" id="{5FFEB09C-71AA-4690-B5D9-3479B8CCA378}"/>
            </a:ext>
          </a:extLst>
        </xdr:cNvPr>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101600</xdr:rowOff>
    </xdr:from>
    <xdr:to>
      <xdr:col>111</xdr:col>
      <xdr:colOff>177800</xdr:colOff>
      <xdr:row>84</xdr:row>
      <xdr:rowOff>114300</xdr:rowOff>
    </xdr:to>
    <xdr:cxnSp macro="">
      <xdr:nvCxnSpPr>
        <xdr:cNvPr id="770" name="直線コネクタ 769">
          <a:extLst>
            <a:ext uri="{FF2B5EF4-FFF2-40B4-BE49-F238E27FC236}">
              <a16:creationId xmlns:a16="http://schemas.microsoft.com/office/drawing/2014/main" id="{5B191763-53A6-48CE-9421-FB736F97B509}"/>
            </a:ext>
          </a:extLst>
        </xdr:cNvPr>
        <xdr:cNvCxnSpPr/>
      </xdr:nvCxnSpPr>
      <xdr:spPr>
        <a:xfrm flipV="1">
          <a:off x="20434300" y="1450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771" name="楕円 770">
          <a:extLst>
            <a:ext uri="{FF2B5EF4-FFF2-40B4-BE49-F238E27FC236}">
              <a16:creationId xmlns:a16="http://schemas.microsoft.com/office/drawing/2014/main" id="{92805F3F-C9EE-43EF-8A53-9F0D8DD29AA2}"/>
            </a:ext>
          </a:extLst>
        </xdr:cNvPr>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772" name="直線コネクタ 771">
          <a:extLst>
            <a:ext uri="{FF2B5EF4-FFF2-40B4-BE49-F238E27FC236}">
              <a16:creationId xmlns:a16="http://schemas.microsoft.com/office/drawing/2014/main" id="{3E97AE8B-EDEC-45E8-B990-4D7CD2A5FBDB}"/>
            </a:ext>
          </a:extLst>
        </xdr:cNvPr>
        <xdr:cNvCxnSpPr/>
      </xdr:nvCxnSpPr>
      <xdr:spPr>
        <a:xfrm>
          <a:off x="19545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76200</xdr:rowOff>
    </xdr:from>
    <xdr:to>
      <xdr:col>98</xdr:col>
      <xdr:colOff>38100</xdr:colOff>
      <xdr:row>85</xdr:row>
      <xdr:rowOff>6350</xdr:rowOff>
    </xdr:to>
    <xdr:sp macro="" textlink="">
      <xdr:nvSpPr>
        <xdr:cNvPr id="773" name="楕円 772">
          <a:extLst>
            <a:ext uri="{FF2B5EF4-FFF2-40B4-BE49-F238E27FC236}">
              <a16:creationId xmlns:a16="http://schemas.microsoft.com/office/drawing/2014/main" id="{F3092261-6327-4D5F-BBFD-A2791F33CE48}"/>
            </a:ext>
          </a:extLst>
        </xdr:cNvPr>
        <xdr:cNvSpPr/>
      </xdr:nvSpPr>
      <xdr:spPr>
        <a:xfrm>
          <a:off x="18605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114300</xdr:rowOff>
    </xdr:from>
    <xdr:to>
      <xdr:col>102</xdr:col>
      <xdr:colOff>114300</xdr:colOff>
      <xdr:row>84</xdr:row>
      <xdr:rowOff>127000</xdr:rowOff>
    </xdr:to>
    <xdr:cxnSp macro="">
      <xdr:nvCxnSpPr>
        <xdr:cNvPr id="774" name="直線コネクタ 773">
          <a:extLst>
            <a:ext uri="{FF2B5EF4-FFF2-40B4-BE49-F238E27FC236}">
              <a16:creationId xmlns:a16="http://schemas.microsoft.com/office/drawing/2014/main" id="{F0303B5B-9016-481A-9AEA-4D9BA768D2EF}"/>
            </a:ext>
          </a:extLst>
        </xdr:cNvPr>
        <xdr:cNvCxnSpPr/>
      </xdr:nvCxnSpPr>
      <xdr:spPr>
        <a:xfrm flipV="1">
          <a:off x="18656300" y="1451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775" name="n_1aveValue【児童館】&#10;一人当たり面積">
          <a:extLst>
            <a:ext uri="{FF2B5EF4-FFF2-40B4-BE49-F238E27FC236}">
              <a16:creationId xmlns:a16="http://schemas.microsoft.com/office/drawing/2014/main" id="{9D1DBFFB-00C7-4159-A5E0-4160831F5F3D}"/>
            </a:ext>
          </a:extLst>
        </xdr:cNvPr>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776" name="n_2aveValue【児童館】&#10;一人当たり面積">
          <a:extLst>
            <a:ext uri="{FF2B5EF4-FFF2-40B4-BE49-F238E27FC236}">
              <a16:creationId xmlns:a16="http://schemas.microsoft.com/office/drawing/2014/main" id="{560B7990-1EBD-4308-8907-57104D19FAA7}"/>
            </a:ext>
          </a:extLst>
        </xdr:cNvPr>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777" name="n_3aveValue【児童館】&#10;一人当たり面積">
          <a:extLst>
            <a:ext uri="{FF2B5EF4-FFF2-40B4-BE49-F238E27FC236}">
              <a16:creationId xmlns:a16="http://schemas.microsoft.com/office/drawing/2014/main" id="{0032CB5C-F42D-46E9-B8D2-57C626C5CDE8}"/>
            </a:ext>
          </a:extLst>
        </xdr:cNvPr>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137177</xdr:rowOff>
    </xdr:from>
    <xdr:ext cx="469744" cy="259045"/>
    <xdr:sp macro="" textlink="">
      <xdr:nvSpPr>
        <xdr:cNvPr id="778" name="n_4aveValue【児童館】&#10;一人当たり面積">
          <a:extLst>
            <a:ext uri="{FF2B5EF4-FFF2-40B4-BE49-F238E27FC236}">
              <a16:creationId xmlns:a16="http://schemas.microsoft.com/office/drawing/2014/main" id="{BEEB37A1-5331-4D7A-8BC2-C5A48FA2CDD0}"/>
            </a:ext>
          </a:extLst>
        </xdr:cNvPr>
        <xdr:cNvSpPr txBox="1"/>
      </xdr:nvSpPr>
      <xdr:spPr>
        <a:xfrm>
          <a:off x="18421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143527</xdr:rowOff>
    </xdr:from>
    <xdr:ext cx="469744" cy="259045"/>
    <xdr:sp macro="" textlink="">
      <xdr:nvSpPr>
        <xdr:cNvPr id="779" name="n_1mainValue【児童館】&#10;一人当たり面積">
          <a:extLst>
            <a:ext uri="{FF2B5EF4-FFF2-40B4-BE49-F238E27FC236}">
              <a16:creationId xmlns:a16="http://schemas.microsoft.com/office/drawing/2014/main" id="{C20A4665-CB74-46D9-AF5F-400CC5035DF0}"/>
            </a:ext>
          </a:extLst>
        </xdr:cNvPr>
        <xdr:cNvSpPr txBox="1"/>
      </xdr:nvSpPr>
      <xdr:spPr>
        <a:xfrm>
          <a:off x="210757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780" name="n_2mainValue【児童館】&#10;一人当たり面積">
          <a:extLst>
            <a:ext uri="{FF2B5EF4-FFF2-40B4-BE49-F238E27FC236}">
              <a16:creationId xmlns:a16="http://schemas.microsoft.com/office/drawing/2014/main" id="{0F83DFD9-75AB-4AF0-8AD0-3D3232660A5E}"/>
            </a:ext>
          </a:extLst>
        </xdr:cNvPr>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781" name="n_3mainValue【児童館】&#10;一人当たり面積">
          <a:extLst>
            <a:ext uri="{FF2B5EF4-FFF2-40B4-BE49-F238E27FC236}">
              <a16:creationId xmlns:a16="http://schemas.microsoft.com/office/drawing/2014/main" id="{89273364-7C4D-4131-BA3E-2B36D984ACDA}"/>
            </a:ext>
          </a:extLst>
        </xdr:cNvPr>
        <xdr:cNvSpPr txBox="1"/>
      </xdr:nvSpPr>
      <xdr:spPr>
        <a:xfrm>
          <a:off x="19310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168927</xdr:rowOff>
    </xdr:from>
    <xdr:ext cx="469744" cy="259045"/>
    <xdr:sp macro="" textlink="">
      <xdr:nvSpPr>
        <xdr:cNvPr id="782" name="n_4mainValue【児童館】&#10;一人当たり面積">
          <a:extLst>
            <a:ext uri="{FF2B5EF4-FFF2-40B4-BE49-F238E27FC236}">
              <a16:creationId xmlns:a16="http://schemas.microsoft.com/office/drawing/2014/main" id="{B9DA18F9-D771-4724-8DE8-80EA8697DED5}"/>
            </a:ext>
          </a:extLst>
        </xdr:cNvPr>
        <xdr:cNvSpPr txBox="1"/>
      </xdr:nvSpPr>
      <xdr:spPr>
        <a:xfrm>
          <a:off x="184214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3" name="正方形/長方形 782">
          <a:extLst>
            <a:ext uri="{FF2B5EF4-FFF2-40B4-BE49-F238E27FC236}">
              <a16:creationId xmlns:a16="http://schemas.microsoft.com/office/drawing/2014/main" id="{CC60C298-33E0-473A-9342-ED76F59E2C4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4" name="正方形/長方形 783">
          <a:extLst>
            <a:ext uri="{FF2B5EF4-FFF2-40B4-BE49-F238E27FC236}">
              <a16:creationId xmlns:a16="http://schemas.microsoft.com/office/drawing/2014/main" id="{071671E9-3808-4034-8146-2947E2C8F22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5" name="正方形/長方形 784">
          <a:extLst>
            <a:ext uri="{FF2B5EF4-FFF2-40B4-BE49-F238E27FC236}">
              <a16:creationId xmlns:a16="http://schemas.microsoft.com/office/drawing/2014/main" id="{F16DF99B-F1E7-463D-9233-F78D269ADDF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6" name="正方形/長方形 785">
          <a:extLst>
            <a:ext uri="{FF2B5EF4-FFF2-40B4-BE49-F238E27FC236}">
              <a16:creationId xmlns:a16="http://schemas.microsoft.com/office/drawing/2014/main" id="{84B228E2-ADE0-4A6B-88DC-08071D1A67F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7" name="正方形/長方形 786">
          <a:extLst>
            <a:ext uri="{FF2B5EF4-FFF2-40B4-BE49-F238E27FC236}">
              <a16:creationId xmlns:a16="http://schemas.microsoft.com/office/drawing/2014/main" id="{47B20B36-BD79-4DE8-8DC5-BDCBBBC40D3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8" name="正方形/長方形 787">
          <a:extLst>
            <a:ext uri="{FF2B5EF4-FFF2-40B4-BE49-F238E27FC236}">
              <a16:creationId xmlns:a16="http://schemas.microsoft.com/office/drawing/2014/main" id="{96412A33-3CEC-433B-98AD-26ECDDD7835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9" name="正方形/長方形 788">
          <a:extLst>
            <a:ext uri="{FF2B5EF4-FFF2-40B4-BE49-F238E27FC236}">
              <a16:creationId xmlns:a16="http://schemas.microsoft.com/office/drawing/2014/main" id="{41227A5A-AAFC-4473-A069-1CA5F4D589E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0" name="正方形/長方形 789">
          <a:extLst>
            <a:ext uri="{FF2B5EF4-FFF2-40B4-BE49-F238E27FC236}">
              <a16:creationId xmlns:a16="http://schemas.microsoft.com/office/drawing/2014/main" id="{E0BDDFFE-C74F-4D19-8086-5552E5423D4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1" name="テキスト ボックス 790">
          <a:extLst>
            <a:ext uri="{FF2B5EF4-FFF2-40B4-BE49-F238E27FC236}">
              <a16:creationId xmlns:a16="http://schemas.microsoft.com/office/drawing/2014/main" id="{3F242801-FE8A-4FE5-BFFD-7577B2BE2F0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2" name="直線コネクタ 791">
          <a:extLst>
            <a:ext uri="{FF2B5EF4-FFF2-40B4-BE49-F238E27FC236}">
              <a16:creationId xmlns:a16="http://schemas.microsoft.com/office/drawing/2014/main" id="{8C00A20C-F96A-48A0-AEC4-4AF51237BEE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3" name="テキスト ボックス 792">
          <a:extLst>
            <a:ext uri="{FF2B5EF4-FFF2-40B4-BE49-F238E27FC236}">
              <a16:creationId xmlns:a16="http://schemas.microsoft.com/office/drawing/2014/main" id="{E9C1811A-9C70-40B8-AB74-8B38C429BD1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94" name="直線コネクタ 793">
          <a:extLst>
            <a:ext uri="{FF2B5EF4-FFF2-40B4-BE49-F238E27FC236}">
              <a16:creationId xmlns:a16="http://schemas.microsoft.com/office/drawing/2014/main" id="{5BE8250C-9905-4AE4-8577-0DA469AABC2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95" name="テキスト ボックス 794">
          <a:extLst>
            <a:ext uri="{FF2B5EF4-FFF2-40B4-BE49-F238E27FC236}">
              <a16:creationId xmlns:a16="http://schemas.microsoft.com/office/drawing/2014/main" id="{EE8D1270-FE59-41BE-911B-DB677B7ADEEB}"/>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96" name="直線コネクタ 795">
          <a:extLst>
            <a:ext uri="{FF2B5EF4-FFF2-40B4-BE49-F238E27FC236}">
              <a16:creationId xmlns:a16="http://schemas.microsoft.com/office/drawing/2014/main" id="{3472BF74-DE0C-44DF-A772-C791EB3C4C08}"/>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97" name="テキスト ボックス 796">
          <a:extLst>
            <a:ext uri="{FF2B5EF4-FFF2-40B4-BE49-F238E27FC236}">
              <a16:creationId xmlns:a16="http://schemas.microsoft.com/office/drawing/2014/main" id="{3E369D75-E412-430E-9297-60939CA8D7F6}"/>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98" name="直線コネクタ 797">
          <a:extLst>
            <a:ext uri="{FF2B5EF4-FFF2-40B4-BE49-F238E27FC236}">
              <a16:creationId xmlns:a16="http://schemas.microsoft.com/office/drawing/2014/main" id="{DF9BFAC7-5E12-49CD-A2D4-99CB2CD5549B}"/>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99" name="テキスト ボックス 798">
          <a:extLst>
            <a:ext uri="{FF2B5EF4-FFF2-40B4-BE49-F238E27FC236}">
              <a16:creationId xmlns:a16="http://schemas.microsoft.com/office/drawing/2014/main" id="{D0D6B927-EE68-4A57-BA6F-F85833E31053}"/>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00" name="直線コネクタ 799">
          <a:extLst>
            <a:ext uri="{FF2B5EF4-FFF2-40B4-BE49-F238E27FC236}">
              <a16:creationId xmlns:a16="http://schemas.microsoft.com/office/drawing/2014/main" id="{5C2DB07C-8F0A-4C02-A4D2-9AFFB624EFE1}"/>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01" name="テキスト ボックス 800">
          <a:extLst>
            <a:ext uri="{FF2B5EF4-FFF2-40B4-BE49-F238E27FC236}">
              <a16:creationId xmlns:a16="http://schemas.microsoft.com/office/drawing/2014/main" id="{ACCC4707-F43D-4068-AA8E-6534F82FE878}"/>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2" name="直線コネクタ 801">
          <a:extLst>
            <a:ext uri="{FF2B5EF4-FFF2-40B4-BE49-F238E27FC236}">
              <a16:creationId xmlns:a16="http://schemas.microsoft.com/office/drawing/2014/main" id="{98A94BD1-6E03-435D-B8EE-7898FB336C0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03" name="テキスト ボックス 802">
          <a:extLst>
            <a:ext uri="{FF2B5EF4-FFF2-40B4-BE49-F238E27FC236}">
              <a16:creationId xmlns:a16="http://schemas.microsoft.com/office/drawing/2014/main" id="{B20759B0-16AA-41B5-81FA-1F2527D835E7}"/>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4" name="【公民館】&#10;有形固定資産減価償却率グラフ枠">
          <a:extLst>
            <a:ext uri="{FF2B5EF4-FFF2-40B4-BE49-F238E27FC236}">
              <a16:creationId xmlns:a16="http://schemas.microsoft.com/office/drawing/2014/main" id="{5AC1EAB5-592A-488C-B567-2201D24A820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805" name="直線コネクタ 804">
          <a:extLst>
            <a:ext uri="{FF2B5EF4-FFF2-40B4-BE49-F238E27FC236}">
              <a16:creationId xmlns:a16="http://schemas.microsoft.com/office/drawing/2014/main" id="{5FD203FF-ECB1-4F3F-BAA7-E2910FE1828B}"/>
            </a:ext>
          </a:extLst>
        </xdr:cNvPr>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806" name="【公民館】&#10;有形固定資産減価償却率最小値テキスト">
          <a:extLst>
            <a:ext uri="{FF2B5EF4-FFF2-40B4-BE49-F238E27FC236}">
              <a16:creationId xmlns:a16="http://schemas.microsoft.com/office/drawing/2014/main" id="{82086EC8-72F1-494F-B2DD-B733C564CB56}"/>
            </a:ext>
          </a:extLst>
        </xdr:cNvPr>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807" name="直線コネクタ 806">
          <a:extLst>
            <a:ext uri="{FF2B5EF4-FFF2-40B4-BE49-F238E27FC236}">
              <a16:creationId xmlns:a16="http://schemas.microsoft.com/office/drawing/2014/main" id="{DE0FC2AF-CF98-4B89-BF57-D22E9B9A16F9}"/>
            </a:ext>
          </a:extLst>
        </xdr:cNvPr>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808" name="【公民館】&#10;有形固定資産減価償却率最大値テキスト">
          <a:extLst>
            <a:ext uri="{FF2B5EF4-FFF2-40B4-BE49-F238E27FC236}">
              <a16:creationId xmlns:a16="http://schemas.microsoft.com/office/drawing/2014/main" id="{5E0B0E7B-BD9F-4673-8BEE-88142AD3DB8D}"/>
            </a:ext>
          </a:extLst>
        </xdr:cNvPr>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09" name="直線コネクタ 808">
          <a:extLst>
            <a:ext uri="{FF2B5EF4-FFF2-40B4-BE49-F238E27FC236}">
              <a16:creationId xmlns:a16="http://schemas.microsoft.com/office/drawing/2014/main" id="{16E88760-592E-4BF9-8E6A-D366073F2514}"/>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810" name="【公民館】&#10;有形固定資産減価償却率平均値テキスト">
          <a:extLst>
            <a:ext uri="{FF2B5EF4-FFF2-40B4-BE49-F238E27FC236}">
              <a16:creationId xmlns:a16="http://schemas.microsoft.com/office/drawing/2014/main" id="{678A0315-DB86-43C8-9C20-3C401E8C27C4}"/>
            </a:ext>
          </a:extLst>
        </xdr:cNvPr>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811" name="フローチャート: 判断 810">
          <a:extLst>
            <a:ext uri="{FF2B5EF4-FFF2-40B4-BE49-F238E27FC236}">
              <a16:creationId xmlns:a16="http://schemas.microsoft.com/office/drawing/2014/main" id="{C605AB7B-4BD8-4B32-AFAF-EB0D9C77C7CE}"/>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812" name="フローチャート: 判断 811">
          <a:extLst>
            <a:ext uri="{FF2B5EF4-FFF2-40B4-BE49-F238E27FC236}">
              <a16:creationId xmlns:a16="http://schemas.microsoft.com/office/drawing/2014/main" id="{57944608-02D8-4308-8FD1-DCC26031DDD7}"/>
            </a:ext>
          </a:extLst>
        </xdr:cNvPr>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813" name="フローチャート: 判断 812">
          <a:extLst>
            <a:ext uri="{FF2B5EF4-FFF2-40B4-BE49-F238E27FC236}">
              <a16:creationId xmlns:a16="http://schemas.microsoft.com/office/drawing/2014/main" id="{E23746A3-9487-4982-9CA5-F2F286BC3DE8}"/>
            </a:ext>
          </a:extLst>
        </xdr:cNvPr>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814" name="フローチャート: 判断 813">
          <a:extLst>
            <a:ext uri="{FF2B5EF4-FFF2-40B4-BE49-F238E27FC236}">
              <a16:creationId xmlns:a16="http://schemas.microsoft.com/office/drawing/2014/main" id="{8D80A646-839F-42DC-B3F1-7ED992A24FAB}"/>
            </a:ext>
          </a:extLst>
        </xdr:cNvPr>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815" name="フローチャート: 判断 814">
          <a:extLst>
            <a:ext uri="{FF2B5EF4-FFF2-40B4-BE49-F238E27FC236}">
              <a16:creationId xmlns:a16="http://schemas.microsoft.com/office/drawing/2014/main" id="{7EB5CC65-F297-40DC-9CE2-5E117589F1AB}"/>
            </a:ext>
          </a:extLst>
        </xdr:cNvPr>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5EBC33C8-DB1E-4F71-B306-D5BFFCA3520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C5FDB45A-FCC0-4CC8-B437-83537474D7F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6B6412DE-72FD-43D6-A223-0DA7F2BD2F0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A3B6713E-D680-4396-981B-8A9C0E0E51D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0F9C6FC9-D2A0-4C74-A5A3-D872D7441A2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77978</xdr:rowOff>
    </xdr:from>
    <xdr:to>
      <xdr:col>81</xdr:col>
      <xdr:colOff>101600</xdr:colOff>
      <xdr:row>105</xdr:row>
      <xdr:rowOff>8128</xdr:rowOff>
    </xdr:to>
    <xdr:sp macro="" textlink="">
      <xdr:nvSpPr>
        <xdr:cNvPr id="821" name="楕円 820">
          <a:extLst>
            <a:ext uri="{FF2B5EF4-FFF2-40B4-BE49-F238E27FC236}">
              <a16:creationId xmlns:a16="http://schemas.microsoft.com/office/drawing/2014/main" id="{65D476DD-C58A-47E3-A060-760CF3B7BF1C}"/>
            </a:ext>
          </a:extLst>
        </xdr:cNvPr>
        <xdr:cNvSpPr/>
      </xdr:nvSpPr>
      <xdr:spPr>
        <a:xfrm>
          <a:off x="15430500" y="179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29972</xdr:rowOff>
    </xdr:from>
    <xdr:to>
      <xdr:col>76</xdr:col>
      <xdr:colOff>165100</xdr:colOff>
      <xdr:row>102</xdr:row>
      <xdr:rowOff>131572</xdr:rowOff>
    </xdr:to>
    <xdr:sp macro="" textlink="">
      <xdr:nvSpPr>
        <xdr:cNvPr id="822" name="楕円 821">
          <a:extLst>
            <a:ext uri="{FF2B5EF4-FFF2-40B4-BE49-F238E27FC236}">
              <a16:creationId xmlns:a16="http://schemas.microsoft.com/office/drawing/2014/main" id="{A727969B-0F0B-44F2-A276-CA0935B63614}"/>
            </a:ext>
          </a:extLst>
        </xdr:cNvPr>
        <xdr:cNvSpPr/>
      </xdr:nvSpPr>
      <xdr:spPr>
        <a:xfrm>
          <a:off x="14541500" y="175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80772</xdr:rowOff>
    </xdr:from>
    <xdr:to>
      <xdr:col>81</xdr:col>
      <xdr:colOff>50800</xdr:colOff>
      <xdr:row>104</xdr:row>
      <xdr:rowOff>128778</xdr:rowOff>
    </xdr:to>
    <xdr:cxnSp macro="">
      <xdr:nvCxnSpPr>
        <xdr:cNvPr id="823" name="直線コネクタ 822">
          <a:extLst>
            <a:ext uri="{FF2B5EF4-FFF2-40B4-BE49-F238E27FC236}">
              <a16:creationId xmlns:a16="http://schemas.microsoft.com/office/drawing/2014/main" id="{D2B7DB37-56FB-4F38-BDCE-00F3EBAAF5C9}"/>
            </a:ext>
          </a:extLst>
        </xdr:cNvPr>
        <xdr:cNvCxnSpPr/>
      </xdr:nvCxnSpPr>
      <xdr:spPr>
        <a:xfrm>
          <a:off x="14592300" y="17568672"/>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77978</xdr:rowOff>
    </xdr:from>
    <xdr:to>
      <xdr:col>72</xdr:col>
      <xdr:colOff>38100</xdr:colOff>
      <xdr:row>106</xdr:row>
      <xdr:rowOff>8128</xdr:rowOff>
    </xdr:to>
    <xdr:sp macro="" textlink="">
      <xdr:nvSpPr>
        <xdr:cNvPr id="824" name="楕円 823">
          <a:extLst>
            <a:ext uri="{FF2B5EF4-FFF2-40B4-BE49-F238E27FC236}">
              <a16:creationId xmlns:a16="http://schemas.microsoft.com/office/drawing/2014/main" id="{702FB119-CFD4-4293-9733-42465466D72C}"/>
            </a:ext>
          </a:extLst>
        </xdr:cNvPr>
        <xdr:cNvSpPr/>
      </xdr:nvSpPr>
      <xdr:spPr>
        <a:xfrm>
          <a:off x="136525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80772</xdr:rowOff>
    </xdr:from>
    <xdr:to>
      <xdr:col>76</xdr:col>
      <xdr:colOff>114300</xdr:colOff>
      <xdr:row>105</xdr:row>
      <xdr:rowOff>128778</xdr:rowOff>
    </xdr:to>
    <xdr:cxnSp macro="">
      <xdr:nvCxnSpPr>
        <xdr:cNvPr id="825" name="直線コネクタ 824">
          <a:extLst>
            <a:ext uri="{FF2B5EF4-FFF2-40B4-BE49-F238E27FC236}">
              <a16:creationId xmlns:a16="http://schemas.microsoft.com/office/drawing/2014/main" id="{5973B05C-6618-4453-9A85-B54E19B04C3A}"/>
            </a:ext>
          </a:extLst>
        </xdr:cNvPr>
        <xdr:cNvCxnSpPr/>
      </xdr:nvCxnSpPr>
      <xdr:spPr>
        <a:xfrm flipV="1">
          <a:off x="13703300" y="17568672"/>
          <a:ext cx="889000" cy="5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32258</xdr:rowOff>
    </xdr:from>
    <xdr:to>
      <xdr:col>67</xdr:col>
      <xdr:colOff>101600</xdr:colOff>
      <xdr:row>104</xdr:row>
      <xdr:rowOff>133858</xdr:rowOff>
    </xdr:to>
    <xdr:sp macro="" textlink="">
      <xdr:nvSpPr>
        <xdr:cNvPr id="826" name="楕円 825">
          <a:extLst>
            <a:ext uri="{FF2B5EF4-FFF2-40B4-BE49-F238E27FC236}">
              <a16:creationId xmlns:a16="http://schemas.microsoft.com/office/drawing/2014/main" id="{BE8ACC7E-2E0C-4AC2-A202-9743FC8870AF}"/>
            </a:ext>
          </a:extLst>
        </xdr:cNvPr>
        <xdr:cNvSpPr/>
      </xdr:nvSpPr>
      <xdr:spPr>
        <a:xfrm>
          <a:off x="12763500" y="17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83058</xdr:rowOff>
    </xdr:from>
    <xdr:to>
      <xdr:col>71</xdr:col>
      <xdr:colOff>177800</xdr:colOff>
      <xdr:row>105</xdr:row>
      <xdr:rowOff>128778</xdr:rowOff>
    </xdr:to>
    <xdr:cxnSp macro="">
      <xdr:nvCxnSpPr>
        <xdr:cNvPr id="827" name="直線コネクタ 826">
          <a:extLst>
            <a:ext uri="{FF2B5EF4-FFF2-40B4-BE49-F238E27FC236}">
              <a16:creationId xmlns:a16="http://schemas.microsoft.com/office/drawing/2014/main" id="{EEEF260F-E0EA-444B-BD59-2936744A9B03}"/>
            </a:ext>
          </a:extLst>
        </xdr:cNvPr>
        <xdr:cNvCxnSpPr/>
      </xdr:nvCxnSpPr>
      <xdr:spPr>
        <a:xfrm>
          <a:off x="12814300" y="1791385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77233</xdr:rowOff>
    </xdr:from>
    <xdr:ext cx="405111" cy="259045"/>
    <xdr:sp macro="" textlink="">
      <xdr:nvSpPr>
        <xdr:cNvPr id="828" name="n_1aveValue【公民館】&#10;有形固定資産減価償却率">
          <a:extLst>
            <a:ext uri="{FF2B5EF4-FFF2-40B4-BE49-F238E27FC236}">
              <a16:creationId xmlns:a16="http://schemas.microsoft.com/office/drawing/2014/main" id="{0F751BA7-88D4-445B-961E-6B54DEC1EC6A}"/>
            </a:ext>
          </a:extLst>
        </xdr:cNvPr>
        <xdr:cNvSpPr txBox="1"/>
      </xdr:nvSpPr>
      <xdr:spPr>
        <a:xfrm>
          <a:off x="152660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76979</xdr:rowOff>
    </xdr:from>
    <xdr:ext cx="405111" cy="259045"/>
    <xdr:sp macro="" textlink="">
      <xdr:nvSpPr>
        <xdr:cNvPr id="829" name="n_2aveValue【公民館】&#10;有形固定資産減価償却率">
          <a:extLst>
            <a:ext uri="{FF2B5EF4-FFF2-40B4-BE49-F238E27FC236}">
              <a16:creationId xmlns:a16="http://schemas.microsoft.com/office/drawing/2014/main" id="{A90FFD94-FF66-4BDF-BE2A-9F5E8DCF9CEE}"/>
            </a:ext>
          </a:extLst>
        </xdr:cNvPr>
        <xdr:cNvSpPr txBox="1"/>
      </xdr:nvSpPr>
      <xdr:spPr>
        <a:xfrm>
          <a:off x="14389744" y="1773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58945</xdr:rowOff>
    </xdr:from>
    <xdr:ext cx="405111" cy="259045"/>
    <xdr:sp macro="" textlink="">
      <xdr:nvSpPr>
        <xdr:cNvPr id="830" name="n_3aveValue【公民館】&#10;有形固定資産減価償却率">
          <a:extLst>
            <a:ext uri="{FF2B5EF4-FFF2-40B4-BE49-F238E27FC236}">
              <a16:creationId xmlns:a16="http://schemas.microsoft.com/office/drawing/2014/main" id="{1AB1A742-822D-4493-B3EC-933717F3820C}"/>
            </a:ext>
          </a:extLst>
        </xdr:cNvPr>
        <xdr:cNvSpPr txBox="1"/>
      </xdr:nvSpPr>
      <xdr:spPr>
        <a:xfrm>
          <a:off x="135007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831" name="n_4aveValue【公民館】&#10;有形固定資産減価償却率">
          <a:extLst>
            <a:ext uri="{FF2B5EF4-FFF2-40B4-BE49-F238E27FC236}">
              <a16:creationId xmlns:a16="http://schemas.microsoft.com/office/drawing/2014/main" id="{E700EDDE-4D16-4A7E-B822-7BC080FAA2DB}"/>
            </a:ext>
          </a:extLst>
        </xdr:cNvPr>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170705</xdr:rowOff>
    </xdr:from>
    <xdr:ext cx="405111" cy="259045"/>
    <xdr:sp macro="" textlink="">
      <xdr:nvSpPr>
        <xdr:cNvPr id="832" name="n_1mainValue【公民館】&#10;有形固定資産減価償却率">
          <a:extLst>
            <a:ext uri="{FF2B5EF4-FFF2-40B4-BE49-F238E27FC236}">
              <a16:creationId xmlns:a16="http://schemas.microsoft.com/office/drawing/2014/main" id="{9C03BD57-FF33-4A12-AAD1-1D117DA3B25E}"/>
            </a:ext>
          </a:extLst>
        </xdr:cNvPr>
        <xdr:cNvSpPr txBox="1"/>
      </xdr:nvSpPr>
      <xdr:spPr>
        <a:xfrm>
          <a:off x="15266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148099</xdr:rowOff>
    </xdr:from>
    <xdr:ext cx="405111" cy="259045"/>
    <xdr:sp macro="" textlink="">
      <xdr:nvSpPr>
        <xdr:cNvPr id="833" name="n_2mainValue【公民館】&#10;有形固定資産減価償却率">
          <a:extLst>
            <a:ext uri="{FF2B5EF4-FFF2-40B4-BE49-F238E27FC236}">
              <a16:creationId xmlns:a16="http://schemas.microsoft.com/office/drawing/2014/main" id="{636CFE52-6AD2-4CF1-BF75-F1957C023B7B}"/>
            </a:ext>
          </a:extLst>
        </xdr:cNvPr>
        <xdr:cNvSpPr txBox="1"/>
      </xdr:nvSpPr>
      <xdr:spPr>
        <a:xfrm>
          <a:off x="14389744" y="1729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170705</xdr:rowOff>
    </xdr:from>
    <xdr:ext cx="405111" cy="259045"/>
    <xdr:sp macro="" textlink="">
      <xdr:nvSpPr>
        <xdr:cNvPr id="834" name="n_3mainValue【公民館】&#10;有形固定資産減価償却率">
          <a:extLst>
            <a:ext uri="{FF2B5EF4-FFF2-40B4-BE49-F238E27FC236}">
              <a16:creationId xmlns:a16="http://schemas.microsoft.com/office/drawing/2014/main" id="{726DBBFF-02D4-4997-B697-42287A0A93AE}"/>
            </a:ext>
          </a:extLst>
        </xdr:cNvPr>
        <xdr:cNvSpPr txBox="1"/>
      </xdr:nvSpPr>
      <xdr:spPr>
        <a:xfrm>
          <a:off x="13500744" y="1817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124985</xdr:rowOff>
    </xdr:from>
    <xdr:ext cx="405111" cy="259045"/>
    <xdr:sp macro="" textlink="">
      <xdr:nvSpPr>
        <xdr:cNvPr id="835" name="n_4mainValue【公民館】&#10;有形固定資産減価償却率">
          <a:extLst>
            <a:ext uri="{FF2B5EF4-FFF2-40B4-BE49-F238E27FC236}">
              <a16:creationId xmlns:a16="http://schemas.microsoft.com/office/drawing/2014/main" id="{2C9F4BF1-2250-422A-AF73-E677E338D8CB}"/>
            </a:ext>
          </a:extLst>
        </xdr:cNvPr>
        <xdr:cNvSpPr txBox="1"/>
      </xdr:nvSpPr>
      <xdr:spPr>
        <a:xfrm>
          <a:off x="12611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6" name="正方形/長方形 835">
          <a:extLst>
            <a:ext uri="{FF2B5EF4-FFF2-40B4-BE49-F238E27FC236}">
              <a16:creationId xmlns:a16="http://schemas.microsoft.com/office/drawing/2014/main" id="{6AD36AAF-7A94-4C0A-A6A5-CD34578D185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7" name="正方形/長方形 836">
          <a:extLst>
            <a:ext uri="{FF2B5EF4-FFF2-40B4-BE49-F238E27FC236}">
              <a16:creationId xmlns:a16="http://schemas.microsoft.com/office/drawing/2014/main" id="{696BF9E1-5650-4636-92FF-6ABD02FD8BC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8" name="正方形/長方形 837">
          <a:extLst>
            <a:ext uri="{FF2B5EF4-FFF2-40B4-BE49-F238E27FC236}">
              <a16:creationId xmlns:a16="http://schemas.microsoft.com/office/drawing/2014/main" id="{D626DF65-9C68-48C5-B9C9-2EF96774456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9" name="正方形/長方形 838">
          <a:extLst>
            <a:ext uri="{FF2B5EF4-FFF2-40B4-BE49-F238E27FC236}">
              <a16:creationId xmlns:a16="http://schemas.microsoft.com/office/drawing/2014/main" id="{E08B01B4-6116-4570-BFB1-D1C47A69327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0" name="正方形/長方形 839">
          <a:extLst>
            <a:ext uri="{FF2B5EF4-FFF2-40B4-BE49-F238E27FC236}">
              <a16:creationId xmlns:a16="http://schemas.microsoft.com/office/drawing/2014/main" id="{F39C91C9-39FE-405C-AC6D-9010F40A26C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1" name="正方形/長方形 840">
          <a:extLst>
            <a:ext uri="{FF2B5EF4-FFF2-40B4-BE49-F238E27FC236}">
              <a16:creationId xmlns:a16="http://schemas.microsoft.com/office/drawing/2014/main" id="{BFB00CA0-48DA-49C6-83AF-1CE50C774D2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2" name="正方形/長方形 841">
          <a:extLst>
            <a:ext uri="{FF2B5EF4-FFF2-40B4-BE49-F238E27FC236}">
              <a16:creationId xmlns:a16="http://schemas.microsoft.com/office/drawing/2014/main" id="{8E6B01AE-E84B-4346-B20E-FED2382077A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3" name="正方形/長方形 842">
          <a:extLst>
            <a:ext uri="{FF2B5EF4-FFF2-40B4-BE49-F238E27FC236}">
              <a16:creationId xmlns:a16="http://schemas.microsoft.com/office/drawing/2014/main" id="{E79E6A13-E094-4524-B0EA-6B8AADD1D35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4" name="テキスト ボックス 843">
          <a:extLst>
            <a:ext uri="{FF2B5EF4-FFF2-40B4-BE49-F238E27FC236}">
              <a16:creationId xmlns:a16="http://schemas.microsoft.com/office/drawing/2014/main" id="{A617B85E-294E-47CE-AA8E-51693CD8DD7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5" name="直線コネクタ 844">
          <a:extLst>
            <a:ext uri="{FF2B5EF4-FFF2-40B4-BE49-F238E27FC236}">
              <a16:creationId xmlns:a16="http://schemas.microsoft.com/office/drawing/2014/main" id="{D231FAB3-3494-4FDA-8DEA-155BCB4063A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46" name="直線コネクタ 845">
          <a:extLst>
            <a:ext uri="{FF2B5EF4-FFF2-40B4-BE49-F238E27FC236}">
              <a16:creationId xmlns:a16="http://schemas.microsoft.com/office/drawing/2014/main" id="{034EE97A-69F4-4256-860E-628AD4A7083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47" name="テキスト ボックス 846">
          <a:extLst>
            <a:ext uri="{FF2B5EF4-FFF2-40B4-BE49-F238E27FC236}">
              <a16:creationId xmlns:a16="http://schemas.microsoft.com/office/drawing/2014/main" id="{F585AFFE-E65C-4B92-8FD1-9E8F5AD287E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48" name="直線コネクタ 847">
          <a:extLst>
            <a:ext uri="{FF2B5EF4-FFF2-40B4-BE49-F238E27FC236}">
              <a16:creationId xmlns:a16="http://schemas.microsoft.com/office/drawing/2014/main" id="{846BEC3F-33B6-4B59-9DA5-7E18A3E4E0BB}"/>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49" name="テキスト ボックス 848">
          <a:extLst>
            <a:ext uri="{FF2B5EF4-FFF2-40B4-BE49-F238E27FC236}">
              <a16:creationId xmlns:a16="http://schemas.microsoft.com/office/drawing/2014/main" id="{17EB4B29-6088-493C-B766-3F4D1B2490BD}"/>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0" name="直線コネクタ 849">
          <a:extLst>
            <a:ext uri="{FF2B5EF4-FFF2-40B4-BE49-F238E27FC236}">
              <a16:creationId xmlns:a16="http://schemas.microsoft.com/office/drawing/2014/main" id="{71C54AD8-EF61-4479-9726-8DA26092D08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51" name="テキスト ボックス 850">
          <a:extLst>
            <a:ext uri="{FF2B5EF4-FFF2-40B4-BE49-F238E27FC236}">
              <a16:creationId xmlns:a16="http://schemas.microsoft.com/office/drawing/2014/main" id="{96411566-C007-438A-80BC-566927BD4E3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52" name="直線コネクタ 851">
          <a:extLst>
            <a:ext uri="{FF2B5EF4-FFF2-40B4-BE49-F238E27FC236}">
              <a16:creationId xmlns:a16="http://schemas.microsoft.com/office/drawing/2014/main" id="{CC2E0051-6887-4A05-8CC1-0EC59865D4C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53" name="テキスト ボックス 852">
          <a:extLst>
            <a:ext uri="{FF2B5EF4-FFF2-40B4-BE49-F238E27FC236}">
              <a16:creationId xmlns:a16="http://schemas.microsoft.com/office/drawing/2014/main" id="{78C468BF-BC1D-43FA-8ED6-AF3E28A9601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4" name="直線コネクタ 853">
          <a:extLst>
            <a:ext uri="{FF2B5EF4-FFF2-40B4-BE49-F238E27FC236}">
              <a16:creationId xmlns:a16="http://schemas.microsoft.com/office/drawing/2014/main" id="{0ECC5EA6-98BB-4D6F-8F58-21C4921BE6D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5" name="テキスト ボックス 854">
          <a:extLst>
            <a:ext uri="{FF2B5EF4-FFF2-40B4-BE49-F238E27FC236}">
              <a16:creationId xmlns:a16="http://schemas.microsoft.com/office/drawing/2014/main" id="{17E844FC-7A3C-4F70-8F5E-47D5AD95EEE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6" name="【公民館】&#10;一人当たり面積グラフ枠">
          <a:extLst>
            <a:ext uri="{FF2B5EF4-FFF2-40B4-BE49-F238E27FC236}">
              <a16:creationId xmlns:a16="http://schemas.microsoft.com/office/drawing/2014/main" id="{56637AEE-BA54-42B9-A124-7203915B42F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110489</xdr:rowOff>
    </xdr:from>
    <xdr:to>
      <xdr:col>116</xdr:col>
      <xdr:colOff>62864</xdr:colOff>
      <xdr:row>108</xdr:row>
      <xdr:rowOff>25908</xdr:rowOff>
    </xdr:to>
    <xdr:cxnSp macro="">
      <xdr:nvCxnSpPr>
        <xdr:cNvPr id="857" name="直線コネクタ 856">
          <a:extLst>
            <a:ext uri="{FF2B5EF4-FFF2-40B4-BE49-F238E27FC236}">
              <a16:creationId xmlns:a16="http://schemas.microsoft.com/office/drawing/2014/main" id="{A41EB1FF-6DA3-41FA-9FC3-2DC024A1CA11}"/>
            </a:ext>
          </a:extLst>
        </xdr:cNvPr>
        <xdr:cNvCxnSpPr/>
      </xdr:nvCxnSpPr>
      <xdr:spPr>
        <a:xfrm flipV="1">
          <a:off x="22160864" y="17426939"/>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858" name="【公民館】&#10;一人当たり面積最小値テキスト">
          <a:extLst>
            <a:ext uri="{FF2B5EF4-FFF2-40B4-BE49-F238E27FC236}">
              <a16:creationId xmlns:a16="http://schemas.microsoft.com/office/drawing/2014/main" id="{1BE86F2D-25C5-4910-9184-1AEA5AEF29D9}"/>
            </a:ext>
          </a:extLst>
        </xdr:cNvPr>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859" name="直線コネクタ 858">
          <a:extLst>
            <a:ext uri="{FF2B5EF4-FFF2-40B4-BE49-F238E27FC236}">
              <a16:creationId xmlns:a16="http://schemas.microsoft.com/office/drawing/2014/main" id="{64558591-DA91-4882-B720-E31B97AD7C74}"/>
            </a:ext>
          </a:extLst>
        </xdr:cNvPr>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57166</xdr:rowOff>
    </xdr:from>
    <xdr:ext cx="469744" cy="259045"/>
    <xdr:sp macro="" textlink="">
      <xdr:nvSpPr>
        <xdr:cNvPr id="860" name="【公民館】&#10;一人当たり面積最大値テキスト">
          <a:extLst>
            <a:ext uri="{FF2B5EF4-FFF2-40B4-BE49-F238E27FC236}">
              <a16:creationId xmlns:a16="http://schemas.microsoft.com/office/drawing/2014/main" id="{A8F15BB7-AC7F-4456-AA1A-A668F8514851}"/>
            </a:ext>
          </a:extLst>
        </xdr:cNvPr>
        <xdr:cNvSpPr txBox="1"/>
      </xdr:nvSpPr>
      <xdr:spPr>
        <a:xfrm>
          <a:off x="22199600" y="1720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110489</xdr:rowOff>
    </xdr:from>
    <xdr:to>
      <xdr:col>116</xdr:col>
      <xdr:colOff>152400</xdr:colOff>
      <xdr:row>101</xdr:row>
      <xdr:rowOff>110489</xdr:rowOff>
    </xdr:to>
    <xdr:cxnSp macro="">
      <xdr:nvCxnSpPr>
        <xdr:cNvPr id="861" name="直線コネクタ 860">
          <a:extLst>
            <a:ext uri="{FF2B5EF4-FFF2-40B4-BE49-F238E27FC236}">
              <a16:creationId xmlns:a16="http://schemas.microsoft.com/office/drawing/2014/main" id="{5B1BAE47-1280-49FE-8912-EFBE42C054E4}"/>
            </a:ext>
          </a:extLst>
        </xdr:cNvPr>
        <xdr:cNvCxnSpPr/>
      </xdr:nvCxnSpPr>
      <xdr:spPr>
        <a:xfrm>
          <a:off x="22072600" y="1742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108983</xdr:rowOff>
    </xdr:from>
    <xdr:ext cx="469744" cy="259045"/>
    <xdr:sp macro="" textlink="">
      <xdr:nvSpPr>
        <xdr:cNvPr id="862" name="【公民館】&#10;一人当たり面積平均値テキスト">
          <a:extLst>
            <a:ext uri="{FF2B5EF4-FFF2-40B4-BE49-F238E27FC236}">
              <a16:creationId xmlns:a16="http://schemas.microsoft.com/office/drawing/2014/main" id="{FC7244FC-8DA3-499F-965A-4FFFFB64570E}"/>
            </a:ext>
          </a:extLst>
        </xdr:cNvPr>
        <xdr:cNvSpPr txBox="1"/>
      </xdr:nvSpPr>
      <xdr:spPr>
        <a:xfrm>
          <a:off x="22199600" y="1811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130556</xdr:rowOff>
    </xdr:from>
    <xdr:to>
      <xdr:col>116</xdr:col>
      <xdr:colOff>114300</xdr:colOff>
      <xdr:row>106</xdr:row>
      <xdr:rowOff>60706</xdr:rowOff>
    </xdr:to>
    <xdr:sp macro="" textlink="">
      <xdr:nvSpPr>
        <xdr:cNvPr id="863" name="フローチャート: 判断 862">
          <a:extLst>
            <a:ext uri="{FF2B5EF4-FFF2-40B4-BE49-F238E27FC236}">
              <a16:creationId xmlns:a16="http://schemas.microsoft.com/office/drawing/2014/main" id="{9594DB2E-0432-44AE-8F92-33833F3C098C}"/>
            </a:ext>
          </a:extLst>
        </xdr:cNvPr>
        <xdr:cNvSpPr/>
      </xdr:nvSpPr>
      <xdr:spPr>
        <a:xfrm>
          <a:off x="221107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112268</xdr:rowOff>
    </xdr:from>
    <xdr:to>
      <xdr:col>112</xdr:col>
      <xdr:colOff>38100</xdr:colOff>
      <xdr:row>106</xdr:row>
      <xdr:rowOff>42418</xdr:rowOff>
    </xdr:to>
    <xdr:sp macro="" textlink="">
      <xdr:nvSpPr>
        <xdr:cNvPr id="864" name="フローチャート: 判断 863">
          <a:extLst>
            <a:ext uri="{FF2B5EF4-FFF2-40B4-BE49-F238E27FC236}">
              <a16:creationId xmlns:a16="http://schemas.microsoft.com/office/drawing/2014/main" id="{10F44C17-6E9F-48E0-89E5-7B46FE15B5F2}"/>
            </a:ext>
          </a:extLst>
        </xdr:cNvPr>
        <xdr:cNvSpPr/>
      </xdr:nvSpPr>
      <xdr:spPr>
        <a:xfrm>
          <a:off x="21272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43687</xdr:rowOff>
    </xdr:from>
    <xdr:to>
      <xdr:col>107</xdr:col>
      <xdr:colOff>101600</xdr:colOff>
      <xdr:row>103</xdr:row>
      <xdr:rowOff>145287</xdr:rowOff>
    </xdr:to>
    <xdr:sp macro="" textlink="">
      <xdr:nvSpPr>
        <xdr:cNvPr id="865" name="フローチャート: 判断 864">
          <a:extLst>
            <a:ext uri="{FF2B5EF4-FFF2-40B4-BE49-F238E27FC236}">
              <a16:creationId xmlns:a16="http://schemas.microsoft.com/office/drawing/2014/main" id="{78653A67-7571-4F2C-B071-FBB4AF695ACA}"/>
            </a:ext>
          </a:extLst>
        </xdr:cNvPr>
        <xdr:cNvSpPr/>
      </xdr:nvSpPr>
      <xdr:spPr>
        <a:xfrm>
          <a:off x="2038350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107696</xdr:rowOff>
    </xdr:from>
    <xdr:to>
      <xdr:col>102</xdr:col>
      <xdr:colOff>165100</xdr:colOff>
      <xdr:row>106</xdr:row>
      <xdr:rowOff>37846</xdr:rowOff>
    </xdr:to>
    <xdr:sp macro="" textlink="">
      <xdr:nvSpPr>
        <xdr:cNvPr id="866" name="フローチャート: 判断 865">
          <a:extLst>
            <a:ext uri="{FF2B5EF4-FFF2-40B4-BE49-F238E27FC236}">
              <a16:creationId xmlns:a16="http://schemas.microsoft.com/office/drawing/2014/main" id="{8806A773-3F26-4386-B35E-CD779093BF4D}"/>
            </a:ext>
          </a:extLst>
        </xdr:cNvPr>
        <xdr:cNvSpPr/>
      </xdr:nvSpPr>
      <xdr:spPr>
        <a:xfrm>
          <a:off x="194945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64263</xdr:rowOff>
    </xdr:from>
    <xdr:to>
      <xdr:col>98</xdr:col>
      <xdr:colOff>38100</xdr:colOff>
      <xdr:row>105</xdr:row>
      <xdr:rowOff>165863</xdr:rowOff>
    </xdr:to>
    <xdr:sp macro="" textlink="">
      <xdr:nvSpPr>
        <xdr:cNvPr id="867" name="フローチャート: 判断 866">
          <a:extLst>
            <a:ext uri="{FF2B5EF4-FFF2-40B4-BE49-F238E27FC236}">
              <a16:creationId xmlns:a16="http://schemas.microsoft.com/office/drawing/2014/main" id="{49B9F957-C364-4706-AEA6-A1C94C20CCFC}"/>
            </a:ext>
          </a:extLst>
        </xdr:cNvPr>
        <xdr:cNvSpPr/>
      </xdr:nvSpPr>
      <xdr:spPr>
        <a:xfrm>
          <a:off x="18605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5107C89-CFBB-46E4-B7D5-1970A208A2C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D612FE46-CCE7-48D2-97FF-25E003C9459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4B1D92AD-DB52-4F5E-84AC-3A12AB76443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26568D50-0BC3-4175-9459-A694F5CCE8F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F06EFEDA-98BA-4252-9A4A-4D6485D76EB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68835</xdr:rowOff>
    </xdr:from>
    <xdr:to>
      <xdr:col>112</xdr:col>
      <xdr:colOff>38100</xdr:colOff>
      <xdr:row>100</xdr:row>
      <xdr:rowOff>170435</xdr:rowOff>
    </xdr:to>
    <xdr:sp macro="" textlink="">
      <xdr:nvSpPr>
        <xdr:cNvPr id="873" name="楕円 872">
          <a:extLst>
            <a:ext uri="{FF2B5EF4-FFF2-40B4-BE49-F238E27FC236}">
              <a16:creationId xmlns:a16="http://schemas.microsoft.com/office/drawing/2014/main" id="{09D6D9A4-8F3F-4ECC-B29F-549B1EABE327}"/>
            </a:ext>
          </a:extLst>
        </xdr:cNvPr>
        <xdr:cNvSpPr/>
      </xdr:nvSpPr>
      <xdr:spPr>
        <a:xfrm>
          <a:off x="21272500" y="172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112268</xdr:rowOff>
    </xdr:from>
    <xdr:to>
      <xdr:col>107</xdr:col>
      <xdr:colOff>101600</xdr:colOff>
      <xdr:row>104</xdr:row>
      <xdr:rowOff>42418</xdr:rowOff>
    </xdr:to>
    <xdr:sp macro="" textlink="">
      <xdr:nvSpPr>
        <xdr:cNvPr id="874" name="楕円 873">
          <a:extLst>
            <a:ext uri="{FF2B5EF4-FFF2-40B4-BE49-F238E27FC236}">
              <a16:creationId xmlns:a16="http://schemas.microsoft.com/office/drawing/2014/main" id="{11039319-F416-4A79-B018-55A7E148BA0A}"/>
            </a:ext>
          </a:extLst>
        </xdr:cNvPr>
        <xdr:cNvSpPr/>
      </xdr:nvSpPr>
      <xdr:spPr>
        <a:xfrm>
          <a:off x="20383500" y="177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119635</xdr:rowOff>
    </xdr:from>
    <xdr:to>
      <xdr:col>111</xdr:col>
      <xdr:colOff>177800</xdr:colOff>
      <xdr:row>103</xdr:row>
      <xdr:rowOff>163068</xdr:rowOff>
    </xdr:to>
    <xdr:cxnSp macro="">
      <xdr:nvCxnSpPr>
        <xdr:cNvPr id="875" name="直線コネクタ 874">
          <a:extLst>
            <a:ext uri="{FF2B5EF4-FFF2-40B4-BE49-F238E27FC236}">
              <a16:creationId xmlns:a16="http://schemas.microsoft.com/office/drawing/2014/main" id="{E43E7C7B-53F2-4254-8DE1-D6B293FC7786}"/>
            </a:ext>
          </a:extLst>
        </xdr:cNvPr>
        <xdr:cNvCxnSpPr/>
      </xdr:nvCxnSpPr>
      <xdr:spPr>
        <a:xfrm flipV="1">
          <a:off x="20434300" y="17264635"/>
          <a:ext cx="889000" cy="55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87122</xdr:rowOff>
    </xdr:from>
    <xdr:to>
      <xdr:col>102</xdr:col>
      <xdr:colOff>165100</xdr:colOff>
      <xdr:row>102</xdr:row>
      <xdr:rowOff>17272</xdr:rowOff>
    </xdr:to>
    <xdr:sp macro="" textlink="">
      <xdr:nvSpPr>
        <xdr:cNvPr id="876" name="楕円 875">
          <a:extLst>
            <a:ext uri="{FF2B5EF4-FFF2-40B4-BE49-F238E27FC236}">
              <a16:creationId xmlns:a16="http://schemas.microsoft.com/office/drawing/2014/main" id="{4577A1BA-845F-4C94-AABF-9F6E675F490C}"/>
            </a:ext>
          </a:extLst>
        </xdr:cNvPr>
        <xdr:cNvSpPr/>
      </xdr:nvSpPr>
      <xdr:spPr>
        <a:xfrm>
          <a:off x="19494500" y="174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137922</xdr:rowOff>
    </xdr:from>
    <xdr:to>
      <xdr:col>107</xdr:col>
      <xdr:colOff>50800</xdr:colOff>
      <xdr:row>103</xdr:row>
      <xdr:rowOff>163068</xdr:rowOff>
    </xdr:to>
    <xdr:cxnSp macro="">
      <xdr:nvCxnSpPr>
        <xdr:cNvPr id="877" name="直線コネクタ 876">
          <a:extLst>
            <a:ext uri="{FF2B5EF4-FFF2-40B4-BE49-F238E27FC236}">
              <a16:creationId xmlns:a16="http://schemas.microsoft.com/office/drawing/2014/main" id="{03080D7E-A5A4-4B2B-8636-3AACA9C6E1F9}"/>
            </a:ext>
          </a:extLst>
        </xdr:cNvPr>
        <xdr:cNvCxnSpPr/>
      </xdr:nvCxnSpPr>
      <xdr:spPr>
        <a:xfrm>
          <a:off x="19545300" y="17454372"/>
          <a:ext cx="889000" cy="3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99</xdr:row>
      <xdr:rowOff>84837</xdr:rowOff>
    </xdr:from>
    <xdr:to>
      <xdr:col>98</xdr:col>
      <xdr:colOff>38100</xdr:colOff>
      <xdr:row>100</xdr:row>
      <xdr:rowOff>14987</xdr:rowOff>
    </xdr:to>
    <xdr:sp macro="" textlink="">
      <xdr:nvSpPr>
        <xdr:cNvPr id="878" name="楕円 877">
          <a:extLst>
            <a:ext uri="{FF2B5EF4-FFF2-40B4-BE49-F238E27FC236}">
              <a16:creationId xmlns:a16="http://schemas.microsoft.com/office/drawing/2014/main" id="{A8C70071-A8E7-44AE-8A85-FFCEE75BFA6D}"/>
            </a:ext>
          </a:extLst>
        </xdr:cNvPr>
        <xdr:cNvSpPr/>
      </xdr:nvSpPr>
      <xdr:spPr>
        <a:xfrm>
          <a:off x="18605500" y="1705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99</xdr:row>
      <xdr:rowOff>135637</xdr:rowOff>
    </xdr:from>
    <xdr:to>
      <xdr:col>102</xdr:col>
      <xdr:colOff>114300</xdr:colOff>
      <xdr:row>101</xdr:row>
      <xdr:rowOff>137922</xdr:rowOff>
    </xdr:to>
    <xdr:cxnSp macro="">
      <xdr:nvCxnSpPr>
        <xdr:cNvPr id="879" name="直線コネクタ 878">
          <a:extLst>
            <a:ext uri="{FF2B5EF4-FFF2-40B4-BE49-F238E27FC236}">
              <a16:creationId xmlns:a16="http://schemas.microsoft.com/office/drawing/2014/main" id="{DBDD796E-B51D-4301-B7F0-BC89A690F1E9}"/>
            </a:ext>
          </a:extLst>
        </xdr:cNvPr>
        <xdr:cNvCxnSpPr/>
      </xdr:nvCxnSpPr>
      <xdr:spPr>
        <a:xfrm>
          <a:off x="18656300" y="17109187"/>
          <a:ext cx="889000" cy="34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33545</xdr:rowOff>
    </xdr:from>
    <xdr:ext cx="469744" cy="259045"/>
    <xdr:sp macro="" textlink="">
      <xdr:nvSpPr>
        <xdr:cNvPr id="880" name="n_1aveValue【公民館】&#10;一人当たり面積">
          <a:extLst>
            <a:ext uri="{FF2B5EF4-FFF2-40B4-BE49-F238E27FC236}">
              <a16:creationId xmlns:a16="http://schemas.microsoft.com/office/drawing/2014/main" id="{2BBFF32D-4CAD-4DEC-8262-4A3ED777B942}"/>
            </a:ext>
          </a:extLst>
        </xdr:cNvPr>
        <xdr:cNvSpPr txBox="1"/>
      </xdr:nvSpPr>
      <xdr:spPr>
        <a:xfrm>
          <a:off x="21075727"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161814</xdr:rowOff>
    </xdr:from>
    <xdr:ext cx="469744" cy="259045"/>
    <xdr:sp macro="" textlink="">
      <xdr:nvSpPr>
        <xdr:cNvPr id="881" name="n_2aveValue【公民館】&#10;一人当たり面積">
          <a:extLst>
            <a:ext uri="{FF2B5EF4-FFF2-40B4-BE49-F238E27FC236}">
              <a16:creationId xmlns:a16="http://schemas.microsoft.com/office/drawing/2014/main" id="{3E72F672-79F2-4E67-9972-07B7F8744729}"/>
            </a:ext>
          </a:extLst>
        </xdr:cNvPr>
        <xdr:cNvSpPr txBox="1"/>
      </xdr:nvSpPr>
      <xdr:spPr>
        <a:xfrm>
          <a:off x="20199427" y="174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28973</xdr:rowOff>
    </xdr:from>
    <xdr:ext cx="469744" cy="259045"/>
    <xdr:sp macro="" textlink="">
      <xdr:nvSpPr>
        <xdr:cNvPr id="882" name="n_3aveValue【公民館】&#10;一人当たり面積">
          <a:extLst>
            <a:ext uri="{FF2B5EF4-FFF2-40B4-BE49-F238E27FC236}">
              <a16:creationId xmlns:a16="http://schemas.microsoft.com/office/drawing/2014/main" id="{C11668B4-4A88-4F63-9E97-04896BFC1B02}"/>
            </a:ext>
          </a:extLst>
        </xdr:cNvPr>
        <xdr:cNvSpPr txBox="1"/>
      </xdr:nvSpPr>
      <xdr:spPr>
        <a:xfrm>
          <a:off x="19310427" y="1820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156990</xdr:rowOff>
    </xdr:from>
    <xdr:ext cx="469744" cy="259045"/>
    <xdr:sp macro="" textlink="">
      <xdr:nvSpPr>
        <xdr:cNvPr id="883" name="n_4aveValue【公民館】&#10;一人当たり面積">
          <a:extLst>
            <a:ext uri="{FF2B5EF4-FFF2-40B4-BE49-F238E27FC236}">
              <a16:creationId xmlns:a16="http://schemas.microsoft.com/office/drawing/2014/main" id="{0CBB0A46-A773-404D-93C9-451CE3F1C9F9}"/>
            </a:ext>
          </a:extLst>
        </xdr:cNvPr>
        <xdr:cNvSpPr txBox="1"/>
      </xdr:nvSpPr>
      <xdr:spPr>
        <a:xfrm>
          <a:off x="18421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15512</xdr:rowOff>
    </xdr:from>
    <xdr:ext cx="469744" cy="259045"/>
    <xdr:sp macro="" textlink="">
      <xdr:nvSpPr>
        <xdr:cNvPr id="884" name="n_1mainValue【公民館】&#10;一人当たり面積">
          <a:extLst>
            <a:ext uri="{FF2B5EF4-FFF2-40B4-BE49-F238E27FC236}">
              <a16:creationId xmlns:a16="http://schemas.microsoft.com/office/drawing/2014/main" id="{3AD09FDC-E3FC-40C1-8F0C-1F2AD3CDEB12}"/>
            </a:ext>
          </a:extLst>
        </xdr:cNvPr>
        <xdr:cNvSpPr txBox="1"/>
      </xdr:nvSpPr>
      <xdr:spPr>
        <a:xfrm>
          <a:off x="21075727" y="1698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33545</xdr:rowOff>
    </xdr:from>
    <xdr:ext cx="469744" cy="259045"/>
    <xdr:sp macro="" textlink="">
      <xdr:nvSpPr>
        <xdr:cNvPr id="885" name="n_2mainValue【公民館】&#10;一人当たり面積">
          <a:extLst>
            <a:ext uri="{FF2B5EF4-FFF2-40B4-BE49-F238E27FC236}">
              <a16:creationId xmlns:a16="http://schemas.microsoft.com/office/drawing/2014/main" id="{1C3D1801-52EA-484A-BF16-8932448B9536}"/>
            </a:ext>
          </a:extLst>
        </xdr:cNvPr>
        <xdr:cNvSpPr txBox="1"/>
      </xdr:nvSpPr>
      <xdr:spPr>
        <a:xfrm>
          <a:off x="20199427" y="1786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33799</xdr:rowOff>
    </xdr:from>
    <xdr:ext cx="469744" cy="259045"/>
    <xdr:sp macro="" textlink="">
      <xdr:nvSpPr>
        <xdr:cNvPr id="886" name="n_3mainValue【公民館】&#10;一人当たり面積">
          <a:extLst>
            <a:ext uri="{FF2B5EF4-FFF2-40B4-BE49-F238E27FC236}">
              <a16:creationId xmlns:a16="http://schemas.microsoft.com/office/drawing/2014/main" id="{C24DBEC9-8C31-45F5-9303-7284692AF641}"/>
            </a:ext>
          </a:extLst>
        </xdr:cNvPr>
        <xdr:cNvSpPr txBox="1"/>
      </xdr:nvSpPr>
      <xdr:spPr>
        <a:xfrm>
          <a:off x="19310427" y="1717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31514</xdr:rowOff>
    </xdr:from>
    <xdr:ext cx="469744" cy="259045"/>
    <xdr:sp macro="" textlink="">
      <xdr:nvSpPr>
        <xdr:cNvPr id="887" name="n_4mainValue【公民館】&#10;一人当たり面積">
          <a:extLst>
            <a:ext uri="{FF2B5EF4-FFF2-40B4-BE49-F238E27FC236}">
              <a16:creationId xmlns:a16="http://schemas.microsoft.com/office/drawing/2014/main" id="{B0DB0E0F-7FFB-4127-9306-3CE04FB1C0A2}"/>
            </a:ext>
          </a:extLst>
        </xdr:cNvPr>
        <xdr:cNvSpPr txBox="1"/>
      </xdr:nvSpPr>
      <xdr:spPr>
        <a:xfrm>
          <a:off x="18421427" y="1683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8" name="正方形/長方形 887">
          <a:extLst>
            <a:ext uri="{FF2B5EF4-FFF2-40B4-BE49-F238E27FC236}">
              <a16:creationId xmlns:a16="http://schemas.microsoft.com/office/drawing/2014/main" id="{59EE7F4B-B636-4BE7-8A15-E87643862A9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9" name="正方形/長方形 888">
          <a:extLst>
            <a:ext uri="{FF2B5EF4-FFF2-40B4-BE49-F238E27FC236}">
              <a16:creationId xmlns:a16="http://schemas.microsoft.com/office/drawing/2014/main" id="{40039837-0F1D-4BBD-AF83-D2A54A0DA37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0" name="テキスト ボックス 889">
          <a:extLst>
            <a:ext uri="{FF2B5EF4-FFF2-40B4-BE49-F238E27FC236}">
              <a16:creationId xmlns:a16="http://schemas.microsoft.com/office/drawing/2014/main" id="{4787F69A-BAB7-4DDD-BF6A-28A61E71A69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・道路の一人当たり延長が類似団体内平均値と比して大きいという特徴があり、これは、町全体の面積が大きいためである。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・学校施設の有形固定資産減価償却率、一人当たりの面積について、</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に計上漏れがあり、それぞれ</a:t>
          </a:r>
          <a:r>
            <a:rPr kumimoji="1" lang="en-US" altLang="ja-JP" sz="1300">
              <a:latin typeface="ＭＳ Ｐゴシック" panose="020B0600070205080204" pitchFamily="50" charset="-128"/>
              <a:ea typeface="ＭＳ Ｐゴシック" panose="020B0600070205080204" pitchFamily="50" charset="-128"/>
            </a:rPr>
            <a:t>45.3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1.304</a:t>
          </a:r>
          <a:r>
            <a:rPr kumimoji="1" lang="ja-JP" altLang="en-US" sz="1300">
              <a:latin typeface="ＭＳ Ｐゴシック" panose="020B0600070205080204" pitchFamily="50" charset="-128"/>
              <a:ea typeface="ＭＳ Ｐゴシック" panose="020B0600070205080204" pitchFamily="50" charset="-128"/>
            </a:rPr>
            <a:t>となる。</a:t>
          </a:r>
        </a:p>
        <a:p>
          <a:r>
            <a:rPr kumimoji="1" lang="ja-JP" altLang="en-US" sz="1300">
              <a:latin typeface="ＭＳ Ｐゴシック" panose="020B0600070205080204" pitchFamily="50" charset="-128"/>
              <a:ea typeface="ＭＳ Ｐゴシック" panose="020B0600070205080204" pitchFamily="50" charset="-128"/>
            </a:rPr>
            <a:t>・公民館の一人当たり面積について、Ｈ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共に延べ床面積の計上誤り（Ｈ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12,284㎡</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11,727㎡</a:t>
          </a:r>
          <a:r>
            <a:rPr kumimoji="1" lang="ja-JP" altLang="en-US" sz="1300">
              <a:latin typeface="ＭＳ Ｐゴシック" panose="020B0600070205080204" pitchFamily="50" charset="-128"/>
              <a:ea typeface="ＭＳ Ｐゴシック" panose="020B0600070205080204" pitchFamily="50" charset="-128"/>
            </a:rPr>
            <a:t>）があり、それぞれＨ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0.567</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0.552</a:t>
          </a:r>
          <a:r>
            <a:rPr kumimoji="1" lang="ja-JP" altLang="en-US" sz="1300">
              <a:latin typeface="ＭＳ Ｐゴシック" panose="020B0600070205080204" pitchFamily="50" charset="-128"/>
              <a:ea typeface="ＭＳ Ｐゴシック" panose="020B0600070205080204" pitchFamily="50" charset="-128"/>
            </a:rPr>
            <a:t>となっている。更に、Ｈ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では一部を市民会館に誤計上したため、公民館の床面積は</a:t>
          </a:r>
          <a:r>
            <a:rPr kumimoji="1" lang="en-US" altLang="ja-JP" sz="1300">
              <a:latin typeface="ＭＳ Ｐゴシック" panose="020B0600070205080204" pitchFamily="50" charset="-128"/>
              <a:ea typeface="ＭＳ Ｐゴシック" panose="020B0600070205080204" pitchFamily="50" charset="-128"/>
            </a:rPr>
            <a:t>11,727㎡</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0.561</a:t>
          </a:r>
          <a:r>
            <a:rPr kumimoji="1" lang="ja-JP" altLang="en-US" sz="1300">
              <a:latin typeface="ＭＳ Ｐゴシック" panose="020B0600070205080204" pitchFamily="50" charset="-128"/>
              <a:ea typeface="ＭＳ Ｐゴシック" panose="020B0600070205080204" pitchFamily="50" charset="-128"/>
            </a:rPr>
            <a:t>となる。</a:t>
          </a:r>
        </a:p>
        <a:p>
          <a:r>
            <a:rPr kumimoji="1" lang="ja-JP" altLang="en-US" sz="1300">
              <a:latin typeface="ＭＳ Ｐゴシック" panose="020B0600070205080204" pitchFamily="50" charset="-128"/>
              <a:ea typeface="ＭＳ Ｐゴシック" panose="020B0600070205080204" pitchFamily="50" charset="-128"/>
            </a:rPr>
            <a:t>・公民館の有形固定資産減価償却率も同様に、Ｈ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共に計上誤りがあり、それぞれＨ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77.4</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77.0</a:t>
          </a:r>
          <a:r>
            <a:rPr kumimoji="1" lang="ja-JP" altLang="en-US" sz="1300">
              <a:latin typeface="ＭＳ Ｐゴシック" panose="020B0600070205080204" pitchFamily="50" charset="-128"/>
              <a:ea typeface="ＭＳ Ｐゴシック" panose="020B0600070205080204" pitchFamily="50" charset="-128"/>
            </a:rPr>
            <a:t>％となっている。更に、Ｈ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も一部を市民会館に誤計上したため、正しい数値は</a:t>
          </a:r>
          <a:r>
            <a:rPr kumimoji="1" lang="en-US" altLang="ja-JP" sz="1300">
              <a:latin typeface="ＭＳ Ｐゴシック" panose="020B0600070205080204" pitchFamily="50" charset="-128"/>
              <a:ea typeface="ＭＳ Ｐゴシック" panose="020B0600070205080204" pitchFamily="50" charset="-128"/>
            </a:rPr>
            <a:t>70.3</a:t>
          </a:r>
          <a:r>
            <a:rPr kumimoji="1" lang="ja-JP" altLang="en-US" sz="1300">
              <a:latin typeface="ＭＳ Ｐゴシック" panose="020B0600070205080204" pitchFamily="50" charset="-128"/>
              <a:ea typeface="ＭＳ Ｐゴシック" panose="020B0600070205080204" pitchFamily="50" charset="-128"/>
            </a:rPr>
            <a:t>％となり、類似団体内平均値を大きく上回っている状況である。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826914A-D4C7-4A39-9C17-82217D175B6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E201BE7-3556-44D7-8D49-0AEDC9C1449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493D781-D9C1-4DA3-8C49-FF12F9B9A0D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143E584-9912-43E8-8143-DDB01EE9878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23CFF43-8B70-4771-8CF1-884679468F0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9B2753C-0042-4884-92B9-5B5B3DEDEC7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896AE1D-E98D-4D62-B3F6-D1ADE4117E3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836D25E-2C5B-428B-86EF-C80825B0186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C3CDCAF-4EF2-4A70-8D5C-01CC2D08F7F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6A55522-AF5E-4CFE-A44B-E9734173376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20,023
19,854
246.76
14,143,886
13,964,300
129,435
8,684,333
8,861,954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9808307-89F1-40C3-BCE7-1C6CB36BA46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E56EA85-2051-4A7F-A786-A658913A64B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A5F4C75-DE63-4B26-BE97-EF0362BD9B4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0F18049-6847-4101-87B9-B5F55EE5EDC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C63D5E6-B5EC-4DD9-ACCB-4CF4FD810B3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60AA4EE-9469-4731-8A4A-92E92E922B8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2C1640F-51CF-4DC0-8AB6-2862E0684C2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1D8EE6D-8290-4BA3-9406-239B0AAC47E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248E917-612B-4D0E-8924-14A2D158F48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C88477F-C6CB-4402-8488-6DBCE5B1952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149CF81-2732-456B-BAD9-1851E306F3D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F5E10E2-EE92-4BF8-9D05-84D4C720DC8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1D5C94B-83D4-48BA-A9DB-3E93687F1F7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4115279-067A-4B95-A88F-A3C252553A5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A7C3664-1014-44D2-813A-5E06BEFB3BD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90F4A61-402D-4063-A89B-3F63E30F847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A65272A-5A0A-42A2-AC25-8AD0F3A76A1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7A1FA22-8202-4086-9E23-A0E44940EBC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85BE4C7-0149-48ED-8C1A-DE0721ACFBE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C1D25B2-C555-467C-8FBC-1A2B4D06C23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78F20D0-FEEF-495C-9D1C-382075B185D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72B4DAC-4473-4505-81C2-412E1404E35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FD5175A-4EA6-42E3-9946-B2AC8D40ACB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9A35D27-E6EA-4F9D-A73E-307A0697BF2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4DE46ED-2BE3-4785-A355-D19F0C06544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963FF39-01E3-42FD-BF71-94F1F889355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70410C4-37FE-46AC-964D-631775A5C05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19B9D9D-8233-4C5F-ADE8-DB38CDA024C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00D6BE1-B4CF-4883-B4E3-B7E65C55EB9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2D7D4C7-2205-4F1E-AB7D-2033FFF6E32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908F318-9185-42DD-8DBF-3653D7FA510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511E78A-0621-4375-BD02-52F1061B54F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5F1D9E6-6DA3-46F2-A4B8-281DD8430B7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8053C8C-8AC3-4B97-B0D4-7ACC7BDDD4B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DAC4824-87AA-45C7-B8AA-80D7C9910B5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DF8575E-B470-4B5C-A16F-25E77DD461B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4E15870-B264-4999-A657-A4A0DACC86D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8E2473F-0D0D-4DE5-AC5D-889580639A3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E6141A1-4A45-4BE9-8A61-52A0F9FD473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48FEE68-CB33-47B7-991B-2347036EB9C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7C50C26-A222-40BA-B459-EA8D5B962B5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3CD6104-F319-4B44-923B-0BB4A24C067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59EDA1C-475B-4FB1-90C7-7F761B7D745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A7361C8-9963-4E79-AFCC-0E4856B0278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167800B-E393-49B1-B158-3D4D131A8A8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D4574DF-8A19-4C74-BEED-F0A1614FB93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a:extLst>
            <a:ext uri="{FF2B5EF4-FFF2-40B4-BE49-F238E27FC236}">
              <a16:creationId xmlns:a16="http://schemas.microsoft.com/office/drawing/2014/main" id="{3E85162F-0785-4BEC-95CF-257B4704C61D}"/>
            </a:ext>
          </a:extLst>
        </xdr:cNvPr>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a:extLst>
            <a:ext uri="{FF2B5EF4-FFF2-40B4-BE49-F238E27FC236}">
              <a16:creationId xmlns:a16="http://schemas.microsoft.com/office/drawing/2014/main" id="{07A3A6FE-49F7-4F0B-8990-85BD7359542E}"/>
            </a:ext>
          </a:extLst>
        </xdr:cNvPr>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a:extLst>
            <a:ext uri="{FF2B5EF4-FFF2-40B4-BE49-F238E27FC236}">
              <a16:creationId xmlns:a16="http://schemas.microsoft.com/office/drawing/2014/main" id="{033FA8F3-40F0-4444-97CE-EDB16C70EC61}"/>
            </a:ext>
          </a:extLst>
        </xdr:cNvPr>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a:extLst>
            <a:ext uri="{FF2B5EF4-FFF2-40B4-BE49-F238E27FC236}">
              <a16:creationId xmlns:a16="http://schemas.microsoft.com/office/drawing/2014/main" id="{DDDC34A6-E0C8-4952-99B2-239829E6D1AE}"/>
            </a:ext>
          </a:extLst>
        </xdr:cNvPr>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a:extLst>
            <a:ext uri="{FF2B5EF4-FFF2-40B4-BE49-F238E27FC236}">
              <a16:creationId xmlns:a16="http://schemas.microsoft.com/office/drawing/2014/main" id="{F4844D93-B0D5-4F48-A529-C3F1586C8B3B}"/>
            </a:ext>
          </a:extLst>
        </xdr:cNvPr>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3" name="【図書館】&#10;有形固定資産減価償却率平均値テキスト">
          <a:extLst>
            <a:ext uri="{FF2B5EF4-FFF2-40B4-BE49-F238E27FC236}">
              <a16:creationId xmlns:a16="http://schemas.microsoft.com/office/drawing/2014/main" id="{BF1E9961-2778-419C-A493-09471788537D}"/>
            </a:ext>
          </a:extLst>
        </xdr:cNvPr>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a:extLst>
            <a:ext uri="{FF2B5EF4-FFF2-40B4-BE49-F238E27FC236}">
              <a16:creationId xmlns:a16="http://schemas.microsoft.com/office/drawing/2014/main" id="{0603AE31-B7FE-4C17-B769-20C6DB52FF6F}"/>
            </a:ext>
          </a:extLst>
        </xdr:cNvPr>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a:extLst>
            <a:ext uri="{FF2B5EF4-FFF2-40B4-BE49-F238E27FC236}">
              <a16:creationId xmlns:a16="http://schemas.microsoft.com/office/drawing/2014/main" id="{77223D49-5B64-432F-8C45-DB630AE524E6}"/>
            </a:ext>
          </a:extLst>
        </xdr:cNvPr>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a:extLst>
            <a:ext uri="{FF2B5EF4-FFF2-40B4-BE49-F238E27FC236}">
              <a16:creationId xmlns:a16="http://schemas.microsoft.com/office/drawing/2014/main" id="{1AFAC9CE-76DF-4AF4-8E39-B96A26033143}"/>
            </a:ext>
          </a:extLst>
        </xdr:cNvPr>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a:extLst>
            <a:ext uri="{FF2B5EF4-FFF2-40B4-BE49-F238E27FC236}">
              <a16:creationId xmlns:a16="http://schemas.microsoft.com/office/drawing/2014/main" id="{EFC4CB7D-778A-49B0-B1E3-600CB2744472}"/>
            </a:ext>
          </a:extLst>
        </xdr:cNvPr>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a:extLst>
            <a:ext uri="{FF2B5EF4-FFF2-40B4-BE49-F238E27FC236}">
              <a16:creationId xmlns:a16="http://schemas.microsoft.com/office/drawing/2014/main" id="{63621D69-D192-4DAA-BB37-2A4BEB37A04B}"/>
            </a:ext>
          </a:extLst>
        </xdr:cNvPr>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1804F40-5429-46FC-AE05-F87B8B16341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E51B665-3887-4D54-A71B-A1EE64A58E9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51DD1B7-8F9B-44F6-9177-C559C31F169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3FA04DE-427B-4572-A786-7CAD3B0F86E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C72BD00-5F5C-4402-B55B-21A0CF0CF34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4" name="楕円 73">
          <a:extLst>
            <a:ext uri="{FF2B5EF4-FFF2-40B4-BE49-F238E27FC236}">
              <a16:creationId xmlns:a16="http://schemas.microsoft.com/office/drawing/2014/main" id="{591913F7-BE84-4561-AE48-636C8C56CDD0}"/>
            </a:ext>
          </a:extLst>
        </xdr:cNvPr>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49893</xdr:rowOff>
    </xdr:from>
    <xdr:to>
      <xdr:col>15</xdr:col>
      <xdr:colOff>101600</xdr:colOff>
      <xdr:row>37</xdr:row>
      <xdr:rowOff>151493</xdr:rowOff>
    </xdr:to>
    <xdr:sp macro="" textlink="">
      <xdr:nvSpPr>
        <xdr:cNvPr id="75" name="楕円 74">
          <a:extLst>
            <a:ext uri="{FF2B5EF4-FFF2-40B4-BE49-F238E27FC236}">
              <a16:creationId xmlns:a16="http://schemas.microsoft.com/office/drawing/2014/main" id="{D861ED70-1984-4035-A2D1-820D1133467E}"/>
            </a:ext>
          </a:extLst>
        </xdr:cNvPr>
        <xdr:cNvSpPr/>
      </xdr:nvSpPr>
      <xdr:spPr>
        <a:xfrm>
          <a:off x="2857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133350</xdr:rowOff>
    </xdr:to>
    <xdr:cxnSp macro="">
      <xdr:nvCxnSpPr>
        <xdr:cNvPr id="76" name="直線コネクタ 75">
          <a:extLst>
            <a:ext uri="{FF2B5EF4-FFF2-40B4-BE49-F238E27FC236}">
              <a16:creationId xmlns:a16="http://schemas.microsoft.com/office/drawing/2014/main" id="{1D6081C6-4A1D-45EB-AC19-C84749C7C8D5}"/>
            </a:ext>
          </a:extLst>
        </xdr:cNvPr>
        <xdr:cNvCxnSpPr/>
      </xdr:nvCxnSpPr>
      <xdr:spPr>
        <a:xfrm>
          <a:off x="2908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17236</xdr:rowOff>
    </xdr:from>
    <xdr:to>
      <xdr:col>10</xdr:col>
      <xdr:colOff>165100</xdr:colOff>
      <xdr:row>37</xdr:row>
      <xdr:rowOff>118836</xdr:rowOff>
    </xdr:to>
    <xdr:sp macro="" textlink="">
      <xdr:nvSpPr>
        <xdr:cNvPr id="77" name="楕円 76">
          <a:extLst>
            <a:ext uri="{FF2B5EF4-FFF2-40B4-BE49-F238E27FC236}">
              <a16:creationId xmlns:a16="http://schemas.microsoft.com/office/drawing/2014/main" id="{31BF7925-8182-4A1F-8C82-DE98FA277F95}"/>
            </a:ext>
          </a:extLst>
        </xdr:cNvPr>
        <xdr:cNvSpPr/>
      </xdr:nvSpPr>
      <xdr:spPr>
        <a:xfrm>
          <a:off x="1968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68036</xdr:rowOff>
    </xdr:from>
    <xdr:to>
      <xdr:col>15</xdr:col>
      <xdr:colOff>50800</xdr:colOff>
      <xdr:row>37</xdr:row>
      <xdr:rowOff>100693</xdr:rowOff>
    </xdr:to>
    <xdr:cxnSp macro="">
      <xdr:nvCxnSpPr>
        <xdr:cNvPr id="78" name="直線コネクタ 77">
          <a:extLst>
            <a:ext uri="{FF2B5EF4-FFF2-40B4-BE49-F238E27FC236}">
              <a16:creationId xmlns:a16="http://schemas.microsoft.com/office/drawing/2014/main" id="{701FF2A8-734F-476B-B130-0736E75B0CE3}"/>
            </a:ext>
          </a:extLst>
        </xdr:cNvPr>
        <xdr:cNvCxnSpPr/>
      </xdr:nvCxnSpPr>
      <xdr:spPr>
        <a:xfrm>
          <a:off x="2019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156028</xdr:rowOff>
    </xdr:from>
    <xdr:to>
      <xdr:col>6</xdr:col>
      <xdr:colOff>38100</xdr:colOff>
      <xdr:row>37</xdr:row>
      <xdr:rowOff>86178</xdr:rowOff>
    </xdr:to>
    <xdr:sp macro="" textlink="">
      <xdr:nvSpPr>
        <xdr:cNvPr id="79" name="楕円 78">
          <a:extLst>
            <a:ext uri="{FF2B5EF4-FFF2-40B4-BE49-F238E27FC236}">
              <a16:creationId xmlns:a16="http://schemas.microsoft.com/office/drawing/2014/main" id="{D0AB5A8F-0F5D-49A7-B4C5-D8995E3A0AA5}"/>
            </a:ext>
          </a:extLst>
        </xdr:cNvPr>
        <xdr:cNvSpPr/>
      </xdr:nvSpPr>
      <xdr:spPr>
        <a:xfrm>
          <a:off x="1079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35378</xdr:rowOff>
    </xdr:from>
    <xdr:to>
      <xdr:col>10</xdr:col>
      <xdr:colOff>114300</xdr:colOff>
      <xdr:row>37</xdr:row>
      <xdr:rowOff>68036</xdr:rowOff>
    </xdr:to>
    <xdr:cxnSp macro="">
      <xdr:nvCxnSpPr>
        <xdr:cNvPr id="80" name="直線コネクタ 79">
          <a:extLst>
            <a:ext uri="{FF2B5EF4-FFF2-40B4-BE49-F238E27FC236}">
              <a16:creationId xmlns:a16="http://schemas.microsoft.com/office/drawing/2014/main" id="{9CBCFAA2-0CF9-4B8E-9142-6D6E23618BA0}"/>
            </a:ext>
          </a:extLst>
        </xdr:cNvPr>
        <xdr:cNvCxnSpPr/>
      </xdr:nvCxnSpPr>
      <xdr:spPr>
        <a:xfrm>
          <a:off x="1130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15257</xdr:rowOff>
    </xdr:from>
    <xdr:ext cx="405111" cy="259045"/>
    <xdr:sp macro="" textlink="">
      <xdr:nvSpPr>
        <xdr:cNvPr id="81" name="n_1aveValue【図書館】&#10;有形固定資産減価償却率">
          <a:extLst>
            <a:ext uri="{FF2B5EF4-FFF2-40B4-BE49-F238E27FC236}">
              <a16:creationId xmlns:a16="http://schemas.microsoft.com/office/drawing/2014/main" id="{E851A0A5-82EE-4D58-A71C-B5F49E7AEC9B}"/>
            </a:ext>
          </a:extLst>
        </xdr:cNvPr>
        <xdr:cNvSpPr txBox="1"/>
      </xdr:nvSpPr>
      <xdr:spPr>
        <a:xfrm>
          <a:off x="3582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7093</xdr:rowOff>
    </xdr:from>
    <xdr:ext cx="405111" cy="259045"/>
    <xdr:sp macro="" textlink="">
      <xdr:nvSpPr>
        <xdr:cNvPr id="82" name="n_2aveValue【図書館】&#10;有形固定資産減価償却率">
          <a:extLst>
            <a:ext uri="{FF2B5EF4-FFF2-40B4-BE49-F238E27FC236}">
              <a16:creationId xmlns:a16="http://schemas.microsoft.com/office/drawing/2014/main" id="{F12D1664-A4E3-40D3-8672-C6D1D4FF2001}"/>
            </a:ext>
          </a:extLst>
        </xdr:cNvPr>
        <xdr:cNvSpPr txBox="1"/>
      </xdr:nvSpPr>
      <xdr:spPr>
        <a:xfrm>
          <a:off x="2705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157315</xdr:rowOff>
    </xdr:from>
    <xdr:ext cx="405111" cy="259045"/>
    <xdr:sp macro="" textlink="">
      <xdr:nvSpPr>
        <xdr:cNvPr id="83" name="n_3aveValue【図書館】&#10;有形固定資産減価償却率">
          <a:extLst>
            <a:ext uri="{FF2B5EF4-FFF2-40B4-BE49-F238E27FC236}">
              <a16:creationId xmlns:a16="http://schemas.microsoft.com/office/drawing/2014/main" id="{CB9D1733-B3D7-4A70-A198-2262EB2237A3}"/>
            </a:ext>
          </a:extLst>
        </xdr:cNvPr>
        <xdr:cNvSpPr txBox="1"/>
      </xdr:nvSpPr>
      <xdr:spPr>
        <a:xfrm>
          <a:off x="1816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4" name="n_4aveValue【図書館】&#10;有形固定資産減価償却率">
          <a:extLst>
            <a:ext uri="{FF2B5EF4-FFF2-40B4-BE49-F238E27FC236}">
              <a16:creationId xmlns:a16="http://schemas.microsoft.com/office/drawing/2014/main" id="{7CEFB1FF-9CE0-4426-B3E2-022F79A84ACA}"/>
            </a:ext>
          </a:extLst>
        </xdr:cNvPr>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85" name="n_1mainValue【図書館】&#10;有形固定資産減価償却率">
          <a:extLst>
            <a:ext uri="{FF2B5EF4-FFF2-40B4-BE49-F238E27FC236}">
              <a16:creationId xmlns:a16="http://schemas.microsoft.com/office/drawing/2014/main" id="{F8A83D32-20D0-4958-9363-2D8174471215}"/>
            </a:ext>
          </a:extLst>
        </xdr:cNvPr>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168020</xdr:rowOff>
    </xdr:from>
    <xdr:ext cx="405111" cy="259045"/>
    <xdr:sp macro="" textlink="">
      <xdr:nvSpPr>
        <xdr:cNvPr id="86" name="n_2mainValue【図書館】&#10;有形固定資産減価償却率">
          <a:extLst>
            <a:ext uri="{FF2B5EF4-FFF2-40B4-BE49-F238E27FC236}">
              <a16:creationId xmlns:a16="http://schemas.microsoft.com/office/drawing/2014/main" id="{7C8ECB00-C851-402A-B355-1A967F26CA71}"/>
            </a:ext>
          </a:extLst>
        </xdr:cNvPr>
        <xdr:cNvSpPr txBox="1"/>
      </xdr:nvSpPr>
      <xdr:spPr>
        <a:xfrm>
          <a:off x="2705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7" name="n_3mainValue【図書館】&#10;有形固定資産減価償却率">
          <a:extLst>
            <a:ext uri="{FF2B5EF4-FFF2-40B4-BE49-F238E27FC236}">
              <a16:creationId xmlns:a16="http://schemas.microsoft.com/office/drawing/2014/main" id="{DC1B7A91-5B4A-4588-A2C4-3F3C87D9EE78}"/>
            </a:ext>
          </a:extLst>
        </xdr:cNvPr>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88" name="n_4mainValue【図書館】&#10;有形固定資産減価償却率">
          <a:extLst>
            <a:ext uri="{FF2B5EF4-FFF2-40B4-BE49-F238E27FC236}">
              <a16:creationId xmlns:a16="http://schemas.microsoft.com/office/drawing/2014/main" id="{ECE10376-B9BD-47D7-BB32-6DEA44C2A2A9}"/>
            </a:ext>
          </a:extLst>
        </xdr:cNvPr>
        <xdr:cNvSpPr txBox="1"/>
      </xdr:nvSpPr>
      <xdr:spPr>
        <a:xfrm>
          <a:off x="927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A38DBA2-68FE-45C3-B2FD-BEDAE6505AF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1C2B3E08-6C1F-4C36-A7F8-DF150B6FD6F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E2BEFC02-D0C6-4993-8E47-3839919A162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7C3C0C91-3DC8-4CCE-BD13-105C2554D87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B995616-1BBA-486A-A4DD-0143FCF1402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D77DED29-8415-4B0F-A244-4017419119C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5C534B04-1B3F-460A-9993-F5A1B39DE9C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F7DEB6CB-4B52-4C2B-9A48-1D3B12272C1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2A1E914F-8144-4EB8-896B-14A62388BE7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FD8D2173-AF2F-4656-8561-35901404800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AF3698F2-94F9-4A61-A379-CF8457DF6CB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50FFB940-EEBA-4377-8577-0C0163C82F3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18D1C60A-41A8-4FF6-B7EE-CFCDB4D8BBE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D41A02FA-6365-428D-9B20-48B65C403EF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6E4C4C09-6460-4E4D-8C3A-095EB84EFEC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B423AD1C-C901-4FEB-B1BA-2A5044A7E3BE}"/>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F5D8F608-1020-4734-BC79-145BA67CA4A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462AEA0E-4579-4F58-BD5D-D28F69F11DD8}"/>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AA0D2999-3E69-4952-A948-C43A80377EE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41F35BEA-6552-4D29-A301-6597D36CB92B}"/>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422D6673-E4C4-422A-8D2A-B31EA6142F4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F9CCE5B-58F6-4973-881D-A055BE0F57D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E983C648-B28C-4933-A149-03C9642626D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2" name="直線コネクタ 111">
          <a:extLst>
            <a:ext uri="{FF2B5EF4-FFF2-40B4-BE49-F238E27FC236}">
              <a16:creationId xmlns:a16="http://schemas.microsoft.com/office/drawing/2014/main" id="{358B9856-B7FE-4AC9-8F0D-DF3A86D2D91C}"/>
            </a:ext>
          </a:extLst>
        </xdr:cNvPr>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3" name="【図書館】&#10;一人当たり面積最小値テキスト">
          <a:extLst>
            <a:ext uri="{FF2B5EF4-FFF2-40B4-BE49-F238E27FC236}">
              <a16:creationId xmlns:a16="http://schemas.microsoft.com/office/drawing/2014/main" id="{26B0576F-7B57-4D4B-B112-F1C8873E693D}"/>
            </a:ext>
          </a:extLst>
        </xdr:cNvPr>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4" name="直線コネクタ 113">
          <a:extLst>
            <a:ext uri="{FF2B5EF4-FFF2-40B4-BE49-F238E27FC236}">
              <a16:creationId xmlns:a16="http://schemas.microsoft.com/office/drawing/2014/main" id="{B3FD6FDA-D456-4A29-9A37-FD9423EA4A57}"/>
            </a:ext>
          </a:extLst>
        </xdr:cNvPr>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5" name="【図書館】&#10;一人当たり面積最大値テキスト">
          <a:extLst>
            <a:ext uri="{FF2B5EF4-FFF2-40B4-BE49-F238E27FC236}">
              <a16:creationId xmlns:a16="http://schemas.microsoft.com/office/drawing/2014/main" id="{D57303A2-AA93-497A-A780-E1A7ADB2234D}"/>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6" name="直線コネクタ 115">
          <a:extLst>
            <a:ext uri="{FF2B5EF4-FFF2-40B4-BE49-F238E27FC236}">
              <a16:creationId xmlns:a16="http://schemas.microsoft.com/office/drawing/2014/main" id="{76BFE5EB-2A03-4C9B-96EF-70A43A392836}"/>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7" name="【図書館】&#10;一人当たり面積平均値テキスト">
          <a:extLst>
            <a:ext uri="{FF2B5EF4-FFF2-40B4-BE49-F238E27FC236}">
              <a16:creationId xmlns:a16="http://schemas.microsoft.com/office/drawing/2014/main" id="{5B17A0C2-2005-4507-BC6F-BC6720C13320}"/>
            </a:ext>
          </a:extLst>
        </xdr:cNvPr>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8" name="フローチャート: 判断 117">
          <a:extLst>
            <a:ext uri="{FF2B5EF4-FFF2-40B4-BE49-F238E27FC236}">
              <a16:creationId xmlns:a16="http://schemas.microsoft.com/office/drawing/2014/main" id="{8CE83384-187F-45FD-A86D-9B5FE51A6AD1}"/>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19" name="フローチャート: 判断 118">
          <a:extLst>
            <a:ext uri="{FF2B5EF4-FFF2-40B4-BE49-F238E27FC236}">
              <a16:creationId xmlns:a16="http://schemas.microsoft.com/office/drawing/2014/main" id="{8F5D10EF-68D1-481B-A0DF-6970F838E5C6}"/>
            </a:ext>
          </a:extLst>
        </xdr:cNvPr>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0" name="フローチャート: 判断 119">
          <a:extLst>
            <a:ext uri="{FF2B5EF4-FFF2-40B4-BE49-F238E27FC236}">
              <a16:creationId xmlns:a16="http://schemas.microsoft.com/office/drawing/2014/main" id="{6F84F22D-7BC3-4D4F-B721-747E88434E07}"/>
            </a:ext>
          </a:extLst>
        </xdr:cNvPr>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1" name="フローチャート: 判断 120">
          <a:extLst>
            <a:ext uri="{FF2B5EF4-FFF2-40B4-BE49-F238E27FC236}">
              <a16:creationId xmlns:a16="http://schemas.microsoft.com/office/drawing/2014/main" id="{4C8C7D1A-D44A-4DFF-A47C-B6B306D51D03}"/>
            </a:ext>
          </a:extLst>
        </xdr:cNvPr>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2" name="フローチャート: 判断 121">
          <a:extLst>
            <a:ext uri="{FF2B5EF4-FFF2-40B4-BE49-F238E27FC236}">
              <a16:creationId xmlns:a16="http://schemas.microsoft.com/office/drawing/2014/main" id="{12C1CD5F-6F9F-42F9-8E97-D73EDBD9EABD}"/>
            </a:ext>
          </a:extLst>
        </xdr:cNvPr>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1071FF5-AB91-421A-BB84-F2B7C9EAD93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62B012F-E4E1-4BA3-B85D-C242347A72E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69831CA-E683-414A-A1C8-9253691CF1C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EDE148B-28BF-4676-AD49-DE8C45AB3E1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3289863-8ABC-4BA3-B01B-250B646D925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116840</xdr:rowOff>
    </xdr:from>
    <xdr:to>
      <xdr:col>50</xdr:col>
      <xdr:colOff>165100</xdr:colOff>
      <xdr:row>39</xdr:row>
      <xdr:rowOff>46990</xdr:rowOff>
    </xdr:to>
    <xdr:sp macro="" textlink="">
      <xdr:nvSpPr>
        <xdr:cNvPr id="128" name="楕円 127">
          <a:extLst>
            <a:ext uri="{FF2B5EF4-FFF2-40B4-BE49-F238E27FC236}">
              <a16:creationId xmlns:a16="http://schemas.microsoft.com/office/drawing/2014/main" id="{CE031B96-F3E7-444B-AA07-34A6EB7A41A5}"/>
            </a:ext>
          </a:extLst>
        </xdr:cNvPr>
        <xdr:cNvSpPr/>
      </xdr:nvSpPr>
      <xdr:spPr>
        <a:xfrm>
          <a:off x="958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124460</xdr:rowOff>
    </xdr:from>
    <xdr:to>
      <xdr:col>46</xdr:col>
      <xdr:colOff>38100</xdr:colOff>
      <xdr:row>39</xdr:row>
      <xdr:rowOff>54610</xdr:rowOff>
    </xdr:to>
    <xdr:sp macro="" textlink="">
      <xdr:nvSpPr>
        <xdr:cNvPr id="129" name="楕円 128">
          <a:extLst>
            <a:ext uri="{FF2B5EF4-FFF2-40B4-BE49-F238E27FC236}">
              <a16:creationId xmlns:a16="http://schemas.microsoft.com/office/drawing/2014/main" id="{CE1D038F-E571-4545-9BDD-62405464B94B}"/>
            </a:ext>
          </a:extLst>
        </xdr:cNvPr>
        <xdr:cNvSpPr/>
      </xdr:nvSpPr>
      <xdr:spPr>
        <a:xfrm>
          <a:off x="8699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167640</xdr:rowOff>
    </xdr:from>
    <xdr:to>
      <xdr:col>50</xdr:col>
      <xdr:colOff>114300</xdr:colOff>
      <xdr:row>39</xdr:row>
      <xdr:rowOff>3810</xdr:rowOff>
    </xdr:to>
    <xdr:cxnSp macro="">
      <xdr:nvCxnSpPr>
        <xdr:cNvPr id="130" name="直線コネクタ 129">
          <a:extLst>
            <a:ext uri="{FF2B5EF4-FFF2-40B4-BE49-F238E27FC236}">
              <a16:creationId xmlns:a16="http://schemas.microsoft.com/office/drawing/2014/main" id="{214D7E8A-6C08-4325-AB9D-7676C0DC0EFC}"/>
            </a:ext>
          </a:extLst>
        </xdr:cNvPr>
        <xdr:cNvCxnSpPr/>
      </xdr:nvCxnSpPr>
      <xdr:spPr>
        <a:xfrm flipV="1">
          <a:off x="8750300" y="6682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132080</xdr:rowOff>
    </xdr:from>
    <xdr:to>
      <xdr:col>41</xdr:col>
      <xdr:colOff>101600</xdr:colOff>
      <xdr:row>39</xdr:row>
      <xdr:rowOff>62230</xdr:rowOff>
    </xdr:to>
    <xdr:sp macro="" textlink="">
      <xdr:nvSpPr>
        <xdr:cNvPr id="131" name="楕円 130">
          <a:extLst>
            <a:ext uri="{FF2B5EF4-FFF2-40B4-BE49-F238E27FC236}">
              <a16:creationId xmlns:a16="http://schemas.microsoft.com/office/drawing/2014/main" id="{1E122ACA-EB2F-4011-8606-9A69B7F4F66A}"/>
            </a:ext>
          </a:extLst>
        </xdr:cNvPr>
        <xdr:cNvSpPr/>
      </xdr:nvSpPr>
      <xdr:spPr>
        <a:xfrm>
          <a:off x="7810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3810</xdr:rowOff>
    </xdr:from>
    <xdr:to>
      <xdr:col>45</xdr:col>
      <xdr:colOff>177800</xdr:colOff>
      <xdr:row>39</xdr:row>
      <xdr:rowOff>11430</xdr:rowOff>
    </xdr:to>
    <xdr:cxnSp macro="">
      <xdr:nvCxnSpPr>
        <xdr:cNvPr id="132" name="直線コネクタ 131">
          <a:extLst>
            <a:ext uri="{FF2B5EF4-FFF2-40B4-BE49-F238E27FC236}">
              <a16:creationId xmlns:a16="http://schemas.microsoft.com/office/drawing/2014/main" id="{7F57C3B2-5DB6-4A9F-B3D7-6774F642A049}"/>
            </a:ext>
          </a:extLst>
        </xdr:cNvPr>
        <xdr:cNvCxnSpPr/>
      </xdr:nvCxnSpPr>
      <xdr:spPr>
        <a:xfrm flipV="1">
          <a:off x="7861300" y="6690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147320</xdr:rowOff>
    </xdr:from>
    <xdr:to>
      <xdr:col>36</xdr:col>
      <xdr:colOff>165100</xdr:colOff>
      <xdr:row>39</xdr:row>
      <xdr:rowOff>77470</xdr:rowOff>
    </xdr:to>
    <xdr:sp macro="" textlink="">
      <xdr:nvSpPr>
        <xdr:cNvPr id="133" name="楕円 132">
          <a:extLst>
            <a:ext uri="{FF2B5EF4-FFF2-40B4-BE49-F238E27FC236}">
              <a16:creationId xmlns:a16="http://schemas.microsoft.com/office/drawing/2014/main" id="{6AFA5F91-4B18-44DA-BC6D-3999937818C2}"/>
            </a:ext>
          </a:extLst>
        </xdr:cNvPr>
        <xdr:cNvSpPr/>
      </xdr:nvSpPr>
      <xdr:spPr>
        <a:xfrm>
          <a:off x="6921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11430</xdr:rowOff>
    </xdr:from>
    <xdr:to>
      <xdr:col>41</xdr:col>
      <xdr:colOff>50800</xdr:colOff>
      <xdr:row>39</xdr:row>
      <xdr:rowOff>26670</xdr:rowOff>
    </xdr:to>
    <xdr:cxnSp macro="">
      <xdr:nvCxnSpPr>
        <xdr:cNvPr id="134" name="直線コネクタ 133">
          <a:extLst>
            <a:ext uri="{FF2B5EF4-FFF2-40B4-BE49-F238E27FC236}">
              <a16:creationId xmlns:a16="http://schemas.microsoft.com/office/drawing/2014/main" id="{9730CFB1-1F3E-445E-9341-8FE2DE812B7B}"/>
            </a:ext>
          </a:extLst>
        </xdr:cNvPr>
        <xdr:cNvCxnSpPr/>
      </xdr:nvCxnSpPr>
      <xdr:spPr>
        <a:xfrm flipV="1">
          <a:off x="6972300" y="6697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91457</xdr:rowOff>
    </xdr:from>
    <xdr:ext cx="469744" cy="259045"/>
    <xdr:sp macro="" textlink="">
      <xdr:nvSpPr>
        <xdr:cNvPr id="135" name="n_1aveValue【図書館】&#10;一人当たり面積">
          <a:extLst>
            <a:ext uri="{FF2B5EF4-FFF2-40B4-BE49-F238E27FC236}">
              <a16:creationId xmlns:a16="http://schemas.microsoft.com/office/drawing/2014/main" id="{97A92C0F-DAA2-4D38-B76C-5062028553AA}"/>
            </a:ext>
          </a:extLst>
        </xdr:cNvPr>
        <xdr:cNvSpPr txBox="1"/>
      </xdr:nvSpPr>
      <xdr:spPr>
        <a:xfrm>
          <a:off x="93917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36" name="n_2aveValue【図書館】&#10;一人当たり面積">
          <a:extLst>
            <a:ext uri="{FF2B5EF4-FFF2-40B4-BE49-F238E27FC236}">
              <a16:creationId xmlns:a16="http://schemas.microsoft.com/office/drawing/2014/main" id="{EE7BAFE2-8059-41AD-98DA-7455AEB9BB8A}"/>
            </a:ext>
          </a:extLst>
        </xdr:cNvPr>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121937</xdr:rowOff>
    </xdr:from>
    <xdr:ext cx="469744" cy="259045"/>
    <xdr:sp macro="" textlink="">
      <xdr:nvSpPr>
        <xdr:cNvPr id="137" name="n_3aveValue【図書館】&#10;一人当たり面積">
          <a:extLst>
            <a:ext uri="{FF2B5EF4-FFF2-40B4-BE49-F238E27FC236}">
              <a16:creationId xmlns:a16="http://schemas.microsoft.com/office/drawing/2014/main" id="{76B4808C-E2D2-471C-9AEA-0BEC95ED82C2}"/>
            </a:ext>
          </a:extLst>
        </xdr:cNvPr>
        <xdr:cNvSpPr txBox="1"/>
      </xdr:nvSpPr>
      <xdr:spPr>
        <a:xfrm>
          <a:off x="7626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129557</xdr:rowOff>
    </xdr:from>
    <xdr:ext cx="469744" cy="259045"/>
    <xdr:sp macro="" textlink="">
      <xdr:nvSpPr>
        <xdr:cNvPr id="138" name="n_4aveValue【図書館】&#10;一人当たり面積">
          <a:extLst>
            <a:ext uri="{FF2B5EF4-FFF2-40B4-BE49-F238E27FC236}">
              <a16:creationId xmlns:a16="http://schemas.microsoft.com/office/drawing/2014/main" id="{815153E2-FA4E-46A3-AD66-C1F0FE433751}"/>
            </a:ext>
          </a:extLst>
        </xdr:cNvPr>
        <xdr:cNvSpPr txBox="1"/>
      </xdr:nvSpPr>
      <xdr:spPr>
        <a:xfrm>
          <a:off x="6737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63517</xdr:rowOff>
    </xdr:from>
    <xdr:ext cx="469744" cy="259045"/>
    <xdr:sp macro="" textlink="">
      <xdr:nvSpPr>
        <xdr:cNvPr id="139" name="n_1mainValue【図書館】&#10;一人当たり面積">
          <a:extLst>
            <a:ext uri="{FF2B5EF4-FFF2-40B4-BE49-F238E27FC236}">
              <a16:creationId xmlns:a16="http://schemas.microsoft.com/office/drawing/2014/main" id="{B64B24C6-23DF-4D32-9265-823EC4E6646F}"/>
            </a:ext>
          </a:extLst>
        </xdr:cNvPr>
        <xdr:cNvSpPr txBox="1"/>
      </xdr:nvSpPr>
      <xdr:spPr>
        <a:xfrm>
          <a:off x="9391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71137</xdr:rowOff>
    </xdr:from>
    <xdr:ext cx="469744" cy="259045"/>
    <xdr:sp macro="" textlink="">
      <xdr:nvSpPr>
        <xdr:cNvPr id="140" name="n_2mainValue【図書館】&#10;一人当たり面積">
          <a:extLst>
            <a:ext uri="{FF2B5EF4-FFF2-40B4-BE49-F238E27FC236}">
              <a16:creationId xmlns:a16="http://schemas.microsoft.com/office/drawing/2014/main" id="{9D438EAF-D39E-4D07-8B7C-E969AF5C4276}"/>
            </a:ext>
          </a:extLst>
        </xdr:cNvPr>
        <xdr:cNvSpPr txBox="1"/>
      </xdr:nvSpPr>
      <xdr:spPr>
        <a:xfrm>
          <a:off x="8515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78757</xdr:rowOff>
    </xdr:from>
    <xdr:ext cx="469744" cy="259045"/>
    <xdr:sp macro="" textlink="">
      <xdr:nvSpPr>
        <xdr:cNvPr id="141" name="n_3mainValue【図書館】&#10;一人当たり面積">
          <a:extLst>
            <a:ext uri="{FF2B5EF4-FFF2-40B4-BE49-F238E27FC236}">
              <a16:creationId xmlns:a16="http://schemas.microsoft.com/office/drawing/2014/main" id="{4AFA7469-6727-4F97-BEB9-2644599456E1}"/>
            </a:ext>
          </a:extLst>
        </xdr:cNvPr>
        <xdr:cNvSpPr txBox="1"/>
      </xdr:nvSpPr>
      <xdr:spPr>
        <a:xfrm>
          <a:off x="76264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93997</xdr:rowOff>
    </xdr:from>
    <xdr:ext cx="469744" cy="259045"/>
    <xdr:sp macro="" textlink="">
      <xdr:nvSpPr>
        <xdr:cNvPr id="142" name="n_4mainValue【図書館】&#10;一人当たり面積">
          <a:extLst>
            <a:ext uri="{FF2B5EF4-FFF2-40B4-BE49-F238E27FC236}">
              <a16:creationId xmlns:a16="http://schemas.microsoft.com/office/drawing/2014/main" id="{7D23D307-DD7E-470A-8FD7-905FCFC55611}"/>
            </a:ext>
          </a:extLst>
        </xdr:cNvPr>
        <xdr:cNvSpPr txBox="1"/>
      </xdr:nvSpPr>
      <xdr:spPr>
        <a:xfrm>
          <a:off x="67374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E09E5F5-486C-4D0A-B03B-871685C6AB8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EAF0932F-170F-4812-ADF1-5932A42F7F5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6ACA3BE3-7839-416B-BA43-691A2D306A3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E318EFA0-F042-4039-B86E-46E2ED55A0D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82C0C947-F9ED-444A-B2A2-0614F940090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B296CADE-F6A9-4F17-8064-ACE6EB2B98B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3ACCFBFB-091D-452B-978F-81C0EADFDE7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59AF8161-01B5-4A7C-B684-1171AF9915E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3B2C053-9D50-4382-8E26-3C3848585BC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73F89C26-BA68-43BF-A1B6-A6BA9471659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217C2EDE-06E1-4172-93AD-D2FBF348955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FC05617F-CBFD-47DC-9B8E-DF9A11D0DAD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FF021541-E472-45EC-8D1B-F2869E0E804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6F4CE7D6-2756-445C-AA29-AB5649A2E55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61E74D53-15A5-4EE2-AB84-43B3CC63C4A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13A04EE4-A461-480C-8B78-F00B513EBA4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F607353A-A7CA-46B1-A1D2-B8FBCE90593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75E8C911-5CA9-486C-A5D6-5A323CC0DE9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C34FEB7B-2865-47E9-AEC2-5BF56E1C6AC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2CCF1DE2-356E-4E19-99CF-473220783AC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96A2BD7A-E419-4FF3-A075-587C6D98514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CD0F5104-A63F-4523-963C-53BE2AA4F23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8047CFEE-6716-4D93-AD75-903900BC931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67E68218-464D-4AFE-BAEF-D05B13FC8DA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67" name="直線コネクタ 166">
          <a:extLst>
            <a:ext uri="{FF2B5EF4-FFF2-40B4-BE49-F238E27FC236}">
              <a16:creationId xmlns:a16="http://schemas.microsoft.com/office/drawing/2014/main" id="{D10E90DE-E817-438D-9294-E88EC6618F2A}"/>
            </a:ext>
          </a:extLst>
        </xdr:cNvPr>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a:extLst>
            <a:ext uri="{FF2B5EF4-FFF2-40B4-BE49-F238E27FC236}">
              <a16:creationId xmlns:a16="http://schemas.microsoft.com/office/drawing/2014/main" id="{FB9A945C-A2E2-40AE-AC42-36DE4F21F93E}"/>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a:extLst>
            <a:ext uri="{FF2B5EF4-FFF2-40B4-BE49-F238E27FC236}">
              <a16:creationId xmlns:a16="http://schemas.microsoft.com/office/drawing/2014/main" id="{C515F7F8-16FF-4C14-8D71-0C050F7A34AE}"/>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1808325E-0206-431D-9244-2AB2D47B03EF}"/>
            </a:ext>
          </a:extLst>
        </xdr:cNvPr>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1" name="直線コネクタ 170">
          <a:extLst>
            <a:ext uri="{FF2B5EF4-FFF2-40B4-BE49-F238E27FC236}">
              <a16:creationId xmlns:a16="http://schemas.microsoft.com/office/drawing/2014/main" id="{C650B23F-6F3A-4377-9B51-108AAB4E601D}"/>
            </a:ext>
          </a:extLst>
        </xdr:cNvPr>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29B4F800-3238-48E4-B8A7-DB754C69CE33}"/>
            </a:ext>
          </a:extLst>
        </xdr:cNvPr>
        <xdr:cNvSpPr txBox="1"/>
      </xdr:nvSpPr>
      <xdr:spPr>
        <a:xfrm>
          <a:off x="46736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3" name="フローチャート: 判断 172">
          <a:extLst>
            <a:ext uri="{FF2B5EF4-FFF2-40B4-BE49-F238E27FC236}">
              <a16:creationId xmlns:a16="http://schemas.microsoft.com/office/drawing/2014/main" id="{FC9705BC-218D-43E0-843A-5887A1DEEA58}"/>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74" name="フローチャート: 判断 173">
          <a:extLst>
            <a:ext uri="{FF2B5EF4-FFF2-40B4-BE49-F238E27FC236}">
              <a16:creationId xmlns:a16="http://schemas.microsoft.com/office/drawing/2014/main" id="{F2D5779B-1ED2-41B6-A240-976C2ADD7ED1}"/>
            </a:ext>
          </a:extLst>
        </xdr:cNvPr>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5" name="フローチャート: 判断 174">
          <a:extLst>
            <a:ext uri="{FF2B5EF4-FFF2-40B4-BE49-F238E27FC236}">
              <a16:creationId xmlns:a16="http://schemas.microsoft.com/office/drawing/2014/main" id="{7897E38E-FF53-4BFE-B974-9E2C18396496}"/>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76" name="フローチャート: 判断 175">
          <a:extLst>
            <a:ext uri="{FF2B5EF4-FFF2-40B4-BE49-F238E27FC236}">
              <a16:creationId xmlns:a16="http://schemas.microsoft.com/office/drawing/2014/main" id="{3596038A-B3DD-41AB-AD49-CD0549CD07CF}"/>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77" name="フローチャート: 判断 176">
          <a:extLst>
            <a:ext uri="{FF2B5EF4-FFF2-40B4-BE49-F238E27FC236}">
              <a16:creationId xmlns:a16="http://schemas.microsoft.com/office/drawing/2014/main" id="{423E6247-900E-421B-951F-55753BDB957A}"/>
            </a:ext>
          </a:extLst>
        </xdr:cNvPr>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2FF62A04-B0AB-40D0-ADB6-0758E0F0FB4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6B1EE1BC-2330-493E-AE2C-8E67CA66821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1E1AA841-33BC-4BF5-BE12-41AC3F5A580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365130B9-B3A3-447F-AE30-896A56A00DC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5372425-D856-4D56-83C3-94D66DE3F91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137795</xdr:rowOff>
    </xdr:from>
    <xdr:to>
      <xdr:col>20</xdr:col>
      <xdr:colOff>38100</xdr:colOff>
      <xdr:row>60</xdr:row>
      <xdr:rowOff>67945</xdr:rowOff>
    </xdr:to>
    <xdr:sp macro="" textlink="">
      <xdr:nvSpPr>
        <xdr:cNvPr id="183" name="楕円 182">
          <a:extLst>
            <a:ext uri="{FF2B5EF4-FFF2-40B4-BE49-F238E27FC236}">
              <a16:creationId xmlns:a16="http://schemas.microsoft.com/office/drawing/2014/main" id="{259DB358-83E9-44BE-9BDC-5C4BD5986B0D}"/>
            </a:ext>
          </a:extLst>
        </xdr:cNvPr>
        <xdr:cNvSpPr/>
      </xdr:nvSpPr>
      <xdr:spPr>
        <a:xfrm>
          <a:off x="3746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130175</xdr:rowOff>
    </xdr:from>
    <xdr:to>
      <xdr:col>15</xdr:col>
      <xdr:colOff>101600</xdr:colOff>
      <xdr:row>59</xdr:row>
      <xdr:rowOff>60325</xdr:rowOff>
    </xdr:to>
    <xdr:sp macro="" textlink="">
      <xdr:nvSpPr>
        <xdr:cNvPr id="184" name="楕円 183">
          <a:extLst>
            <a:ext uri="{FF2B5EF4-FFF2-40B4-BE49-F238E27FC236}">
              <a16:creationId xmlns:a16="http://schemas.microsoft.com/office/drawing/2014/main" id="{455EE461-A60A-4655-9D66-12426A24004C}"/>
            </a:ext>
          </a:extLst>
        </xdr:cNvPr>
        <xdr:cNvSpPr/>
      </xdr:nvSpPr>
      <xdr:spPr>
        <a:xfrm>
          <a:off x="2857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9525</xdr:rowOff>
    </xdr:from>
    <xdr:to>
      <xdr:col>19</xdr:col>
      <xdr:colOff>177800</xdr:colOff>
      <xdr:row>60</xdr:row>
      <xdr:rowOff>17145</xdr:rowOff>
    </xdr:to>
    <xdr:cxnSp macro="">
      <xdr:nvCxnSpPr>
        <xdr:cNvPr id="185" name="直線コネクタ 184">
          <a:extLst>
            <a:ext uri="{FF2B5EF4-FFF2-40B4-BE49-F238E27FC236}">
              <a16:creationId xmlns:a16="http://schemas.microsoft.com/office/drawing/2014/main" id="{D62E230B-F188-48B4-8015-4857116AEC16}"/>
            </a:ext>
          </a:extLst>
        </xdr:cNvPr>
        <xdr:cNvCxnSpPr/>
      </xdr:nvCxnSpPr>
      <xdr:spPr>
        <a:xfrm>
          <a:off x="2908300" y="10125075"/>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48260</xdr:rowOff>
    </xdr:from>
    <xdr:to>
      <xdr:col>10</xdr:col>
      <xdr:colOff>165100</xdr:colOff>
      <xdr:row>59</xdr:row>
      <xdr:rowOff>149860</xdr:rowOff>
    </xdr:to>
    <xdr:sp macro="" textlink="">
      <xdr:nvSpPr>
        <xdr:cNvPr id="186" name="楕円 185">
          <a:extLst>
            <a:ext uri="{FF2B5EF4-FFF2-40B4-BE49-F238E27FC236}">
              <a16:creationId xmlns:a16="http://schemas.microsoft.com/office/drawing/2014/main" id="{BEC8B4C6-3307-40FF-A90D-3E4D6FC9B507}"/>
            </a:ext>
          </a:extLst>
        </xdr:cNvPr>
        <xdr:cNvSpPr/>
      </xdr:nvSpPr>
      <xdr:spPr>
        <a:xfrm>
          <a:off x="1968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9525</xdr:rowOff>
    </xdr:from>
    <xdr:to>
      <xdr:col>15</xdr:col>
      <xdr:colOff>50800</xdr:colOff>
      <xdr:row>59</xdr:row>
      <xdr:rowOff>99060</xdr:rowOff>
    </xdr:to>
    <xdr:cxnSp macro="">
      <xdr:nvCxnSpPr>
        <xdr:cNvPr id="187" name="直線コネクタ 186">
          <a:extLst>
            <a:ext uri="{FF2B5EF4-FFF2-40B4-BE49-F238E27FC236}">
              <a16:creationId xmlns:a16="http://schemas.microsoft.com/office/drawing/2014/main" id="{0272B455-1257-4503-9A34-2A4DFBB8762C}"/>
            </a:ext>
          </a:extLst>
        </xdr:cNvPr>
        <xdr:cNvCxnSpPr/>
      </xdr:nvCxnSpPr>
      <xdr:spPr>
        <a:xfrm flipV="1">
          <a:off x="2019300" y="1012507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97790</xdr:rowOff>
    </xdr:from>
    <xdr:to>
      <xdr:col>6</xdr:col>
      <xdr:colOff>38100</xdr:colOff>
      <xdr:row>60</xdr:row>
      <xdr:rowOff>27940</xdr:rowOff>
    </xdr:to>
    <xdr:sp macro="" textlink="">
      <xdr:nvSpPr>
        <xdr:cNvPr id="188" name="楕円 187">
          <a:extLst>
            <a:ext uri="{FF2B5EF4-FFF2-40B4-BE49-F238E27FC236}">
              <a16:creationId xmlns:a16="http://schemas.microsoft.com/office/drawing/2014/main" id="{890C7DCC-B640-4BB5-A069-6C34DAF6C48F}"/>
            </a:ext>
          </a:extLst>
        </xdr:cNvPr>
        <xdr:cNvSpPr/>
      </xdr:nvSpPr>
      <xdr:spPr>
        <a:xfrm>
          <a:off x="1079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99060</xdr:rowOff>
    </xdr:from>
    <xdr:to>
      <xdr:col>10</xdr:col>
      <xdr:colOff>114300</xdr:colOff>
      <xdr:row>59</xdr:row>
      <xdr:rowOff>148590</xdr:rowOff>
    </xdr:to>
    <xdr:cxnSp macro="">
      <xdr:nvCxnSpPr>
        <xdr:cNvPr id="189" name="直線コネクタ 188">
          <a:extLst>
            <a:ext uri="{FF2B5EF4-FFF2-40B4-BE49-F238E27FC236}">
              <a16:creationId xmlns:a16="http://schemas.microsoft.com/office/drawing/2014/main" id="{FD9D89CE-14B3-46DD-B038-0C139123C2CE}"/>
            </a:ext>
          </a:extLst>
        </xdr:cNvPr>
        <xdr:cNvCxnSpPr/>
      </xdr:nvCxnSpPr>
      <xdr:spPr>
        <a:xfrm flipV="1">
          <a:off x="1130300" y="102146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139082</xdr:rowOff>
    </xdr:from>
    <xdr:ext cx="405111" cy="259045"/>
    <xdr:sp macro="" textlink="">
      <xdr:nvSpPr>
        <xdr:cNvPr id="190" name="n_1aveValue【体育館・プール】&#10;有形固定資産減価償却率">
          <a:extLst>
            <a:ext uri="{FF2B5EF4-FFF2-40B4-BE49-F238E27FC236}">
              <a16:creationId xmlns:a16="http://schemas.microsoft.com/office/drawing/2014/main" id="{50A2D870-47D1-48CF-AC2B-68E815CC1F80}"/>
            </a:ext>
          </a:extLst>
        </xdr:cNvPr>
        <xdr:cNvSpPr txBox="1"/>
      </xdr:nvSpPr>
      <xdr:spPr>
        <a:xfrm>
          <a:off x="35820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91" name="n_2aveValue【体育館・プール】&#10;有形固定資産減価償却率">
          <a:extLst>
            <a:ext uri="{FF2B5EF4-FFF2-40B4-BE49-F238E27FC236}">
              <a16:creationId xmlns:a16="http://schemas.microsoft.com/office/drawing/2014/main" id="{6729C22E-204C-441C-B8AA-145A5CE41AA8}"/>
            </a:ext>
          </a:extLst>
        </xdr:cNvPr>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92" name="n_3aveValue【体育館・プール】&#10;有形固定資産減価償却率">
          <a:extLst>
            <a:ext uri="{FF2B5EF4-FFF2-40B4-BE49-F238E27FC236}">
              <a16:creationId xmlns:a16="http://schemas.microsoft.com/office/drawing/2014/main" id="{BFBF03BE-25FC-4F05-A490-DC19208813FD}"/>
            </a:ext>
          </a:extLst>
        </xdr:cNvPr>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34307</xdr:rowOff>
    </xdr:from>
    <xdr:ext cx="405111" cy="259045"/>
    <xdr:sp macro="" textlink="">
      <xdr:nvSpPr>
        <xdr:cNvPr id="193" name="n_4aveValue【体育館・プール】&#10;有形固定資産減価償却率">
          <a:extLst>
            <a:ext uri="{FF2B5EF4-FFF2-40B4-BE49-F238E27FC236}">
              <a16:creationId xmlns:a16="http://schemas.microsoft.com/office/drawing/2014/main" id="{31321DED-8E00-4665-888E-3B5EE55D94C9}"/>
            </a:ext>
          </a:extLst>
        </xdr:cNvPr>
        <xdr:cNvSpPr txBox="1"/>
      </xdr:nvSpPr>
      <xdr:spPr>
        <a:xfrm>
          <a:off x="927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84472</xdr:rowOff>
    </xdr:from>
    <xdr:ext cx="405111" cy="259045"/>
    <xdr:sp macro="" textlink="">
      <xdr:nvSpPr>
        <xdr:cNvPr id="194" name="n_1mainValue【体育館・プール】&#10;有形固定資産減価償却率">
          <a:extLst>
            <a:ext uri="{FF2B5EF4-FFF2-40B4-BE49-F238E27FC236}">
              <a16:creationId xmlns:a16="http://schemas.microsoft.com/office/drawing/2014/main" id="{622C5FF8-9637-4B01-AC31-5550D96CE313}"/>
            </a:ext>
          </a:extLst>
        </xdr:cNvPr>
        <xdr:cNvSpPr txBox="1"/>
      </xdr:nvSpPr>
      <xdr:spPr>
        <a:xfrm>
          <a:off x="35820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76852</xdr:rowOff>
    </xdr:from>
    <xdr:ext cx="405111" cy="259045"/>
    <xdr:sp macro="" textlink="">
      <xdr:nvSpPr>
        <xdr:cNvPr id="195" name="n_2mainValue【体育館・プール】&#10;有形固定資産減価償却率">
          <a:extLst>
            <a:ext uri="{FF2B5EF4-FFF2-40B4-BE49-F238E27FC236}">
              <a16:creationId xmlns:a16="http://schemas.microsoft.com/office/drawing/2014/main" id="{ACE2961B-D7D5-4279-9682-180344349E8C}"/>
            </a:ext>
          </a:extLst>
        </xdr:cNvPr>
        <xdr:cNvSpPr txBox="1"/>
      </xdr:nvSpPr>
      <xdr:spPr>
        <a:xfrm>
          <a:off x="2705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166387</xdr:rowOff>
    </xdr:from>
    <xdr:ext cx="405111" cy="259045"/>
    <xdr:sp macro="" textlink="">
      <xdr:nvSpPr>
        <xdr:cNvPr id="196" name="n_3mainValue【体育館・プール】&#10;有形固定資産減価償却率">
          <a:extLst>
            <a:ext uri="{FF2B5EF4-FFF2-40B4-BE49-F238E27FC236}">
              <a16:creationId xmlns:a16="http://schemas.microsoft.com/office/drawing/2014/main" id="{6E4C5846-91AD-49C5-8731-F270A2745420}"/>
            </a:ext>
          </a:extLst>
        </xdr:cNvPr>
        <xdr:cNvSpPr txBox="1"/>
      </xdr:nvSpPr>
      <xdr:spPr>
        <a:xfrm>
          <a:off x="1816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44467</xdr:rowOff>
    </xdr:from>
    <xdr:ext cx="405111" cy="259045"/>
    <xdr:sp macro="" textlink="">
      <xdr:nvSpPr>
        <xdr:cNvPr id="197" name="n_4mainValue【体育館・プール】&#10;有形固定資産減価償却率">
          <a:extLst>
            <a:ext uri="{FF2B5EF4-FFF2-40B4-BE49-F238E27FC236}">
              <a16:creationId xmlns:a16="http://schemas.microsoft.com/office/drawing/2014/main" id="{C352535E-934D-44B7-B231-6F682EAF3114}"/>
            </a:ext>
          </a:extLst>
        </xdr:cNvPr>
        <xdr:cNvSpPr txBox="1"/>
      </xdr:nvSpPr>
      <xdr:spPr>
        <a:xfrm>
          <a:off x="927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B94EFF79-82CE-4814-A386-3367F44674D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77AA4623-44DB-480F-9536-ADA6C9D936A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9F835B5E-2CEE-45F0-84DE-563267171BB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CC12F48B-CB6E-4353-96DF-1BB1C97701D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90602B40-4921-4F68-AE20-84422479881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F4A5E655-6D18-45C4-8A64-27D2B1FF836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CBB8C936-5891-4C78-965D-C66EDA86113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BB8262E1-22DE-45E5-BA00-258B3431D11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798FFF81-45AD-4E5F-8047-58FF8A250C9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F6399372-C2F3-4850-B80D-E28BC00169E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66C8A1C6-7A70-471A-8703-2AB7B370265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a:extLst>
            <a:ext uri="{FF2B5EF4-FFF2-40B4-BE49-F238E27FC236}">
              <a16:creationId xmlns:a16="http://schemas.microsoft.com/office/drawing/2014/main" id="{CB82A772-F4E8-4236-83C5-D6DD66F0561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9A464EE2-5D4A-4121-BC4F-DE715D89EDA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a:extLst>
            <a:ext uri="{FF2B5EF4-FFF2-40B4-BE49-F238E27FC236}">
              <a16:creationId xmlns:a16="http://schemas.microsoft.com/office/drawing/2014/main" id="{D1B53C4F-0B4C-4D59-ACF7-24CEDC583AF3}"/>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964A4969-E40E-4205-A7EB-8E049CE3484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a:extLst>
            <a:ext uri="{FF2B5EF4-FFF2-40B4-BE49-F238E27FC236}">
              <a16:creationId xmlns:a16="http://schemas.microsoft.com/office/drawing/2014/main" id="{EB6DECF4-0D3E-41A2-9C74-AFC43BDF9C7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F7F19B6A-07EB-4703-8A5C-DC3F5FB5B56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a:extLst>
            <a:ext uri="{FF2B5EF4-FFF2-40B4-BE49-F238E27FC236}">
              <a16:creationId xmlns:a16="http://schemas.microsoft.com/office/drawing/2014/main" id="{A8C54538-1624-4695-970E-349E7B39B44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78FA9785-DE3D-48A5-B026-E3C20A3972E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a:extLst>
            <a:ext uri="{FF2B5EF4-FFF2-40B4-BE49-F238E27FC236}">
              <a16:creationId xmlns:a16="http://schemas.microsoft.com/office/drawing/2014/main" id="{565C43DB-B8A0-471D-A5F9-3A6CD30CFF1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EDCBB8C4-587C-4D86-8E60-C2239F14C58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a:extLst>
            <a:ext uri="{FF2B5EF4-FFF2-40B4-BE49-F238E27FC236}">
              <a16:creationId xmlns:a16="http://schemas.microsoft.com/office/drawing/2014/main" id="{24285FB0-CAA1-4F68-AF7A-4EB783DD731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a:extLst>
            <a:ext uri="{FF2B5EF4-FFF2-40B4-BE49-F238E27FC236}">
              <a16:creationId xmlns:a16="http://schemas.microsoft.com/office/drawing/2014/main" id="{F86C40C3-5B54-4791-A18C-9FEF8635F15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21" name="直線コネクタ 220">
          <a:extLst>
            <a:ext uri="{FF2B5EF4-FFF2-40B4-BE49-F238E27FC236}">
              <a16:creationId xmlns:a16="http://schemas.microsoft.com/office/drawing/2014/main" id="{0EEAAE47-7ED1-4825-A333-A2297EDEDE43}"/>
            </a:ext>
          </a:extLst>
        </xdr:cNvPr>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22" name="【体育館・プール】&#10;一人当たり面積最小値テキスト">
          <a:extLst>
            <a:ext uri="{FF2B5EF4-FFF2-40B4-BE49-F238E27FC236}">
              <a16:creationId xmlns:a16="http://schemas.microsoft.com/office/drawing/2014/main" id="{70870B98-840A-4684-A27D-C7994F2FE912}"/>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23" name="直線コネクタ 222">
          <a:extLst>
            <a:ext uri="{FF2B5EF4-FFF2-40B4-BE49-F238E27FC236}">
              <a16:creationId xmlns:a16="http://schemas.microsoft.com/office/drawing/2014/main" id="{BE20E0F1-A117-4D45-802D-464E81921C8B}"/>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24" name="【体育館・プール】&#10;一人当たり面積最大値テキスト">
          <a:extLst>
            <a:ext uri="{FF2B5EF4-FFF2-40B4-BE49-F238E27FC236}">
              <a16:creationId xmlns:a16="http://schemas.microsoft.com/office/drawing/2014/main" id="{C1809F13-BD74-4FF1-B6AB-9E39FEF07533}"/>
            </a:ext>
          </a:extLst>
        </xdr:cNvPr>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25" name="直線コネクタ 224">
          <a:extLst>
            <a:ext uri="{FF2B5EF4-FFF2-40B4-BE49-F238E27FC236}">
              <a16:creationId xmlns:a16="http://schemas.microsoft.com/office/drawing/2014/main" id="{81C57D8E-2571-4269-8166-D7BBF3001887}"/>
            </a:ext>
          </a:extLst>
        </xdr:cNvPr>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43197</xdr:rowOff>
    </xdr:from>
    <xdr:ext cx="469744" cy="259045"/>
    <xdr:sp macro="" textlink="">
      <xdr:nvSpPr>
        <xdr:cNvPr id="226" name="【体育館・プール】&#10;一人当たり面積平均値テキスト">
          <a:extLst>
            <a:ext uri="{FF2B5EF4-FFF2-40B4-BE49-F238E27FC236}">
              <a16:creationId xmlns:a16="http://schemas.microsoft.com/office/drawing/2014/main" id="{9E8A858A-3B1B-441D-9D36-C015E0AB89D7}"/>
            </a:ext>
          </a:extLst>
        </xdr:cNvPr>
        <xdr:cNvSpPr txBox="1"/>
      </xdr:nvSpPr>
      <xdr:spPr>
        <a:xfrm>
          <a:off x="10515600" y="10673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27" name="フローチャート: 判断 226">
          <a:extLst>
            <a:ext uri="{FF2B5EF4-FFF2-40B4-BE49-F238E27FC236}">
              <a16:creationId xmlns:a16="http://schemas.microsoft.com/office/drawing/2014/main" id="{7265066F-9856-41D4-9717-DACF25CF557B}"/>
            </a:ext>
          </a:extLst>
        </xdr:cNvPr>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28" name="フローチャート: 判断 227">
          <a:extLst>
            <a:ext uri="{FF2B5EF4-FFF2-40B4-BE49-F238E27FC236}">
              <a16:creationId xmlns:a16="http://schemas.microsoft.com/office/drawing/2014/main" id="{9FFCAC1A-EFF6-44B3-97EC-26786CDBC46B}"/>
            </a:ext>
          </a:extLst>
        </xdr:cNvPr>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29" name="フローチャート: 判断 228">
          <a:extLst>
            <a:ext uri="{FF2B5EF4-FFF2-40B4-BE49-F238E27FC236}">
              <a16:creationId xmlns:a16="http://schemas.microsoft.com/office/drawing/2014/main" id="{5444F13A-426D-450C-98B6-EAF640B4EAC1}"/>
            </a:ext>
          </a:extLst>
        </xdr:cNvPr>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0" name="フローチャート: 判断 229">
          <a:extLst>
            <a:ext uri="{FF2B5EF4-FFF2-40B4-BE49-F238E27FC236}">
              <a16:creationId xmlns:a16="http://schemas.microsoft.com/office/drawing/2014/main" id="{69A2EE8C-C733-48A7-BCAA-BE7A9D7EB961}"/>
            </a:ext>
          </a:extLst>
        </xdr:cNvPr>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31" name="フローチャート: 判断 230">
          <a:extLst>
            <a:ext uri="{FF2B5EF4-FFF2-40B4-BE49-F238E27FC236}">
              <a16:creationId xmlns:a16="http://schemas.microsoft.com/office/drawing/2014/main" id="{C087654E-1F65-4B70-AA5C-A660BF570D7C}"/>
            </a:ext>
          </a:extLst>
        </xdr:cNvPr>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15337225-363C-426E-98F2-7B5A3D4C612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920FB2CA-DDEB-47E3-845B-F3CA257C245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4956CD4E-BF5C-4BB6-9FAD-9A230C22561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5D3DDEEE-84AA-4838-BC13-AAD1139F724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BB02BF18-AC87-4AAB-8C51-B2159DDF404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156210</xdr:rowOff>
    </xdr:from>
    <xdr:to>
      <xdr:col>50</xdr:col>
      <xdr:colOff>165100</xdr:colOff>
      <xdr:row>60</xdr:row>
      <xdr:rowOff>86360</xdr:rowOff>
    </xdr:to>
    <xdr:sp macro="" textlink="">
      <xdr:nvSpPr>
        <xdr:cNvPr id="237" name="楕円 236">
          <a:extLst>
            <a:ext uri="{FF2B5EF4-FFF2-40B4-BE49-F238E27FC236}">
              <a16:creationId xmlns:a16="http://schemas.microsoft.com/office/drawing/2014/main" id="{A061724A-F559-43A3-83D4-A3E60CD8793B}"/>
            </a:ext>
          </a:extLst>
        </xdr:cNvPr>
        <xdr:cNvSpPr/>
      </xdr:nvSpPr>
      <xdr:spPr>
        <a:xfrm>
          <a:off x="95885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0</xdr:rowOff>
    </xdr:from>
    <xdr:to>
      <xdr:col>46</xdr:col>
      <xdr:colOff>38100</xdr:colOff>
      <xdr:row>60</xdr:row>
      <xdr:rowOff>101600</xdr:rowOff>
    </xdr:to>
    <xdr:sp macro="" textlink="">
      <xdr:nvSpPr>
        <xdr:cNvPr id="238" name="楕円 237">
          <a:extLst>
            <a:ext uri="{FF2B5EF4-FFF2-40B4-BE49-F238E27FC236}">
              <a16:creationId xmlns:a16="http://schemas.microsoft.com/office/drawing/2014/main" id="{A87B578A-472E-4093-8610-B294077F1D08}"/>
            </a:ext>
          </a:extLst>
        </xdr:cNvPr>
        <xdr:cNvSpPr/>
      </xdr:nvSpPr>
      <xdr:spPr>
        <a:xfrm>
          <a:off x="86995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35560</xdr:rowOff>
    </xdr:from>
    <xdr:to>
      <xdr:col>50</xdr:col>
      <xdr:colOff>114300</xdr:colOff>
      <xdr:row>60</xdr:row>
      <xdr:rowOff>50800</xdr:rowOff>
    </xdr:to>
    <xdr:cxnSp macro="">
      <xdr:nvCxnSpPr>
        <xdr:cNvPr id="239" name="直線コネクタ 238">
          <a:extLst>
            <a:ext uri="{FF2B5EF4-FFF2-40B4-BE49-F238E27FC236}">
              <a16:creationId xmlns:a16="http://schemas.microsoft.com/office/drawing/2014/main" id="{1BBFF2C9-7B75-4425-BE6B-0FD18CEC5CDC}"/>
            </a:ext>
          </a:extLst>
        </xdr:cNvPr>
        <xdr:cNvCxnSpPr/>
      </xdr:nvCxnSpPr>
      <xdr:spPr>
        <a:xfrm flipV="1">
          <a:off x="8750300" y="1032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10160</xdr:rowOff>
    </xdr:from>
    <xdr:to>
      <xdr:col>41</xdr:col>
      <xdr:colOff>101600</xdr:colOff>
      <xdr:row>60</xdr:row>
      <xdr:rowOff>111760</xdr:rowOff>
    </xdr:to>
    <xdr:sp macro="" textlink="">
      <xdr:nvSpPr>
        <xdr:cNvPr id="240" name="楕円 239">
          <a:extLst>
            <a:ext uri="{FF2B5EF4-FFF2-40B4-BE49-F238E27FC236}">
              <a16:creationId xmlns:a16="http://schemas.microsoft.com/office/drawing/2014/main" id="{72ADCEC3-2968-42E1-B530-1C53AF8C7324}"/>
            </a:ext>
          </a:extLst>
        </xdr:cNvPr>
        <xdr:cNvSpPr/>
      </xdr:nvSpPr>
      <xdr:spPr>
        <a:xfrm>
          <a:off x="7810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50800</xdr:rowOff>
    </xdr:from>
    <xdr:to>
      <xdr:col>45</xdr:col>
      <xdr:colOff>177800</xdr:colOff>
      <xdr:row>60</xdr:row>
      <xdr:rowOff>60960</xdr:rowOff>
    </xdr:to>
    <xdr:cxnSp macro="">
      <xdr:nvCxnSpPr>
        <xdr:cNvPr id="241" name="直線コネクタ 240">
          <a:extLst>
            <a:ext uri="{FF2B5EF4-FFF2-40B4-BE49-F238E27FC236}">
              <a16:creationId xmlns:a16="http://schemas.microsoft.com/office/drawing/2014/main" id="{19554828-5AE1-4C14-9374-332124127C7D}"/>
            </a:ext>
          </a:extLst>
        </xdr:cNvPr>
        <xdr:cNvCxnSpPr/>
      </xdr:nvCxnSpPr>
      <xdr:spPr>
        <a:xfrm flipV="1">
          <a:off x="7861300" y="1033780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24130</xdr:rowOff>
    </xdr:from>
    <xdr:to>
      <xdr:col>36</xdr:col>
      <xdr:colOff>165100</xdr:colOff>
      <xdr:row>60</xdr:row>
      <xdr:rowOff>125730</xdr:rowOff>
    </xdr:to>
    <xdr:sp macro="" textlink="">
      <xdr:nvSpPr>
        <xdr:cNvPr id="242" name="楕円 241">
          <a:extLst>
            <a:ext uri="{FF2B5EF4-FFF2-40B4-BE49-F238E27FC236}">
              <a16:creationId xmlns:a16="http://schemas.microsoft.com/office/drawing/2014/main" id="{E82EE146-F69A-4502-A19D-512CBA4A8EC1}"/>
            </a:ext>
          </a:extLst>
        </xdr:cNvPr>
        <xdr:cNvSpPr/>
      </xdr:nvSpPr>
      <xdr:spPr>
        <a:xfrm>
          <a:off x="6921500" y="103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60960</xdr:rowOff>
    </xdr:from>
    <xdr:to>
      <xdr:col>41</xdr:col>
      <xdr:colOff>50800</xdr:colOff>
      <xdr:row>60</xdr:row>
      <xdr:rowOff>74930</xdr:rowOff>
    </xdr:to>
    <xdr:cxnSp macro="">
      <xdr:nvCxnSpPr>
        <xdr:cNvPr id="243" name="直線コネクタ 242">
          <a:extLst>
            <a:ext uri="{FF2B5EF4-FFF2-40B4-BE49-F238E27FC236}">
              <a16:creationId xmlns:a16="http://schemas.microsoft.com/office/drawing/2014/main" id="{D9D3AAE6-1D45-41FC-AA51-9D35BD9474CB}"/>
            </a:ext>
          </a:extLst>
        </xdr:cNvPr>
        <xdr:cNvCxnSpPr/>
      </xdr:nvCxnSpPr>
      <xdr:spPr>
        <a:xfrm flipV="1">
          <a:off x="6972300" y="1034796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147337</xdr:rowOff>
    </xdr:from>
    <xdr:ext cx="469744" cy="259045"/>
    <xdr:sp macro="" textlink="">
      <xdr:nvSpPr>
        <xdr:cNvPr id="244" name="n_1aveValue【体育館・プール】&#10;一人当たり面積">
          <a:extLst>
            <a:ext uri="{FF2B5EF4-FFF2-40B4-BE49-F238E27FC236}">
              <a16:creationId xmlns:a16="http://schemas.microsoft.com/office/drawing/2014/main" id="{1DDF99E2-D205-470E-AB5D-B16305E587C8}"/>
            </a:ext>
          </a:extLst>
        </xdr:cNvPr>
        <xdr:cNvSpPr txBox="1"/>
      </xdr:nvSpPr>
      <xdr:spPr>
        <a:xfrm>
          <a:off x="9391727" y="1077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128287</xdr:rowOff>
    </xdr:from>
    <xdr:ext cx="469744" cy="259045"/>
    <xdr:sp macro="" textlink="">
      <xdr:nvSpPr>
        <xdr:cNvPr id="245" name="n_2aveValue【体育館・プール】&#10;一人当たり面積">
          <a:extLst>
            <a:ext uri="{FF2B5EF4-FFF2-40B4-BE49-F238E27FC236}">
              <a16:creationId xmlns:a16="http://schemas.microsoft.com/office/drawing/2014/main" id="{9B5DD842-F86B-4CDE-9E13-CCBAC35774E8}"/>
            </a:ext>
          </a:extLst>
        </xdr:cNvPr>
        <xdr:cNvSpPr txBox="1"/>
      </xdr:nvSpPr>
      <xdr:spPr>
        <a:xfrm>
          <a:off x="8515427" y="1075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119397</xdr:rowOff>
    </xdr:from>
    <xdr:ext cx="469744" cy="259045"/>
    <xdr:sp macro="" textlink="">
      <xdr:nvSpPr>
        <xdr:cNvPr id="246" name="n_3aveValue【体育館・プール】&#10;一人当たり面積">
          <a:extLst>
            <a:ext uri="{FF2B5EF4-FFF2-40B4-BE49-F238E27FC236}">
              <a16:creationId xmlns:a16="http://schemas.microsoft.com/office/drawing/2014/main" id="{DA270F5B-027F-4A6A-9E88-32F2CB5B14E7}"/>
            </a:ext>
          </a:extLst>
        </xdr:cNvPr>
        <xdr:cNvSpPr txBox="1"/>
      </xdr:nvSpPr>
      <xdr:spPr>
        <a:xfrm>
          <a:off x="7626427" y="1074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1287</xdr:rowOff>
    </xdr:from>
    <xdr:ext cx="469744" cy="259045"/>
    <xdr:sp macro="" textlink="">
      <xdr:nvSpPr>
        <xdr:cNvPr id="247" name="n_4aveValue【体育館・プール】&#10;一人当たり面積">
          <a:extLst>
            <a:ext uri="{FF2B5EF4-FFF2-40B4-BE49-F238E27FC236}">
              <a16:creationId xmlns:a16="http://schemas.microsoft.com/office/drawing/2014/main" id="{FA05473D-3856-45BE-BB50-9A8BFE50831E}"/>
            </a:ext>
          </a:extLst>
        </xdr:cNvPr>
        <xdr:cNvSpPr txBox="1"/>
      </xdr:nvSpPr>
      <xdr:spPr>
        <a:xfrm>
          <a:off x="6737427"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102887</xdr:rowOff>
    </xdr:from>
    <xdr:ext cx="469744" cy="259045"/>
    <xdr:sp macro="" textlink="">
      <xdr:nvSpPr>
        <xdr:cNvPr id="248" name="n_1mainValue【体育館・プール】&#10;一人当たり面積">
          <a:extLst>
            <a:ext uri="{FF2B5EF4-FFF2-40B4-BE49-F238E27FC236}">
              <a16:creationId xmlns:a16="http://schemas.microsoft.com/office/drawing/2014/main" id="{D101A540-71D7-41F3-A983-C762E57AD8E4}"/>
            </a:ext>
          </a:extLst>
        </xdr:cNvPr>
        <xdr:cNvSpPr txBox="1"/>
      </xdr:nvSpPr>
      <xdr:spPr>
        <a:xfrm>
          <a:off x="9391727" y="1004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118127</xdr:rowOff>
    </xdr:from>
    <xdr:ext cx="469744" cy="259045"/>
    <xdr:sp macro="" textlink="">
      <xdr:nvSpPr>
        <xdr:cNvPr id="249" name="n_2mainValue【体育館・プール】&#10;一人当たり面積">
          <a:extLst>
            <a:ext uri="{FF2B5EF4-FFF2-40B4-BE49-F238E27FC236}">
              <a16:creationId xmlns:a16="http://schemas.microsoft.com/office/drawing/2014/main" id="{28BC6557-4B43-492B-8CA6-B25862EE9C79}"/>
            </a:ext>
          </a:extLst>
        </xdr:cNvPr>
        <xdr:cNvSpPr txBox="1"/>
      </xdr:nvSpPr>
      <xdr:spPr>
        <a:xfrm>
          <a:off x="8515427" y="1006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128287</xdr:rowOff>
    </xdr:from>
    <xdr:ext cx="469744" cy="259045"/>
    <xdr:sp macro="" textlink="">
      <xdr:nvSpPr>
        <xdr:cNvPr id="250" name="n_3mainValue【体育館・プール】&#10;一人当たり面積">
          <a:extLst>
            <a:ext uri="{FF2B5EF4-FFF2-40B4-BE49-F238E27FC236}">
              <a16:creationId xmlns:a16="http://schemas.microsoft.com/office/drawing/2014/main" id="{F44E7DA5-6D7E-4D1C-9F07-890DF607FCEC}"/>
            </a:ext>
          </a:extLst>
        </xdr:cNvPr>
        <xdr:cNvSpPr txBox="1"/>
      </xdr:nvSpPr>
      <xdr:spPr>
        <a:xfrm>
          <a:off x="762642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142257</xdr:rowOff>
    </xdr:from>
    <xdr:ext cx="469744" cy="259045"/>
    <xdr:sp macro="" textlink="">
      <xdr:nvSpPr>
        <xdr:cNvPr id="251" name="n_4mainValue【体育館・プール】&#10;一人当たり面積">
          <a:extLst>
            <a:ext uri="{FF2B5EF4-FFF2-40B4-BE49-F238E27FC236}">
              <a16:creationId xmlns:a16="http://schemas.microsoft.com/office/drawing/2014/main" id="{5CEF1EA2-5C25-4956-9CB0-DDF2CD5E6361}"/>
            </a:ext>
          </a:extLst>
        </xdr:cNvPr>
        <xdr:cNvSpPr txBox="1"/>
      </xdr:nvSpPr>
      <xdr:spPr>
        <a:xfrm>
          <a:off x="6737427" y="100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F4B7CDD5-9C69-47B1-A072-8426CDEC881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5CF220EE-9CCE-4D57-8826-D1B9CEA0F9C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93DC01BB-F823-49A8-B2B1-70A9761A854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B0CC9C1F-7074-470B-B844-F26AE6EE32C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2784F778-85EC-4C24-A324-1CB244841CF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F1A008AE-658E-4EB8-8F26-4768B90AAF6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0978706E-C93C-4623-AA5A-3B6D2811E56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D51450F3-0E6F-4CAA-893E-C2035A92AB8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6DAE4F07-DD11-4994-94C9-5CB8E96E5DD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DDEF784B-6118-4B3E-B879-A29DAA3BEF4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DC6946D3-F12A-4928-80A8-636E4A4F31F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549DA5D1-7604-4C5F-BE7F-0D3BEA4F25E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44AE1ACE-20D8-4E7A-9F5E-BFE2F34292A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5D5FC8DD-1E85-4F11-9C67-9D8B3C11435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id="{9B6BAC05-3FB4-4D7D-84CE-43F512CCEE4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464F1DDE-9475-40C4-9ACE-D37C26B9E8C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id="{7D0DD5F2-5ADC-428C-B1F7-CC7BFF058DA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72D935C2-307E-45F7-A209-2C245E88E17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id="{F67D3A69-7420-4594-BB30-F82F98E1906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9D9352B1-4D4F-4594-8676-8E1E1065785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id="{013FA17C-92DF-43F8-816C-0E4934BAB77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A1A74D87-B2B0-43B4-BE40-8384681E92D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id="{30EE8952-1DE7-4B42-A5D7-76A6FF487B7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a:extLst>
            <a:ext uri="{FF2B5EF4-FFF2-40B4-BE49-F238E27FC236}">
              <a16:creationId xmlns:a16="http://schemas.microsoft.com/office/drawing/2014/main" id="{887857A5-E64B-42FD-B2A3-6EA2F68D145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76" name="直線コネクタ 275">
          <a:extLst>
            <a:ext uri="{FF2B5EF4-FFF2-40B4-BE49-F238E27FC236}">
              <a16:creationId xmlns:a16="http://schemas.microsoft.com/office/drawing/2014/main" id="{45D3FB85-89E3-44E4-9BC0-98F677E664E3}"/>
            </a:ext>
          </a:extLst>
        </xdr:cNvPr>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77" name="【福祉施設】&#10;有形固定資産減価償却率最小値テキスト">
          <a:extLst>
            <a:ext uri="{FF2B5EF4-FFF2-40B4-BE49-F238E27FC236}">
              <a16:creationId xmlns:a16="http://schemas.microsoft.com/office/drawing/2014/main" id="{258FC7EC-D7F9-409A-BC83-4C672E09F0DD}"/>
            </a:ext>
          </a:extLst>
        </xdr:cNvPr>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78" name="直線コネクタ 277">
          <a:extLst>
            <a:ext uri="{FF2B5EF4-FFF2-40B4-BE49-F238E27FC236}">
              <a16:creationId xmlns:a16="http://schemas.microsoft.com/office/drawing/2014/main" id="{296F3B6E-B7AF-4852-AC3B-471587ABE2B1}"/>
            </a:ext>
          </a:extLst>
        </xdr:cNvPr>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79" name="【福祉施設】&#10;有形固定資産減価償却率最大値テキスト">
          <a:extLst>
            <a:ext uri="{FF2B5EF4-FFF2-40B4-BE49-F238E27FC236}">
              <a16:creationId xmlns:a16="http://schemas.microsoft.com/office/drawing/2014/main" id="{08FCDBB7-7D29-45D9-8BE1-B7549131F385}"/>
            </a:ext>
          </a:extLst>
        </xdr:cNvPr>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80" name="直線コネクタ 279">
          <a:extLst>
            <a:ext uri="{FF2B5EF4-FFF2-40B4-BE49-F238E27FC236}">
              <a16:creationId xmlns:a16="http://schemas.microsoft.com/office/drawing/2014/main" id="{0246E5D3-3EFE-4C09-A6D3-B80C3A681E79}"/>
            </a:ext>
          </a:extLst>
        </xdr:cNvPr>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281" name="【福祉施設】&#10;有形固定資産減価償却率平均値テキスト">
          <a:extLst>
            <a:ext uri="{FF2B5EF4-FFF2-40B4-BE49-F238E27FC236}">
              <a16:creationId xmlns:a16="http://schemas.microsoft.com/office/drawing/2014/main" id="{73B0B2B5-3DF5-43A3-8EF0-1F982128818F}"/>
            </a:ext>
          </a:extLst>
        </xdr:cNvPr>
        <xdr:cNvSpPr txBox="1"/>
      </xdr:nvSpPr>
      <xdr:spPr>
        <a:xfrm>
          <a:off x="4673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82" name="フローチャート: 判断 281">
          <a:extLst>
            <a:ext uri="{FF2B5EF4-FFF2-40B4-BE49-F238E27FC236}">
              <a16:creationId xmlns:a16="http://schemas.microsoft.com/office/drawing/2014/main" id="{B75E7B8A-F809-40CA-845A-20A93A8361C2}"/>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83" name="フローチャート: 判断 282">
          <a:extLst>
            <a:ext uri="{FF2B5EF4-FFF2-40B4-BE49-F238E27FC236}">
              <a16:creationId xmlns:a16="http://schemas.microsoft.com/office/drawing/2014/main" id="{C6CE7A57-B766-4C38-863B-35B033A6F9D5}"/>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84" name="フローチャート: 判断 283">
          <a:extLst>
            <a:ext uri="{FF2B5EF4-FFF2-40B4-BE49-F238E27FC236}">
              <a16:creationId xmlns:a16="http://schemas.microsoft.com/office/drawing/2014/main" id="{07E16B11-0F78-43E0-93B1-9D8E0E1C537A}"/>
            </a:ext>
          </a:extLst>
        </xdr:cNvPr>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85" name="フローチャート: 判断 284">
          <a:extLst>
            <a:ext uri="{FF2B5EF4-FFF2-40B4-BE49-F238E27FC236}">
              <a16:creationId xmlns:a16="http://schemas.microsoft.com/office/drawing/2014/main" id="{F92D9564-E9FA-4914-87D6-7627ED84171B}"/>
            </a:ext>
          </a:extLst>
        </xdr:cNvPr>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86" name="フローチャート: 判断 285">
          <a:extLst>
            <a:ext uri="{FF2B5EF4-FFF2-40B4-BE49-F238E27FC236}">
              <a16:creationId xmlns:a16="http://schemas.microsoft.com/office/drawing/2014/main" id="{BA516958-7DF3-431E-AACE-D9987C3B5FBB}"/>
            </a:ext>
          </a:extLst>
        </xdr:cNvPr>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D3E8FE9E-7D2D-4C2C-AC1E-BE1C1B4466B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9C0491E-E464-4125-AEE1-3FA5CDC520E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3CF34AEF-9409-4436-81A6-5DD9730EB5E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BC805E7-E20C-4FFE-8402-BFFC58DEA1C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761ECBC3-E783-4F6F-88BC-8B77DFB7F41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15875</xdr:rowOff>
    </xdr:from>
    <xdr:to>
      <xdr:col>20</xdr:col>
      <xdr:colOff>38100</xdr:colOff>
      <xdr:row>79</xdr:row>
      <xdr:rowOff>117475</xdr:rowOff>
    </xdr:to>
    <xdr:sp macro="" textlink="">
      <xdr:nvSpPr>
        <xdr:cNvPr id="292" name="楕円 291">
          <a:extLst>
            <a:ext uri="{FF2B5EF4-FFF2-40B4-BE49-F238E27FC236}">
              <a16:creationId xmlns:a16="http://schemas.microsoft.com/office/drawing/2014/main" id="{E9959B6C-DB77-4E97-A79F-21D40330AA9F}"/>
            </a:ext>
          </a:extLst>
        </xdr:cNvPr>
        <xdr:cNvSpPr/>
      </xdr:nvSpPr>
      <xdr:spPr>
        <a:xfrm>
          <a:off x="3746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130175</xdr:rowOff>
    </xdr:from>
    <xdr:to>
      <xdr:col>15</xdr:col>
      <xdr:colOff>101600</xdr:colOff>
      <xdr:row>79</xdr:row>
      <xdr:rowOff>60325</xdr:rowOff>
    </xdr:to>
    <xdr:sp macro="" textlink="">
      <xdr:nvSpPr>
        <xdr:cNvPr id="293" name="楕円 292">
          <a:extLst>
            <a:ext uri="{FF2B5EF4-FFF2-40B4-BE49-F238E27FC236}">
              <a16:creationId xmlns:a16="http://schemas.microsoft.com/office/drawing/2014/main" id="{027DE70A-B639-4DAB-B805-4B2ADAA882B6}"/>
            </a:ext>
          </a:extLst>
        </xdr:cNvPr>
        <xdr:cNvSpPr/>
      </xdr:nvSpPr>
      <xdr:spPr>
        <a:xfrm>
          <a:off x="2857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9525</xdr:rowOff>
    </xdr:from>
    <xdr:to>
      <xdr:col>19</xdr:col>
      <xdr:colOff>177800</xdr:colOff>
      <xdr:row>79</xdr:row>
      <xdr:rowOff>66675</xdr:rowOff>
    </xdr:to>
    <xdr:cxnSp macro="">
      <xdr:nvCxnSpPr>
        <xdr:cNvPr id="294" name="直線コネクタ 293">
          <a:extLst>
            <a:ext uri="{FF2B5EF4-FFF2-40B4-BE49-F238E27FC236}">
              <a16:creationId xmlns:a16="http://schemas.microsoft.com/office/drawing/2014/main" id="{32CDF11E-8952-4E35-8B53-3AF552BDB31D}"/>
            </a:ext>
          </a:extLst>
        </xdr:cNvPr>
        <xdr:cNvCxnSpPr/>
      </xdr:nvCxnSpPr>
      <xdr:spPr>
        <a:xfrm>
          <a:off x="2908300" y="135540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74930</xdr:rowOff>
    </xdr:from>
    <xdr:to>
      <xdr:col>10</xdr:col>
      <xdr:colOff>165100</xdr:colOff>
      <xdr:row>79</xdr:row>
      <xdr:rowOff>5080</xdr:rowOff>
    </xdr:to>
    <xdr:sp macro="" textlink="">
      <xdr:nvSpPr>
        <xdr:cNvPr id="295" name="楕円 294">
          <a:extLst>
            <a:ext uri="{FF2B5EF4-FFF2-40B4-BE49-F238E27FC236}">
              <a16:creationId xmlns:a16="http://schemas.microsoft.com/office/drawing/2014/main" id="{2A0BC4F3-FACD-4AE6-820E-D92C2C8FB010}"/>
            </a:ext>
          </a:extLst>
        </xdr:cNvPr>
        <xdr:cNvSpPr/>
      </xdr:nvSpPr>
      <xdr:spPr>
        <a:xfrm>
          <a:off x="1968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125730</xdr:rowOff>
    </xdr:from>
    <xdr:to>
      <xdr:col>15</xdr:col>
      <xdr:colOff>50800</xdr:colOff>
      <xdr:row>79</xdr:row>
      <xdr:rowOff>9525</xdr:rowOff>
    </xdr:to>
    <xdr:cxnSp macro="">
      <xdr:nvCxnSpPr>
        <xdr:cNvPr id="296" name="直線コネクタ 295">
          <a:extLst>
            <a:ext uri="{FF2B5EF4-FFF2-40B4-BE49-F238E27FC236}">
              <a16:creationId xmlns:a16="http://schemas.microsoft.com/office/drawing/2014/main" id="{66D77A68-A3D3-4ADF-BBBF-7045A8380004}"/>
            </a:ext>
          </a:extLst>
        </xdr:cNvPr>
        <xdr:cNvCxnSpPr/>
      </xdr:nvCxnSpPr>
      <xdr:spPr>
        <a:xfrm>
          <a:off x="2019300" y="1349883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19686</xdr:rowOff>
    </xdr:from>
    <xdr:to>
      <xdr:col>6</xdr:col>
      <xdr:colOff>38100</xdr:colOff>
      <xdr:row>78</xdr:row>
      <xdr:rowOff>121286</xdr:rowOff>
    </xdr:to>
    <xdr:sp macro="" textlink="">
      <xdr:nvSpPr>
        <xdr:cNvPr id="297" name="楕円 296">
          <a:extLst>
            <a:ext uri="{FF2B5EF4-FFF2-40B4-BE49-F238E27FC236}">
              <a16:creationId xmlns:a16="http://schemas.microsoft.com/office/drawing/2014/main" id="{AA01BAC9-A3C0-43BA-8C5E-8FC073443E0B}"/>
            </a:ext>
          </a:extLst>
        </xdr:cNvPr>
        <xdr:cNvSpPr/>
      </xdr:nvSpPr>
      <xdr:spPr>
        <a:xfrm>
          <a:off x="1079500" y="133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70486</xdr:rowOff>
    </xdr:from>
    <xdr:to>
      <xdr:col>10</xdr:col>
      <xdr:colOff>114300</xdr:colOff>
      <xdr:row>78</xdr:row>
      <xdr:rowOff>125730</xdr:rowOff>
    </xdr:to>
    <xdr:cxnSp macro="">
      <xdr:nvCxnSpPr>
        <xdr:cNvPr id="298" name="直線コネクタ 297">
          <a:extLst>
            <a:ext uri="{FF2B5EF4-FFF2-40B4-BE49-F238E27FC236}">
              <a16:creationId xmlns:a16="http://schemas.microsoft.com/office/drawing/2014/main" id="{D5DD24B5-D4E7-4999-B91F-83379E526168}"/>
            </a:ext>
          </a:extLst>
        </xdr:cNvPr>
        <xdr:cNvCxnSpPr/>
      </xdr:nvCxnSpPr>
      <xdr:spPr>
        <a:xfrm>
          <a:off x="1130300" y="13443586"/>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167657</xdr:rowOff>
    </xdr:from>
    <xdr:ext cx="405111" cy="259045"/>
    <xdr:sp macro="" textlink="">
      <xdr:nvSpPr>
        <xdr:cNvPr id="299" name="n_1aveValue【福祉施設】&#10;有形固定資産減価償却率">
          <a:extLst>
            <a:ext uri="{FF2B5EF4-FFF2-40B4-BE49-F238E27FC236}">
              <a16:creationId xmlns:a16="http://schemas.microsoft.com/office/drawing/2014/main" id="{9A2F6171-241F-42C5-9929-46B8BBEA68C0}"/>
            </a:ext>
          </a:extLst>
        </xdr:cNvPr>
        <xdr:cNvSpPr txBox="1"/>
      </xdr:nvSpPr>
      <xdr:spPr>
        <a:xfrm>
          <a:off x="3582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123841</xdr:rowOff>
    </xdr:from>
    <xdr:ext cx="405111" cy="259045"/>
    <xdr:sp macro="" textlink="">
      <xdr:nvSpPr>
        <xdr:cNvPr id="300" name="n_2aveValue【福祉施設】&#10;有形固定資産減価償却率">
          <a:extLst>
            <a:ext uri="{FF2B5EF4-FFF2-40B4-BE49-F238E27FC236}">
              <a16:creationId xmlns:a16="http://schemas.microsoft.com/office/drawing/2014/main" id="{FFC604BA-3043-4BED-B073-31407866CCDA}"/>
            </a:ext>
          </a:extLst>
        </xdr:cNvPr>
        <xdr:cNvSpPr txBox="1"/>
      </xdr:nvSpPr>
      <xdr:spPr>
        <a:xfrm>
          <a:off x="2705744"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102888</xdr:rowOff>
    </xdr:from>
    <xdr:ext cx="405111" cy="259045"/>
    <xdr:sp macro="" textlink="">
      <xdr:nvSpPr>
        <xdr:cNvPr id="301" name="n_3aveValue【福祉施設】&#10;有形固定資産減価償却率">
          <a:extLst>
            <a:ext uri="{FF2B5EF4-FFF2-40B4-BE49-F238E27FC236}">
              <a16:creationId xmlns:a16="http://schemas.microsoft.com/office/drawing/2014/main" id="{22809908-8815-47CE-9B5A-2F5602DEFFC1}"/>
            </a:ext>
          </a:extLst>
        </xdr:cNvPr>
        <xdr:cNvSpPr txBox="1"/>
      </xdr:nvSpPr>
      <xdr:spPr>
        <a:xfrm>
          <a:off x="1816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97172</xdr:rowOff>
    </xdr:from>
    <xdr:ext cx="405111" cy="259045"/>
    <xdr:sp macro="" textlink="">
      <xdr:nvSpPr>
        <xdr:cNvPr id="302" name="n_4aveValue【福祉施設】&#10;有形固定資産減価償却率">
          <a:extLst>
            <a:ext uri="{FF2B5EF4-FFF2-40B4-BE49-F238E27FC236}">
              <a16:creationId xmlns:a16="http://schemas.microsoft.com/office/drawing/2014/main" id="{911433CB-993A-4E0A-AEFD-1CD95038BC50}"/>
            </a:ext>
          </a:extLst>
        </xdr:cNvPr>
        <xdr:cNvSpPr txBox="1"/>
      </xdr:nvSpPr>
      <xdr:spPr>
        <a:xfrm>
          <a:off x="927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134002</xdr:rowOff>
    </xdr:from>
    <xdr:ext cx="405111" cy="259045"/>
    <xdr:sp macro="" textlink="">
      <xdr:nvSpPr>
        <xdr:cNvPr id="303" name="n_1mainValue【福祉施設】&#10;有形固定資産減価償却率">
          <a:extLst>
            <a:ext uri="{FF2B5EF4-FFF2-40B4-BE49-F238E27FC236}">
              <a16:creationId xmlns:a16="http://schemas.microsoft.com/office/drawing/2014/main" id="{72BF92FE-C744-47C3-AFD0-F164FBAA9599}"/>
            </a:ext>
          </a:extLst>
        </xdr:cNvPr>
        <xdr:cNvSpPr txBox="1"/>
      </xdr:nvSpPr>
      <xdr:spPr>
        <a:xfrm>
          <a:off x="3582044" y="1333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76852</xdr:rowOff>
    </xdr:from>
    <xdr:ext cx="405111" cy="259045"/>
    <xdr:sp macro="" textlink="">
      <xdr:nvSpPr>
        <xdr:cNvPr id="304" name="n_2mainValue【福祉施設】&#10;有形固定資産減価償却率">
          <a:extLst>
            <a:ext uri="{FF2B5EF4-FFF2-40B4-BE49-F238E27FC236}">
              <a16:creationId xmlns:a16="http://schemas.microsoft.com/office/drawing/2014/main" id="{BD0F2DF9-6D91-4029-B463-1B4549FAE37C}"/>
            </a:ext>
          </a:extLst>
        </xdr:cNvPr>
        <xdr:cNvSpPr txBox="1"/>
      </xdr:nvSpPr>
      <xdr:spPr>
        <a:xfrm>
          <a:off x="2705744" y="1327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21607</xdr:rowOff>
    </xdr:from>
    <xdr:ext cx="405111" cy="259045"/>
    <xdr:sp macro="" textlink="">
      <xdr:nvSpPr>
        <xdr:cNvPr id="305" name="n_3mainValue【福祉施設】&#10;有形固定資産減価償却率">
          <a:extLst>
            <a:ext uri="{FF2B5EF4-FFF2-40B4-BE49-F238E27FC236}">
              <a16:creationId xmlns:a16="http://schemas.microsoft.com/office/drawing/2014/main" id="{C8FFD216-4FBB-4485-B350-D121D9FDB745}"/>
            </a:ext>
          </a:extLst>
        </xdr:cNvPr>
        <xdr:cNvSpPr txBox="1"/>
      </xdr:nvSpPr>
      <xdr:spPr>
        <a:xfrm>
          <a:off x="1816744" y="1322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137813</xdr:rowOff>
    </xdr:from>
    <xdr:ext cx="405111" cy="259045"/>
    <xdr:sp macro="" textlink="">
      <xdr:nvSpPr>
        <xdr:cNvPr id="306" name="n_4mainValue【福祉施設】&#10;有形固定資産減価償却率">
          <a:extLst>
            <a:ext uri="{FF2B5EF4-FFF2-40B4-BE49-F238E27FC236}">
              <a16:creationId xmlns:a16="http://schemas.microsoft.com/office/drawing/2014/main" id="{7D3C2758-1D4F-4930-B218-D4D6F4E77B5B}"/>
            </a:ext>
          </a:extLst>
        </xdr:cNvPr>
        <xdr:cNvSpPr txBox="1"/>
      </xdr:nvSpPr>
      <xdr:spPr>
        <a:xfrm>
          <a:off x="927744" y="1316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E894C2E5-23DE-4A5B-BD25-BDD01327B49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EE155D03-AFE3-47E1-AA29-31771C5C56B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5E5F6356-07C0-4811-9501-8B54A7B46BD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71BCE90F-A710-444A-832F-64D367839AC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231257F9-BCB2-4513-B402-D40BE53B69F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C11EDFCA-53EE-463A-B8CB-5DDD72F2337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341BBA80-3D4A-4C41-8D1F-E70F380866E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19E95E4E-8CEA-4724-93A4-C6F09AF45F8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8BA7B7D7-D803-41C8-9E7A-4C1D67E45DC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53DDEC5A-1C05-4FE6-9602-1B27F7465B0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AE36E5E7-E4E9-42E0-BBBC-F5C2165536E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654501E8-A6CE-4FD2-BF56-E787130107C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438AE721-7856-4495-9F48-EE37CCB0ECA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D6370E5B-D7F7-4201-ACD1-F2FB032F453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5BC7F3FF-90BA-49C4-8F4F-DDDDAA2CA09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1BB76540-CF07-457F-BF8B-98B3F4A95A4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8DD9F306-EC0E-4C9B-98AE-E678345C516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E4D05EDD-2A1E-402C-AA15-2F3DB72C707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BA86A4B1-B728-489E-86C8-FBDBCF727CA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1A49DFE1-A958-453A-B8C4-91E63303FC6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8868A1CE-B5AF-4852-842C-06438F11E7D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id="{ABBE694B-E160-4726-9B83-0A90CD63F25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a:extLst>
            <a:ext uri="{FF2B5EF4-FFF2-40B4-BE49-F238E27FC236}">
              <a16:creationId xmlns:a16="http://schemas.microsoft.com/office/drawing/2014/main" id="{9F368179-3052-419C-B879-9F5E14E847A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330" name="直線コネクタ 329">
          <a:extLst>
            <a:ext uri="{FF2B5EF4-FFF2-40B4-BE49-F238E27FC236}">
              <a16:creationId xmlns:a16="http://schemas.microsoft.com/office/drawing/2014/main" id="{96FCF274-05A1-4D18-BB2F-94466AD96A9D}"/>
            </a:ext>
          </a:extLst>
        </xdr:cNvPr>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31" name="【福祉施設】&#10;一人当たり面積最小値テキスト">
          <a:extLst>
            <a:ext uri="{FF2B5EF4-FFF2-40B4-BE49-F238E27FC236}">
              <a16:creationId xmlns:a16="http://schemas.microsoft.com/office/drawing/2014/main" id="{E8F6B4F2-66D1-451A-8146-EB8D5274F1C8}"/>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32" name="直線コネクタ 331">
          <a:extLst>
            <a:ext uri="{FF2B5EF4-FFF2-40B4-BE49-F238E27FC236}">
              <a16:creationId xmlns:a16="http://schemas.microsoft.com/office/drawing/2014/main" id="{9930A4EB-C38F-49F4-8E5C-33C8A342C22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333" name="【福祉施設】&#10;一人当たり面積最大値テキスト">
          <a:extLst>
            <a:ext uri="{FF2B5EF4-FFF2-40B4-BE49-F238E27FC236}">
              <a16:creationId xmlns:a16="http://schemas.microsoft.com/office/drawing/2014/main" id="{FB79E9CA-9157-421E-BCA2-EBB8A6C00945}"/>
            </a:ext>
          </a:extLst>
        </xdr:cNvPr>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334" name="直線コネクタ 333">
          <a:extLst>
            <a:ext uri="{FF2B5EF4-FFF2-40B4-BE49-F238E27FC236}">
              <a16:creationId xmlns:a16="http://schemas.microsoft.com/office/drawing/2014/main" id="{CF29EAE2-27EC-450E-A972-27D11045A965}"/>
            </a:ext>
          </a:extLst>
        </xdr:cNvPr>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335" name="【福祉施設】&#10;一人当たり面積平均値テキスト">
          <a:extLst>
            <a:ext uri="{FF2B5EF4-FFF2-40B4-BE49-F238E27FC236}">
              <a16:creationId xmlns:a16="http://schemas.microsoft.com/office/drawing/2014/main" id="{603769E9-82DB-4B4A-9990-E6E560FA0FE0}"/>
            </a:ext>
          </a:extLst>
        </xdr:cNvPr>
        <xdr:cNvSpPr txBox="1"/>
      </xdr:nvSpPr>
      <xdr:spPr>
        <a:xfrm>
          <a:off x="10515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36" name="フローチャート: 判断 335">
          <a:extLst>
            <a:ext uri="{FF2B5EF4-FFF2-40B4-BE49-F238E27FC236}">
              <a16:creationId xmlns:a16="http://schemas.microsoft.com/office/drawing/2014/main" id="{77839148-D089-4C49-B390-5CCD05D6C223}"/>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37" name="フローチャート: 判断 336">
          <a:extLst>
            <a:ext uri="{FF2B5EF4-FFF2-40B4-BE49-F238E27FC236}">
              <a16:creationId xmlns:a16="http://schemas.microsoft.com/office/drawing/2014/main" id="{FBB9D80A-B26C-4E5D-B38F-8328F292923F}"/>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38" name="フローチャート: 判断 337">
          <a:extLst>
            <a:ext uri="{FF2B5EF4-FFF2-40B4-BE49-F238E27FC236}">
              <a16:creationId xmlns:a16="http://schemas.microsoft.com/office/drawing/2014/main" id="{8945EE1D-DB0C-47EB-ABFE-8AAE09B8556C}"/>
            </a:ext>
          </a:extLst>
        </xdr:cNvPr>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39" name="フローチャート: 判断 338">
          <a:extLst>
            <a:ext uri="{FF2B5EF4-FFF2-40B4-BE49-F238E27FC236}">
              <a16:creationId xmlns:a16="http://schemas.microsoft.com/office/drawing/2014/main" id="{DB300399-35A2-49E2-9AE9-2A8EAD54791A}"/>
            </a:ext>
          </a:extLst>
        </xdr:cNvPr>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40" name="フローチャート: 判断 339">
          <a:extLst>
            <a:ext uri="{FF2B5EF4-FFF2-40B4-BE49-F238E27FC236}">
              <a16:creationId xmlns:a16="http://schemas.microsoft.com/office/drawing/2014/main" id="{D159D04F-3E6E-4C3C-AB30-9600D5959DA7}"/>
            </a:ext>
          </a:extLst>
        </xdr:cNvPr>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E5AE5F05-5357-47F6-9F87-479D7810171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EE3AB842-8B42-48CE-87F1-B0E81FDBC35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8E22C82B-90D3-4B9B-B255-6A1912AB609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27406FED-01A0-4823-8327-63313980EA3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1891974-B1D7-418F-826A-01C9F7B0EE8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71120</xdr:rowOff>
    </xdr:from>
    <xdr:to>
      <xdr:col>50</xdr:col>
      <xdr:colOff>165100</xdr:colOff>
      <xdr:row>84</xdr:row>
      <xdr:rowOff>1270</xdr:rowOff>
    </xdr:to>
    <xdr:sp macro="" textlink="">
      <xdr:nvSpPr>
        <xdr:cNvPr id="346" name="楕円 345">
          <a:extLst>
            <a:ext uri="{FF2B5EF4-FFF2-40B4-BE49-F238E27FC236}">
              <a16:creationId xmlns:a16="http://schemas.microsoft.com/office/drawing/2014/main" id="{F4037FBF-FB71-4065-A8EB-BFCFD317296A}"/>
            </a:ext>
          </a:extLst>
        </xdr:cNvPr>
        <xdr:cNvSpPr/>
      </xdr:nvSpPr>
      <xdr:spPr>
        <a:xfrm>
          <a:off x="9588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82550</xdr:rowOff>
    </xdr:from>
    <xdr:to>
      <xdr:col>46</xdr:col>
      <xdr:colOff>38100</xdr:colOff>
      <xdr:row>84</xdr:row>
      <xdr:rowOff>12700</xdr:rowOff>
    </xdr:to>
    <xdr:sp macro="" textlink="">
      <xdr:nvSpPr>
        <xdr:cNvPr id="347" name="楕円 346">
          <a:extLst>
            <a:ext uri="{FF2B5EF4-FFF2-40B4-BE49-F238E27FC236}">
              <a16:creationId xmlns:a16="http://schemas.microsoft.com/office/drawing/2014/main" id="{C412CEBF-CF3A-4F35-8BDF-8DABD861D908}"/>
            </a:ext>
          </a:extLst>
        </xdr:cNvPr>
        <xdr:cNvSpPr/>
      </xdr:nvSpPr>
      <xdr:spPr>
        <a:xfrm>
          <a:off x="8699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121920</xdr:rowOff>
    </xdr:from>
    <xdr:to>
      <xdr:col>50</xdr:col>
      <xdr:colOff>114300</xdr:colOff>
      <xdr:row>83</xdr:row>
      <xdr:rowOff>133350</xdr:rowOff>
    </xdr:to>
    <xdr:cxnSp macro="">
      <xdr:nvCxnSpPr>
        <xdr:cNvPr id="348" name="直線コネクタ 347">
          <a:extLst>
            <a:ext uri="{FF2B5EF4-FFF2-40B4-BE49-F238E27FC236}">
              <a16:creationId xmlns:a16="http://schemas.microsoft.com/office/drawing/2014/main" id="{2ECA4F5F-B9ED-4C32-BA03-051393DF03BF}"/>
            </a:ext>
          </a:extLst>
        </xdr:cNvPr>
        <xdr:cNvCxnSpPr/>
      </xdr:nvCxnSpPr>
      <xdr:spPr>
        <a:xfrm flipV="1">
          <a:off x="8750300" y="143522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90170</xdr:rowOff>
    </xdr:from>
    <xdr:to>
      <xdr:col>41</xdr:col>
      <xdr:colOff>101600</xdr:colOff>
      <xdr:row>84</xdr:row>
      <xdr:rowOff>20320</xdr:rowOff>
    </xdr:to>
    <xdr:sp macro="" textlink="">
      <xdr:nvSpPr>
        <xdr:cNvPr id="349" name="楕円 348">
          <a:extLst>
            <a:ext uri="{FF2B5EF4-FFF2-40B4-BE49-F238E27FC236}">
              <a16:creationId xmlns:a16="http://schemas.microsoft.com/office/drawing/2014/main" id="{6F5643E1-F469-436F-8CEB-FA5F7A50C8FE}"/>
            </a:ext>
          </a:extLst>
        </xdr:cNvPr>
        <xdr:cNvSpPr/>
      </xdr:nvSpPr>
      <xdr:spPr>
        <a:xfrm>
          <a:off x="7810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133350</xdr:rowOff>
    </xdr:from>
    <xdr:to>
      <xdr:col>45</xdr:col>
      <xdr:colOff>177800</xdr:colOff>
      <xdr:row>83</xdr:row>
      <xdr:rowOff>140970</xdr:rowOff>
    </xdr:to>
    <xdr:cxnSp macro="">
      <xdr:nvCxnSpPr>
        <xdr:cNvPr id="350" name="直線コネクタ 349">
          <a:extLst>
            <a:ext uri="{FF2B5EF4-FFF2-40B4-BE49-F238E27FC236}">
              <a16:creationId xmlns:a16="http://schemas.microsoft.com/office/drawing/2014/main" id="{D847F039-FFDE-4C8A-A62E-BA566E740379}"/>
            </a:ext>
          </a:extLst>
        </xdr:cNvPr>
        <xdr:cNvCxnSpPr/>
      </xdr:nvCxnSpPr>
      <xdr:spPr>
        <a:xfrm flipV="1">
          <a:off x="7861300" y="14363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97789</xdr:rowOff>
    </xdr:from>
    <xdr:to>
      <xdr:col>36</xdr:col>
      <xdr:colOff>165100</xdr:colOff>
      <xdr:row>84</xdr:row>
      <xdr:rowOff>27939</xdr:rowOff>
    </xdr:to>
    <xdr:sp macro="" textlink="">
      <xdr:nvSpPr>
        <xdr:cNvPr id="351" name="楕円 350">
          <a:extLst>
            <a:ext uri="{FF2B5EF4-FFF2-40B4-BE49-F238E27FC236}">
              <a16:creationId xmlns:a16="http://schemas.microsoft.com/office/drawing/2014/main" id="{5A8D5D2A-5456-4BC8-AFCC-D79447C5F52E}"/>
            </a:ext>
          </a:extLst>
        </xdr:cNvPr>
        <xdr:cNvSpPr/>
      </xdr:nvSpPr>
      <xdr:spPr>
        <a:xfrm>
          <a:off x="6921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140970</xdr:rowOff>
    </xdr:from>
    <xdr:to>
      <xdr:col>41</xdr:col>
      <xdr:colOff>50800</xdr:colOff>
      <xdr:row>83</xdr:row>
      <xdr:rowOff>148589</xdr:rowOff>
    </xdr:to>
    <xdr:cxnSp macro="">
      <xdr:nvCxnSpPr>
        <xdr:cNvPr id="352" name="直線コネクタ 351">
          <a:extLst>
            <a:ext uri="{FF2B5EF4-FFF2-40B4-BE49-F238E27FC236}">
              <a16:creationId xmlns:a16="http://schemas.microsoft.com/office/drawing/2014/main" id="{61B7CC29-7903-47A1-9E0A-B7762FEBE4F7}"/>
            </a:ext>
          </a:extLst>
        </xdr:cNvPr>
        <xdr:cNvCxnSpPr/>
      </xdr:nvCxnSpPr>
      <xdr:spPr>
        <a:xfrm flipV="1">
          <a:off x="6972300" y="14371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72407</xdr:rowOff>
    </xdr:from>
    <xdr:ext cx="469744" cy="259045"/>
    <xdr:sp macro="" textlink="">
      <xdr:nvSpPr>
        <xdr:cNvPr id="353" name="n_1aveValue【福祉施設】&#10;一人当たり面積">
          <a:extLst>
            <a:ext uri="{FF2B5EF4-FFF2-40B4-BE49-F238E27FC236}">
              <a16:creationId xmlns:a16="http://schemas.microsoft.com/office/drawing/2014/main" id="{7C8FE0AB-7E7F-4151-BD01-19A5E84BAE2B}"/>
            </a:ext>
          </a:extLst>
        </xdr:cNvPr>
        <xdr:cNvSpPr txBox="1"/>
      </xdr:nvSpPr>
      <xdr:spPr>
        <a:xfrm>
          <a:off x="93917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57166</xdr:rowOff>
    </xdr:from>
    <xdr:ext cx="469744" cy="259045"/>
    <xdr:sp macro="" textlink="">
      <xdr:nvSpPr>
        <xdr:cNvPr id="354" name="n_2aveValue【福祉施設】&#10;一人当たり面積">
          <a:extLst>
            <a:ext uri="{FF2B5EF4-FFF2-40B4-BE49-F238E27FC236}">
              <a16:creationId xmlns:a16="http://schemas.microsoft.com/office/drawing/2014/main" id="{4816351B-B5C1-42FA-81B2-144C3FB60544}"/>
            </a:ext>
          </a:extLst>
        </xdr:cNvPr>
        <xdr:cNvSpPr txBox="1"/>
      </xdr:nvSpPr>
      <xdr:spPr>
        <a:xfrm>
          <a:off x="8515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38116</xdr:rowOff>
    </xdr:from>
    <xdr:ext cx="469744" cy="259045"/>
    <xdr:sp macro="" textlink="">
      <xdr:nvSpPr>
        <xdr:cNvPr id="355" name="n_3aveValue【福祉施設】&#10;一人当たり面積">
          <a:extLst>
            <a:ext uri="{FF2B5EF4-FFF2-40B4-BE49-F238E27FC236}">
              <a16:creationId xmlns:a16="http://schemas.microsoft.com/office/drawing/2014/main" id="{DFCA761B-392A-40D2-B54F-8C29B1D576CF}"/>
            </a:ext>
          </a:extLst>
        </xdr:cNvPr>
        <xdr:cNvSpPr txBox="1"/>
      </xdr:nvSpPr>
      <xdr:spPr>
        <a:xfrm>
          <a:off x="7626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137177</xdr:rowOff>
    </xdr:from>
    <xdr:ext cx="469744" cy="259045"/>
    <xdr:sp macro="" textlink="">
      <xdr:nvSpPr>
        <xdr:cNvPr id="356" name="n_4aveValue【福祉施設】&#10;一人当たり面積">
          <a:extLst>
            <a:ext uri="{FF2B5EF4-FFF2-40B4-BE49-F238E27FC236}">
              <a16:creationId xmlns:a16="http://schemas.microsoft.com/office/drawing/2014/main" id="{A488F3DA-663D-4BB3-B0E7-9CEE27DD0C09}"/>
            </a:ext>
          </a:extLst>
        </xdr:cNvPr>
        <xdr:cNvSpPr txBox="1"/>
      </xdr:nvSpPr>
      <xdr:spPr>
        <a:xfrm>
          <a:off x="6737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17797</xdr:rowOff>
    </xdr:from>
    <xdr:ext cx="469744" cy="259045"/>
    <xdr:sp macro="" textlink="">
      <xdr:nvSpPr>
        <xdr:cNvPr id="357" name="n_1mainValue【福祉施設】&#10;一人当たり面積">
          <a:extLst>
            <a:ext uri="{FF2B5EF4-FFF2-40B4-BE49-F238E27FC236}">
              <a16:creationId xmlns:a16="http://schemas.microsoft.com/office/drawing/2014/main" id="{F18DB61D-686B-4B32-976A-7D0F11CA7541}"/>
            </a:ext>
          </a:extLst>
        </xdr:cNvPr>
        <xdr:cNvSpPr txBox="1"/>
      </xdr:nvSpPr>
      <xdr:spPr>
        <a:xfrm>
          <a:off x="939172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29227</xdr:rowOff>
    </xdr:from>
    <xdr:ext cx="469744" cy="259045"/>
    <xdr:sp macro="" textlink="">
      <xdr:nvSpPr>
        <xdr:cNvPr id="358" name="n_2mainValue【福祉施設】&#10;一人当たり面積">
          <a:extLst>
            <a:ext uri="{FF2B5EF4-FFF2-40B4-BE49-F238E27FC236}">
              <a16:creationId xmlns:a16="http://schemas.microsoft.com/office/drawing/2014/main" id="{00451917-AA47-488E-A0DF-76A244C99D7C}"/>
            </a:ext>
          </a:extLst>
        </xdr:cNvPr>
        <xdr:cNvSpPr txBox="1"/>
      </xdr:nvSpPr>
      <xdr:spPr>
        <a:xfrm>
          <a:off x="8515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36847</xdr:rowOff>
    </xdr:from>
    <xdr:ext cx="469744" cy="259045"/>
    <xdr:sp macro="" textlink="">
      <xdr:nvSpPr>
        <xdr:cNvPr id="359" name="n_3mainValue【福祉施設】&#10;一人当たり面積">
          <a:extLst>
            <a:ext uri="{FF2B5EF4-FFF2-40B4-BE49-F238E27FC236}">
              <a16:creationId xmlns:a16="http://schemas.microsoft.com/office/drawing/2014/main" id="{B34BFF14-515C-4A18-B13D-D6B970770F2C}"/>
            </a:ext>
          </a:extLst>
        </xdr:cNvPr>
        <xdr:cNvSpPr txBox="1"/>
      </xdr:nvSpPr>
      <xdr:spPr>
        <a:xfrm>
          <a:off x="7626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44466</xdr:rowOff>
    </xdr:from>
    <xdr:ext cx="469744" cy="259045"/>
    <xdr:sp macro="" textlink="">
      <xdr:nvSpPr>
        <xdr:cNvPr id="360" name="n_4mainValue【福祉施設】&#10;一人当たり面積">
          <a:extLst>
            <a:ext uri="{FF2B5EF4-FFF2-40B4-BE49-F238E27FC236}">
              <a16:creationId xmlns:a16="http://schemas.microsoft.com/office/drawing/2014/main" id="{E613F85A-64B6-42F7-8E82-29BCB750C040}"/>
            </a:ext>
          </a:extLst>
        </xdr:cNvPr>
        <xdr:cNvSpPr txBox="1"/>
      </xdr:nvSpPr>
      <xdr:spPr>
        <a:xfrm>
          <a:off x="6737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D6BC36AB-9261-4523-9336-51E2A9944CC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C326CD22-3B7B-4BC9-B029-3D4DC81DE65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89ED2D89-1FE4-4A6E-9C37-772226170EF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E6B0CDE3-E784-4167-B933-6D8B31D1648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0EA13836-4EA6-4D11-AD45-C3D01E15CC0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96D03C1A-464F-42B4-930E-B6392A82FB5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DB24929B-DF40-46FF-963C-DF9D447441E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B5386BAA-C2EF-40D8-9640-3951985EAC3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a:extLst>
            <a:ext uri="{FF2B5EF4-FFF2-40B4-BE49-F238E27FC236}">
              <a16:creationId xmlns:a16="http://schemas.microsoft.com/office/drawing/2014/main" id="{03EB78A7-21D1-440D-BD36-371D818D374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a:extLst>
            <a:ext uri="{FF2B5EF4-FFF2-40B4-BE49-F238E27FC236}">
              <a16:creationId xmlns:a16="http://schemas.microsoft.com/office/drawing/2014/main" id="{2104DAA6-400B-4202-95AB-FF7A4E7CAD3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a:extLst>
            <a:ext uri="{FF2B5EF4-FFF2-40B4-BE49-F238E27FC236}">
              <a16:creationId xmlns:a16="http://schemas.microsoft.com/office/drawing/2014/main" id="{6263EB36-894F-459C-B65F-4381CB300B9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2" name="直線コネクタ 371">
          <a:extLst>
            <a:ext uri="{FF2B5EF4-FFF2-40B4-BE49-F238E27FC236}">
              <a16:creationId xmlns:a16="http://schemas.microsoft.com/office/drawing/2014/main" id="{E922A96B-B3F2-4BC4-9027-1EC0B4B65FBB}"/>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3" name="テキスト ボックス 372">
          <a:extLst>
            <a:ext uri="{FF2B5EF4-FFF2-40B4-BE49-F238E27FC236}">
              <a16:creationId xmlns:a16="http://schemas.microsoft.com/office/drawing/2014/main" id="{D7F1E549-5BD5-4E6D-89D2-091FC4CFCD8C}"/>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4" name="直線コネクタ 373">
          <a:extLst>
            <a:ext uri="{FF2B5EF4-FFF2-40B4-BE49-F238E27FC236}">
              <a16:creationId xmlns:a16="http://schemas.microsoft.com/office/drawing/2014/main" id="{DCBCF951-21BD-44EB-B995-5A3227FCAC3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5" name="テキスト ボックス 374">
          <a:extLst>
            <a:ext uri="{FF2B5EF4-FFF2-40B4-BE49-F238E27FC236}">
              <a16:creationId xmlns:a16="http://schemas.microsoft.com/office/drawing/2014/main" id="{76FBCF80-1183-4510-A861-5BC508241BB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6" name="直線コネクタ 375">
          <a:extLst>
            <a:ext uri="{FF2B5EF4-FFF2-40B4-BE49-F238E27FC236}">
              <a16:creationId xmlns:a16="http://schemas.microsoft.com/office/drawing/2014/main" id="{6D49A997-BCF1-4BAF-A29B-CD55D691FA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7" name="テキスト ボックス 376">
          <a:extLst>
            <a:ext uri="{FF2B5EF4-FFF2-40B4-BE49-F238E27FC236}">
              <a16:creationId xmlns:a16="http://schemas.microsoft.com/office/drawing/2014/main" id="{3FD07F52-204F-41D0-B46A-B6F4AEA0D577}"/>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8" name="直線コネクタ 377">
          <a:extLst>
            <a:ext uri="{FF2B5EF4-FFF2-40B4-BE49-F238E27FC236}">
              <a16:creationId xmlns:a16="http://schemas.microsoft.com/office/drawing/2014/main" id="{39D98840-B6F6-4666-B3F7-9C163CCE16A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9" name="テキスト ボックス 378">
          <a:extLst>
            <a:ext uri="{FF2B5EF4-FFF2-40B4-BE49-F238E27FC236}">
              <a16:creationId xmlns:a16="http://schemas.microsoft.com/office/drawing/2014/main" id="{73AD9989-D3DD-498E-9FB6-CB780168EFF4}"/>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0" name="直線コネクタ 379">
          <a:extLst>
            <a:ext uri="{FF2B5EF4-FFF2-40B4-BE49-F238E27FC236}">
              <a16:creationId xmlns:a16="http://schemas.microsoft.com/office/drawing/2014/main" id="{973C3ED3-FEAF-44CD-8EC1-44EAD6F9D04C}"/>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1" name="テキスト ボックス 380">
          <a:extLst>
            <a:ext uri="{FF2B5EF4-FFF2-40B4-BE49-F238E27FC236}">
              <a16:creationId xmlns:a16="http://schemas.microsoft.com/office/drawing/2014/main" id="{8C6A64D7-5282-432A-8B31-EB463B93E5FF}"/>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a:extLst>
            <a:ext uri="{FF2B5EF4-FFF2-40B4-BE49-F238E27FC236}">
              <a16:creationId xmlns:a16="http://schemas.microsoft.com/office/drawing/2014/main" id="{7EA49FDB-466C-4EB6-8D34-52DFD684E73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3" name="テキスト ボックス 382">
          <a:extLst>
            <a:ext uri="{FF2B5EF4-FFF2-40B4-BE49-F238E27FC236}">
              <a16:creationId xmlns:a16="http://schemas.microsoft.com/office/drawing/2014/main" id="{732B9614-118E-4DD4-9BB4-B640B6B48562}"/>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4" name="【市民会館】&#10;有形固定資産減価償却率グラフ枠">
          <a:extLst>
            <a:ext uri="{FF2B5EF4-FFF2-40B4-BE49-F238E27FC236}">
              <a16:creationId xmlns:a16="http://schemas.microsoft.com/office/drawing/2014/main" id="{36E37743-6E1A-4D6C-9682-39D9E4EE51F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55245</xdr:rowOff>
    </xdr:from>
    <xdr:to>
      <xdr:col>24</xdr:col>
      <xdr:colOff>62865</xdr:colOff>
      <xdr:row>106</xdr:row>
      <xdr:rowOff>108586</xdr:rowOff>
    </xdr:to>
    <xdr:cxnSp macro="">
      <xdr:nvCxnSpPr>
        <xdr:cNvPr id="385" name="直線コネクタ 384">
          <a:extLst>
            <a:ext uri="{FF2B5EF4-FFF2-40B4-BE49-F238E27FC236}">
              <a16:creationId xmlns:a16="http://schemas.microsoft.com/office/drawing/2014/main" id="{947B6DA7-9BD2-4AFC-9E3F-9C693E7560BF}"/>
            </a:ext>
          </a:extLst>
        </xdr:cNvPr>
        <xdr:cNvCxnSpPr/>
      </xdr:nvCxnSpPr>
      <xdr:spPr>
        <a:xfrm flipV="1">
          <a:off x="4634865" y="17200245"/>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112413</xdr:rowOff>
    </xdr:from>
    <xdr:ext cx="405111" cy="259045"/>
    <xdr:sp macro="" textlink="">
      <xdr:nvSpPr>
        <xdr:cNvPr id="386" name="【市民会館】&#10;有形固定資産減価償却率最小値テキスト">
          <a:extLst>
            <a:ext uri="{FF2B5EF4-FFF2-40B4-BE49-F238E27FC236}">
              <a16:creationId xmlns:a16="http://schemas.microsoft.com/office/drawing/2014/main" id="{CA8C176F-16B0-4A1F-94FE-130D7EA87F9C}"/>
            </a:ext>
          </a:extLst>
        </xdr:cNvPr>
        <xdr:cNvSpPr txBox="1"/>
      </xdr:nvSpPr>
      <xdr:spPr>
        <a:xfrm>
          <a:off x="4673600" y="1828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108586</xdr:rowOff>
    </xdr:from>
    <xdr:to>
      <xdr:col>24</xdr:col>
      <xdr:colOff>152400</xdr:colOff>
      <xdr:row>106</xdr:row>
      <xdr:rowOff>108586</xdr:rowOff>
    </xdr:to>
    <xdr:cxnSp macro="">
      <xdr:nvCxnSpPr>
        <xdr:cNvPr id="387" name="直線コネクタ 386">
          <a:extLst>
            <a:ext uri="{FF2B5EF4-FFF2-40B4-BE49-F238E27FC236}">
              <a16:creationId xmlns:a16="http://schemas.microsoft.com/office/drawing/2014/main" id="{5AC43216-9F40-4114-B38D-378049BA7093}"/>
            </a:ext>
          </a:extLst>
        </xdr:cNvPr>
        <xdr:cNvCxnSpPr/>
      </xdr:nvCxnSpPr>
      <xdr:spPr>
        <a:xfrm>
          <a:off x="4546600" y="18282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1922</xdr:rowOff>
    </xdr:from>
    <xdr:ext cx="405111" cy="259045"/>
    <xdr:sp macro="" textlink="">
      <xdr:nvSpPr>
        <xdr:cNvPr id="388" name="【市民会館】&#10;有形固定資産減価償却率最大値テキスト">
          <a:extLst>
            <a:ext uri="{FF2B5EF4-FFF2-40B4-BE49-F238E27FC236}">
              <a16:creationId xmlns:a16="http://schemas.microsoft.com/office/drawing/2014/main" id="{1DCCA7E4-B561-4BC0-A0F6-5F2D9728AE2D}"/>
            </a:ext>
          </a:extLst>
        </xdr:cNvPr>
        <xdr:cNvSpPr txBox="1"/>
      </xdr:nvSpPr>
      <xdr:spPr>
        <a:xfrm>
          <a:off x="4673600" y="1697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55245</xdr:rowOff>
    </xdr:from>
    <xdr:to>
      <xdr:col>24</xdr:col>
      <xdr:colOff>152400</xdr:colOff>
      <xdr:row>100</xdr:row>
      <xdr:rowOff>55245</xdr:rowOff>
    </xdr:to>
    <xdr:cxnSp macro="">
      <xdr:nvCxnSpPr>
        <xdr:cNvPr id="389" name="直線コネクタ 388">
          <a:extLst>
            <a:ext uri="{FF2B5EF4-FFF2-40B4-BE49-F238E27FC236}">
              <a16:creationId xmlns:a16="http://schemas.microsoft.com/office/drawing/2014/main" id="{297D1F13-01DE-48C0-A49C-7AF7331346A2}"/>
            </a:ext>
          </a:extLst>
        </xdr:cNvPr>
        <xdr:cNvCxnSpPr/>
      </xdr:nvCxnSpPr>
      <xdr:spPr>
        <a:xfrm>
          <a:off x="4546600" y="1720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390" name="【市民会館】&#10;有形固定資産減価償却率平均値テキスト">
          <a:extLst>
            <a:ext uri="{FF2B5EF4-FFF2-40B4-BE49-F238E27FC236}">
              <a16:creationId xmlns:a16="http://schemas.microsoft.com/office/drawing/2014/main" id="{82672AD1-438E-4C40-B18C-C76A669E46FC}"/>
            </a:ext>
          </a:extLst>
        </xdr:cNvPr>
        <xdr:cNvSpPr txBox="1"/>
      </xdr:nvSpPr>
      <xdr:spPr>
        <a:xfrm>
          <a:off x="4673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91" name="フローチャート: 判断 390">
          <a:extLst>
            <a:ext uri="{FF2B5EF4-FFF2-40B4-BE49-F238E27FC236}">
              <a16:creationId xmlns:a16="http://schemas.microsoft.com/office/drawing/2014/main" id="{A8256DDA-535C-4CDD-8BAA-AFA0DFF99192}"/>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71120</xdr:rowOff>
    </xdr:from>
    <xdr:to>
      <xdr:col>20</xdr:col>
      <xdr:colOff>38100</xdr:colOff>
      <xdr:row>104</xdr:row>
      <xdr:rowOff>1270</xdr:rowOff>
    </xdr:to>
    <xdr:sp macro="" textlink="">
      <xdr:nvSpPr>
        <xdr:cNvPr id="392" name="フローチャート: 判断 391">
          <a:extLst>
            <a:ext uri="{FF2B5EF4-FFF2-40B4-BE49-F238E27FC236}">
              <a16:creationId xmlns:a16="http://schemas.microsoft.com/office/drawing/2014/main" id="{A64F1802-2D8E-4A91-80DB-5E1D58324BC4}"/>
            </a:ext>
          </a:extLst>
        </xdr:cNvPr>
        <xdr:cNvSpPr/>
      </xdr:nvSpPr>
      <xdr:spPr>
        <a:xfrm>
          <a:off x="3746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46355</xdr:rowOff>
    </xdr:from>
    <xdr:to>
      <xdr:col>15</xdr:col>
      <xdr:colOff>101600</xdr:colOff>
      <xdr:row>103</xdr:row>
      <xdr:rowOff>147955</xdr:rowOff>
    </xdr:to>
    <xdr:sp macro="" textlink="">
      <xdr:nvSpPr>
        <xdr:cNvPr id="393" name="フローチャート: 判断 392">
          <a:extLst>
            <a:ext uri="{FF2B5EF4-FFF2-40B4-BE49-F238E27FC236}">
              <a16:creationId xmlns:a16="http://schemas.microsoft.com/office/drawing/2014/main" id="{9D6E97DA-1C4F-4B71-B025-C53CAC70B73C}"/>
            </a:ext>
          </a:extLst>
        </xdr:cNvPr>
        <xdr:cNvSpPr/>
      </xdr:nvSpPr>
      <xdr:spPr>
        <a:xfrm>
          <a:off x="2857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4445</xdr:rowOff>
    </xdr:from>
    <xdr:to>
      <xdr:col>10</xdr:col>
      <xdr:colOff>165100</xdr:colOff>
      <xdr:row>103</xdr:row>
      <xdr:rowOff>106045</xdr:rowOff>
    </xdr:to>
    <xdr:sp macro="" textlink="">
      <xdr:nvSpPr>
        <xdr:cNvPr id="394" name="フローチャート: 判断 393">
          <a:extLst>
            <a:ext uri="{FF2B5EF4-FFF2-40B4-BE49-F238E27FC236}">
              <a16:creationId xmlns:a16="http://schemas.microsoft.com/office/drawing/2014/main" id="{121C5F65-EDCE-4BB9-A8A6-B6BE80432E29}"/>
            </a:ext>
          </a:extLst>
        </xdr:cNvPr>
        <xdr:cNvSpPr/>
      </xdr:nvSpPr>
      <xdr:spPr>
        <a:xfrm>
          <a:off x="1968500" y="1766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395" name="フローチャート: 判断 394">
          <a:extLst>
            <a:ext uri="{FF2B5EF4-FFF2-40B4-BE49-F238E27FC236}">
              <a16:creationId xmlns:a16="http://schemas.microsoft.com/office/drawing/2014/main" id="{CB5CC304-1CC9-43DF-A20E-0E664D6917EA}"/>
            </a:ext>
          </a:extLst>
        </xdr:cNvPr>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163B34E5-81CD-4520-8703-EC313540DEA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8A8D63C7-D30F-4BB6-947E-0D9DB1511F1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B2EAF3B6-D003-4082-92BD-2EB1DDEC32C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7F7B1AFF-1856-4619-8D8E-2D022F55E85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C51BE33-6BDD-479C-B99B-6ECA6E39711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107</xdr:row>
      <xdr:rowOff>4445</xdr:rowOff>
    </xdr:from>
    <xdr:to>
      <xdr:col>15</xdr:col>
      <xdr:colOff>101600</xdr:colOff>
      <xdr:row>107</xdr:row>
      <xdr:rowOff>106045</xdr:rowOff>
    </xdr:to>
    <xdr:sp macro="" textlink="">
      <xdr:nvSpPr>
        <xdr:cNvPr id="401" name="楕円 400">
          <a:extLst>
            <a:ext uri="{FF2B5EF4-FFF2-40B4-BE49-F238E27FC236}">
              <a16:creationId xmlns:a16="http://schemas.microsoft.com/office/drawing/2014/main" id="{84B02829-B28F-4B6C-85DD-4C2FC6C8550A}"/>
            </a:ext>
          </a:extLst>
        </xdr:cNvPr>
        <xdr:cNvSpPr/>
      </xdr:nvSpPr>
      <xdr:spPr>
        <a:xfrm>
          <a:off x="2857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17797</xdr:rowOff>
    </xdr:from>
    <xdr:ext cx="405111" cy="259045"/>
    <xdr:sp macro="" textlink="">
      <xdr:nvSpPr>
        <xdr:cNvPr id="402" name="n_1aveValue【市民会館】&#10;有形固定資産減価償却率">
          <a:extLst>
            <a:ext uri="{FF2B5EF4-FFF2-40B4-BE49-F238E27FC236}">
              <a16:creationId xmlns:a16="http://schemas.microsoft.com/office/drawing/2014/main" id="{F3212096-4018-494C-86DA-FAD60BD292F2}"/>
            </a:ext>
          </a:extLst>
        </xdr:cNvPr>
        <xdr:cNvSpPr txBox="1"/>
      </xdr:nvSpPr>
      <xdr:spPr>
        <a:xfrm>
          <a:off x="3582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164482</xdr:rowOff>
    </xdr:from>
    <xdr:ext cx="405111" cy="259045"/>
    <xdr:sp macro="" textlink="">
      <xdr:nvSpPr>
        <xdr:cNvPr id="403" name="n_2aveValue【市民会館】&#10;有形固定資産減価償却率">
          <a:extLst>
            <a:ext uri="{FF2B5EF4-FFF2-40B4-BE49-F238E27FC236}">
              <a16:creationId xmlns:a16="http://schemas.microsoft.com/office/drawing/2014/main" id="{57386636-3B6A-417D-813C-D0C095148325}"/>
            </a:ext>
          </a:extLst>
        </xdr:cNvPr>
        <xdr:cNvSpPr txBox="1"/>
      </xdr:nvSpPr>
      <xdr:spPr>
        <a:xfrm>
          <a:off x="2705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122572</xdr:rowOff>
    </xdr:from>
    <xdr:ext cx="405111" cy="259045"/>
    <xdr:sp macro="" textlink="">
      <xdr:nvSpPr>
        <xdr:cNvPr id="404" name="n_3aveValue【市民会館】&#10;有形固定資産減価償却率">
          <a:extLst>
            <a:ext uri="{FF2B5EF4-FFF2-40B4-BE49-F238E27FC236}">
              <a16:creationId xmlns:a16="http://schemas.microsoft.com/office/drawing/2014/main" id="{911C3C7B-D634-421C-A26C-25E96C9B38CA}"/>
            </a:ext>
          </a:extLst>
        </xdr:cNvPr>
        <xdr:cNvSpPr txBox="1"/>
      </xdr:nvSpPr>
      <xdr:spPr>
        <a:xfrm>
          <a:off x="1816744" y="1743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05" name="n_4aveValue【市民会館】&#10;有形固定資産減価償却率">
          <a:extLst>
            <a:ext uri="{FF2B5EF4-FFF2-40B4-BE49-F238E27FC236}">
              <a16:creationId xmlns:a16="http://schemas.microsoft.com/office/drawing/2014/main" id="{99A41808-537A-4EB3-B8E4-529DB5336E38}"/>
            </a:ext>
          </a:extLst>
        </xdr:cNvPr>
        <xdr:cNvSpPr txBox="1"/>
      </xdr:nvSpPr>
      <xdr:spPr>
        <a:xfrm>
          <a:off x="927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97172</xdr:rowOff>
    </xdr:from>
    <xdr:ext cx="405111" cy="259045"/>
    <xdr:sp macro="" textlink="">
      <xdr:nvSpPr>
        <xdr:cNvPr id="406" name="n_2mainValue【市民会館】&#10;有形固定資産減価償却率">
          <a:extLst>
            <a:ext uri="{FF2B5EF4-FFF2-40B4-BE49-F238E27FC236}">
              <a16:creationId xmlns:a16="http://schemas.microsoft.com/office/drawing/2014/main" id="{D68A0CEB-B7BF-482E-8693-5B91DD773E20}"/>
            </a:ext>
          </a:extLst>
        </xdr:cNvPr>
        <xdr:cNvSpPr txBox="1"/>
      </xdr:nvSpPr>
      <xdr:spPr>
        <a:xfrm>
          <a:off x="2705744" y="184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7" name="正方形/長方形 406">
          <a:extLst>
            <a:ext uri="{FF2B5EF4-FFF2-40B4-BE49-F238E27FC236}">
              <a16:creationId xmlns:a16="http://schemas.microsoft.com/office/drawing/2014/main" id="{53625C02-EA5E-4C96-8F96-7F2AD9C695C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8" name="正方形/長方形 407">
          <a:extLst>
            <a:ext uri="{FF2B5EF4-FFF2-40B4-BE49-F238E27FC236}">
              <a16:creationId xmlns:a16="http://schemas.microsoft.com/office/drawing/2014/main" id="{60B5D768-9243-432D-9468-31CC763D62B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9" name="正方形/長方形 408">
          <a:extLst>
            <a:ext uri="{FF2B5EF4-FFF2-40B4-BE49-F238E27FC236}">
              <a16:creationId xmlns:a16="http://schemas.microsoft.com/office/drawing/2014/main" id="{AB807CEA-C2F9-44E9-95D8-6F055E961D0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0" name="正方形/長方形 409">
          <a:extLst>
            <a:ext uri="{FF2B5EF4-FFF2-40B4-BE49-F238E27FC236}">
              <a16:creationId xmlns:a16="http://schemas.microsoft.com/office/drawing/2014/main" id="{B3690CC6-D4D8-48AE-B7FE-9FC21776E5C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1" name="正方形/長方形 410">
          <a:extLst>
            <a:ext uri="{FF2B5EF4-FFF2-40B4-BE49-F238E27FC236}">
              <a16:creationId xmlns:a16="http://schemas.microsoft.com/office/drawing/2014/main" id="{C5105B4B-98D9-47AC-A6A8-56225F9B29C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2" name="正方形/長方形 411">
          <a:extLst>
            <a:ext uri="{FF2B5EF4-FFF2-40B4-BE49-F238E27FC236}">
              <a16:creationId xmlns:a16="http://schemas.microsoft.com/office/drawing/2014/main" id="{487425C6-84FE-4CF2-A9F9-B2F7C1FAB1B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3" name="正方形/長方形 412">
          <a:extLst>
            <a:ext uri="{FF2B5EF4-FFF2-40B4-BE49-F238E27FC236}">
              <a16:creationId xmlns:a16="http://schemas.microsoft.com/office/drawing/2014/main" id="{D44B9C65-0B48-46B2-A2EB-AE3295706F9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4" name="正方形/長方形 413">
          <a:extLst>
            <a:ext uri="{FF2B5EF4-FFF2-40B4-BE49-F238E27FC236}">
              <a16:creationId xmlns:a16="http://schemas.microsoft.com/office/drawing/2014/main" id="{172D6674-ACEF-43AA-BCBB-7B901F21627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5" name="テキスト ボックス 414">
          <a:extLst>
            <a:ext uri="{FF2B5EF4-FFF2-40B4-BE49-F238E27FC236}">
              <a16:creationId xmlns:a16="http://schemas.microsoft.com/office/drawing/2014/main" id="{1BED3C4B-26A9-4711-8325-E435D603B16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6" name="直線コネクタ 415">
          <a:extLst>
            <a:ext uri="{FF2B5EF4-FFF2-40B4-BE49-F238E27FC236}">
              <a16:creationId xmlns:a16="http://schemas.microsoft.com/office/drawing/2014/main" id="{15FBF937-2091-45B7-8F31-0EC2953B834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7" name="直線コネクタ 416">
          <a:extLst>
            <a:ext uri="{FF2B5EF4-FFF2-40B4-BE49-F238E27FC236}">
              <a16:creationId xmlns:a16="http://schemas.microsoft.com/office/drawing/2014/main" id="{53914965-A479-4CF2-B69D-4D7B38E33DE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8" name="テキスト ボックス 417">
          <a:extLst>
            <a:ext uri="{FF2B5EF4-FFF2-40B4-BE49-F238E27FC236}">
              <a16:creationId xmlns:a16="http://schemas.microsoft.com/office/drawing/2014/main" id="{2741E466-5886-42C6-A95C-C7B2E2A637D7}"/>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9" name="直線コネクタ 418">
          <a:extLst>
            <a:ext uri="{FF2B5EF4-FFF2-40B4-BE49-F238E27FC236}">
              <a16:creationId xmlns:a16="http://schemas.microsoft.com/office/drawing/2014/main" id="{6D1B33B2-DF47-4129-9F15-70F9A12D353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0" name="テキスト ボックス 419">
          <a:extLst>
            <a:ext uri="{FF2B5EF4-FFF2-40B4-BE49-F238E27FC236}">
              <a16:creationId xmlns:a16="http://schemas.microsoft.com/office/drawing/2014/main" id="{6B057442-ACD2-4D3D-82F6-0A32173DADD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1" name="直線コネクタ 420">
          <a:extLst>
            <a:ext uri="{FF2B5EF4-FFF2-40B4-BE49-F238E27FC236}">
              <a16:creationId xmlns:a16="http://schemas.microsoft.com/office/drawing/2014/main" id="{4B723554-C483-4C36-BE2C-B2D85ED7E79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2" name="テキスト ボックス 421">
          <a:extLst>
            <a:ext uri="{FF2B5EF4-FFF2-40B4-BE49-F238E27FC236}">
              <a16:creationId xmlns:a16="http://schemas.microsoft.com/office/drawing/2014/main" id="{EB26961F-669B-4145-8A46-308686908449}"/>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3" name="直線コネクタ 422">
          <a:extLst>
            <a:ext uri="{FF2B5EF4-FFF2-40B4-BE49-F238E27FC236}">
              <a16:creationId xmlns:a16="http://schemas.microsoft.com/office/drawing/2014/main" id="{135D884E-68BB-494B-AFFB-88E1A4E07F8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4" name="テキスト ボックス 423">
          <a:extLst>
            <a:ext uri="{FF2B5EF4-FFF2-40B4-BE49-F238E27FC236}">
              <a16:creationId xmlns:a16="http://schemas.microsoft.com/office/drawing/2014/main" id="{23BCB658-4444-401F-8060-830E168A0E8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5" name="直線コネクタ 424">
          <a:extLst>
            <a:ext uri="{FF2B5EF4-FFF2-40B4-BE49-F238E27FC236}">
              <a16:creationId xmlns:a16="http://schemas.microsoft.com/office/drawing/2014/main" id="{0BC01B05-3CF8-44EC-8750-0E2FDE74766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6" name="テキスト ボックス 425">
          <a:extLst>
            <a:ext uri="{FF2B5EF4-FFF2-40B4-BE49-F238E27FC236}">
              <a16:creationId xmlns:a16="http://schemas.microsoft.com/office/drawing/2014/main" id="{6225FB68-88E8-4F73-B428-F883CE08997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a:extLst>
            <a:ext uri="{FF2B5EF4-FFF2-40B4-BE49-F238E27FC236}">
              <a16:creationId xmlns:a16="http://schemas.microsoft.com/office/drawing/2014/main" id="{739518A5-841A-4D5B-BEE5-45F101621C2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a:extLst>
            <a:ext uri="{FF2B5EF4-FFF2-40B4-BE49-F238E27FC236}">
              <a16:creationId xmlns:a16="http://schemas.microsoft.com/office/drawing/2014/main" id="{03223652-4AD4-40D5-86A3-07BCDF37982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a:extLst>
            <a:ext uri="{FF2B5EF4-FFF2-40B4-BE49-F238E27FC236}">
              <a16:creationId xmlns:a16="http://schemas.microsoft.com/office/drawing/2014/main" id="{AFF42382-2626-404D-805C-2EA9B44BD19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430" name="直線コネクタ 429">
          <a:extLst>
            <a:ext uri="{FF2B5EF4-FFF2-40B4-BE49-F238E27FC236}">
              <a16:creationId xmlns:a16="http://schemas.microsoft.com/office/drawing/2014/main" id="{C3D885E2-1368-47B0-8AD6-98C179812E76}"/>
            </a:ext>
          </a:extLst>
        </xdr:cNvPr>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31" name="【市民会館】&#10;一人当たり面積最小値テキスト">
          <a:extLst>
            <a:ext uri="{FF2B5EF4-FFF2-40B4-BE49-F238E27FC236}">
              <a16:creationId xmlns:a16="http://schemas.microsoft.com/office/drawing/2014/main" id="{B7D0CB09-3ADB-44AD-BC9F-C207E8035AB4}"/>
            </a:ext>
          </a:extLst>
        </xdr:cNvPr>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32" name="直線コネクタ 431">
          <a:extLst>
            <a:ext uri="{FF2B5EF4-FFF2-40B4-BE49-F238E27FC236}">
              <a16:creationId xmlns:a16="http://schemas.microsoft.com/office/drawing/2014/main" id="{6C54D527-91BB-4AF1-AF53-08E65272F3E2}"/>
            </a:ext>
          </a:extLst>
        </xdr:cNvPr>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33" name="【市民会館】&#10;一人当たり面積最大値テキスト">
          <a:extLst>
            <a:ext uri="{FF2B5EF4-FFF2-40B4-BE49-F238E27FC236}">
              <a16:creationId xmlns:a16="http://schemas.microsoft.com/office/drawing/2014/main" id="{F7E98112-4D00-4342-AED9-5067D82C8061}"/>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34" name="直線コネクタ 433">
          <a:extLst>
            <a:ext uri="{FF2B5EF4-FFF2-40B4-BE49-F238E27FC236}">
              <a16:creationId xmlns:a16="http://schemas.microsoft.com/office/drawing/2014/main" id="{848B1B82-D288-43ED-811C-C50898BFB714}"/>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121938</xdr:rowOff>
    </xdr:from>
    <xdr:ext cx="469744" cy="259045"/>
    <xdr:sp macro="" textlink="">
      <xdr:nvSpPr>
        <xdr:cNvPr id="435" name="【市民会館】&#10;一人当たり面積平均値テキスト">
          <a:extLst>
            <a:ext uri="{FF2B5EF4-FFF2-40B4-BE49-F238E27FC236}">
              <a16:creationId xmlns:a16="http://schemas.microsoft.com/office/drawing/2014/main" id="{85DDFBAE-A6A5-49DC-9B24-904717CA18EF}"/>
            </a:ext>
          </a:extLst>
        </xdr:cNvPr>
        <xdr:cNvSpPr txBox="1"/>
      </xdr:nvSpPr>
      <xdr:spPr>
        <a:xfrm>
          <a:off x="105156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436" name="フローチャート: 判断 435">
          <a:extLst>
            <a:ext uri="{FF2B5EF4-FFF2-40B4-BE49-F238E27FC236}">
              <a16:creationId xmlns:a16="http://schemas.microsoft.com/office/drawing/2014/main" id="{AEB2122E-406E-4252-8A08-476E0E91C74D}"/>
            </a:ext>
          </a:extLst>
        </xdr:cNvPr>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37" name="フローチャート: 判断 436">
          <a:extLst>
            <a:ext uri="{FF2B5EF4-FFF2-40B4-BE49-F238E27FC236}">
              <a16:creationId xmlns:a16="http://schemas.microsoft.com/office/drawing/2014/main" id="{5DDB9E76-8C6C-471E-A1D5-FEBD34055D1E}"/>
            </a:ext>
          </a:extLst>
        </xdr:cNvPr>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38" name="フローチャート: 判断 437">
          <a:extLst>
            <a:ext uri="{FF2B5EF4-FFF2-40B4-BE49-F238E27FC236}">
              <a16:creationId xmlns:a16="http://schemas.microsoft.com/office/drawing/2014/main" id="{4912A409-0EFE-46B3-89F8-430177CB8D1F}"/>
            </a:ext>
          </a:extLst>
        </xdr:cNvPr>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439" name="フローチャート: 判断 438">
          <a:extLst>
            <a:ext uri="{FF2B5EF4-FFF2-40B4-BE49-F238E27FC236}">
              <a16:creationId xmlns:a16="http://schemas.microsoft.com/office/drawing/2014/main" id="{24603C95-F41A-4BA4-A91F-4059A6C7CE89}"/>
            </a:ext>
          </a:extLst>
        </xdr:cNvPr>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440" name="フローチャート: 判断 439">
          <a:extLst>
            <a:ext uri="{FF2B5EF4-FFF2-40B4-BE49-F238E27FC236}">
              <a16:creationId xmlns:a16="http://schemas.microsoft.com/office/drawing/2014/main" id="{440C4512-A147-42EF-917F-4D18F6B4A3E7}"/>
            </a:ext>
          </a:extLst>
        </xdr:cNvPr>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37DCF6C9-BCF4-454E-B813-5719B968C57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A2CEA629-000A-4FD6-AFBA-A403CCE868E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4533A087-7AEE-4882-97D6-B380BA8AC37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37909BA8-994D-49F9-B912-23A2A9F1F67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2FB4E083-C30E-4B0F-8762-42A34CAFDD0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71120</xdr:rowOff>
    </xdr:from>
    <xdr:to>
      <xdr:col>46</xdr:col>
      <xdr:colOff>38100</xdr:colOff>
      <xdr:row>104</xdr:row>
      <xdr:rowOff>1270</xdr:rowOff>
    </xdr:to>
    <xdr:sp macro="" textlink="">
      <xdr:nvSpPr>
        <xdr:cNvPr id="446" name="楕円 445">
          <a:extLst>
            <a:ext uri="{FF2B5EF4-FFF2-40B4-BE49-F238E27FC236}">
              <a16:creationId xmlns:a16="http://schemas.microsoft.com/office/drawing/2014/main" id="{7E7D1C80-3F57-45D1-98A0-A5708B606139}"/>
            </a:ext>
          </a:extLst>
        </xdr:cNvPr>
        <xdr:cNvSpPr/>
      </xdr:nvSpPr>
      <xdr:spPr>
        <a:xfrm>
          <a:off x="8699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82566</xdr:rowOff>
    </xdr:from>
    <xdr:ext cx="469744" cy="259045"/>
    <xdr:sp macro="" textlink="">
      <xdr:nvSpPr>
        <xdr:cNvPr id="447" name="n_1aveValue【市民会館】&#10;一人当たり面積">
          <a:extLst>
            <a:ext uri="{FF2B5EF4-FFF2-40B4-BE49-F238E27FC236}">
              <a16:creationId xmlns:a16="http://schemas.microsoft.com/office/drawing/2014/main" id="{59172B9C-9D5C-476A-9C14-0304AC1E3AED}"/>
            </a:ext>
          </a:extLst>
        </xdr:cNvPr>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72407</xdr:rowOff>
    </xdr:from>
    <xdr:ext cx="469744" cy="259045"/>
    <xdr:sp macro="" textlink="">
      <xdr:nvSpPr>
        <xdr:cNvPr id="448" name="n_2aveValue【市民会館】&#10;一人当たり面積">
          <a:extLst>
            <a:ext uri="{FF2B5EF4-FFF2-40B4-BE49-F238E27FC236}">
              <a16:creationId xmlns:a16="http://schemas.microsoft.com/office/drawing/2014/main" id="{D12D0C93-CA28-4E51-9D72-7AEF686C93F0}"/>
            </a:ext>
          </a:extLst>
        </xdr:cNvPr>
        <xdr:cNvSpPr txBox="1"/>
      </xdr:nvSpPr>
      <xdr:spPr>
        <a:xfrm>
          <a:off x="8515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71138</xdr:rowOff>
    </xdr:from>
    <xdr:ext cx="469744" cy="259045"/>
    <xdr:sp macro="" textlink="">
      <xdr:nvSpPr>
        <xdr:cNvPr id="449" name="n_3aveValue【市民会館】&#10;一人当たり面積">
          <a:extLst>
            <a:ext uri="{FF2B5EF4-FFF2-40B4-BE49-F238E27FC236}">
              <a16:creationId xmlns:a16="http://schemas.microsoft.com/office/drawing/2014/main" id="{5232F549-9F3D-4A95-9E44-533ADC491F30}"/>
            </a:ext>
          </a:extLst>
        </xdr:cNvPr>
        <xdr:cNvSpPr txBox="1"/>
      </xdr:nvSpPr>
      <xdr:spPr>
        <a:xfrm>
          <a:off x="7626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86377</xdr:rowOff>
    </xdr:from>
    <xdr:ext cx="469744" cy="259045"/>
    <xdr:sp macro="" textlink="">
      <xdr:nvSpPr>
        <xdr:cNvPr id="450" name="n_4aveValue【市民会館】&#10;一人当たり面積">
          <a:extLst>
            <a:ext uri="{FF2B5EF4-FFF2-40B4-BE49-F238E27FC236}">
              <a16:creationId xmlns:a16="http://schemas.microsoft.com/office/drawing/2014/main" id="{80545B78-3F45-4681-A70F-230038300010}"/>
            </a:ext>
          </a:extLst>
        </xdr:cNvPr>
        <xdr:cNvSpPr txBox="1"/>
      </xdr:nvSpPr>
      <xdr:spPr>
        <a:xfrm>
          <a:off x="6737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17797</xdr:rowOff>
    </xdr:from>
    <xdr:ext cx="469744" cy="259045"/>
    <xdr:sp macro="" textlink="">
      <xdr:nvSpPr>
        <xdr:cNvPr id="451" name="n_2mainValue【市民会館】&#10;一人当たり面積">
          <a:extLst>
            <a:ext uri="{FF2B5EF4-FFF2-40B4-BE49-F238E27FC236}">
              <a16:creationId xmlns:a16="http://schemas.microsoft.com/office/drawing/2014/main" id="{82876DB8-9BAF-489C-BD6C-16D89426E6F3}"/>
            </a:ext>
          </a:extLst>
        </xdr:cNvPr>
        <xdr:cNvSpPr txBox="1"/>
      </xdr:nvSpPr>
      <xdr:spPr>
        <a:xfrm>
          <a:off x="85154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a:extLst>
            <a:ext uri="{FF2B5EF4-FFF2-40B4-BE49-F238E27FC236}">
              <a16:creationId xmlns:a16="http://schemas.microsoft.com/office/drawing/2014/main" id="{4CF16244-A300-47AD-A47A-5003B531DFF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a:extLst>
            <a:ext uri="{FF2B5EF4-FFF2-40B4-BE49-F238E27FC236}">
              <a16:creationId xmlns:a16="http://schemas.microsoft.com/office/drawing/2014/main" id="{44C2806E-4D1B-4D38-9343-B82FF48414B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a:extLst>
            <a:ext uri="{FF2B5EF4-FFF2-40B4-BE49-F238E27FC236}">
              <a16:creationId xmlns:a16="http://schemas.microsoft.com/office/drawing/2014/main" id="{C495F429-F02D-44C3-AF2E-28F6BDB952D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a:extLst>
            <a:ext uri="{FF2B5EF4-FFF2-40B4-BE49-F238E27FC236}">
              <a16:creationId xmlns:a16="http://schemas.microsoft.com/office/drawing/2014/main" id="{44A355DA-25F1-46E5-806F-3C39AA67ACA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a:extLst>
            <a:ext uri="{FF2B5EF4-FFF2-40B4-BE49-F238E27FC236}">
              <a16:creationId xmlns:a16="http://schemas.microsoft.com/office/drawing/2014/main" id="{BB269FDE-8E97-49FB-91B7-B28FDAB5A08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a:extLst>
            <a:ext uri="{FF2B5EF4-FFF2-40B4-BE49-F238E27FC236}">
              <a16:creationId xmlns:a16="http://schemas.microsoft.com/office/drawing/2014/main" id="{BE57FBE5-0659-466E-AE4C-EFEA6A2FC11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a:extLst>
            <a:ext uri="{FF2B5EF4-FFF2-40B4-BE49-F238E27FC236}">
              <a16:creationId xmlns:a16="http://schemas.microsoft.com/office/drawing/2014/main" id="{98965E35-500E-4C6A-BCE0-3ABE9539D58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a:extLst>
            <a:ext uri="{FF2B5EF4-FFF2-40B4-BE49-F238E27FC236}">
              <a16:creationId xmlns:a16="http://schemas.microsoft.com/office/drawing/2014/main" id="{91079959-8E6F-4FBF-BD0A-EB2E851DAC15}"/>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a:extLst>
            <a:ext uri="{FF2B5EF4-FFF2-40B4-BE49-F238E27FC236}">
              <a16:creationId xmlns:a16="http://schemas.microsoft.com/office/drawing/2014/main" id="{747ABCB1-88B0-41A6-8063-A5F213981E1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a:extLst>
            <a:ext uri="{FF2B5EF4-FFF2-40B4-BE49-F238E27FC236}">
              <a16:creationId xmlns:a16="http://schemas.microsoft.com/office/drawing/2014/main" id="{7F89C67A-9192-4F44-B6D0-E2FA4C8BAAE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a:extLst>
            <a:ext uri="{FF2B5EF4-FFF2-40B4-BE49-F238E27FC236}">
              <a16:creationId xmlns:a16="http://schemas.microsoft.com/office/drawing/2014/main" id="{88C7A897-3585-41A8-B995-E511A3D67E4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a:extLst>
            <a:ext uri="{FF2B5EF4-FFF2-40B4-BE49-F238E27FC236}">
              <a16:creationId xmlns:a16="http://schemas.microsoft.com/office/drawing/2014/main" id="{AFB00081-F316-47D5-A660-069B149355A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a:extLst>
            <a:ext uri="{FF2B5EF4-FFF2-40B4-BE49-F238E27FC236}">
              <a16:creationId xmlns:a16="http://schemas.microsoft.com/office/drawing/2014/main" id="{AEB4C120-690C-4EEB-8050-BD13799113B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a:extLst>
            <a:ext uri="{FF2B5EF4-FFF2-40B4-BE49-F238E27FC236}">
              <a16:creationId xmlns:a16="http://schemas.microsoft.com/office/drawing/2014/main" id="{AE1C0FEC-4D0A-45E3-96AF-508FA14A030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a:extLst>
            <a:ext uri="{FF2B5EF4-FFF2-40B4-BE49-F238E27FC236}">
              <a16:creationId xmlns:a16="http://schemas.microsoft.com/office/drawing/2014/main" id="{BFEF66CF-80BF-4E01-84A9-4BF3A879B28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a:extLst>
            <a:ext uri="{FF2B5EF4-FFF2-40B4-BE49-F238E27FC236}">
              <a16:creationId xmlns:a16="http://schemas.microsoft.com/office/drawing/2014/main" id="{61E7EEBF-1F96-4886-9B94-68A2D54A4177}"/>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id="{A8E32414-C873-4F5E-872E-BB52DEFEC75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id="{D12D0DE1-5BFB-4B9E-BCAE-BA5DDFDD4F0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id="{7CA1D5B9-724C-491A-9BE6-C4FE0E80F87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id="{BBCAFAFC-6336-46D5-8AA6-B62A7C0AA83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id="{9CEF74B3-3802-4AB4-AB9F-65385ECE277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id="{E74E0C7E-CE01-4A07-89AE-9953B23BF39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id="{8E9D0045-0AA6-446A-9CF7-108307F1262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B94771F3-C1E6-40B6-A6AD-B4613EE6C5A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id="{BF55693C-51B5-4ED2-A17C-3C51B0B42C1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id="{8119B46C-1F22-43C3-93A9-C2398D73AF8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8" name="テキスト ボックス 477">
          <a:extLst>
            <a:ext uri="{FF2B5EF4-FFF2-40B4-BE49-F238E27FC236}">
              <a16:creationId xmlns:a16="http://schemas.microsoft.com/office/drawing/2014/main" id="{D18EC6B1-FC58-4528-9B3C-1B8C968969E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9" name="直線コネクタ 478">
          <a:extLst>
            <a:ext uri="{FF2B5EF4-FFF2-40B4-BE49-F238E27FC236}">
              <a16:creationId xmlns:a16="http://schemas.microsoft.com/office/drawing/2014/main" id="{145D2E96-3CF7-4DCC-A926-679D826C1B4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0" name="テキスト ボックス 479">
          <a:extLst>
            <a:ext uri="{FF2B5EF4-FFF2-40B4-BE49-F238E27FC236}">
              <a16:creationId xmlns:a16="http://schemas.microsoft.com/office/drawing/2014/main" id="{72E3F0A6-7A5D-4F8A-AD8E-39871AA8EF28}"/>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1" name="直線コネクタ 480">
          <a:extLst>
            <a:ext uri="{FF2B5EF4-FFF2-40B4-BE49-F238E27FC236}">
              <a16:creationId xmlns:a16="http://schemas.microsoft.com/office/drawing/2014/main" id="{DEF4DBCD-CD72-492E-AD38-1571F796541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2" name="テキスト ボックス 481">
          <a:extLst>
            <a:ext uri="{FF2B5EF4-FFF2-40B4-BE49-F238E27FC236}">
              <a16:creationId xmlns:a16="http://schemas.microsoft.com/office/drawing/2014/main" id="{C30D4B6E-18F5-4DA1-B2B5-679B9D8C29D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3" name="直線コネクタ 482">
          <a:extLst>
            <a:ext uri="{FF2B5EF4-FFF2-40B4-BE49-F238E27FC236}">
              <a16:creationId xmlns:a16="http://schemas.microsoft.com/office/drawing/2014/main" id="{66AE468D-FE36-4BA6-8444-E9D14ED378C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4" name="テキスト ボックス 483">
          <a:extLst>
            <a:ext uri="{FF2B5EF4-FFF2-40B4-BE49-F238E27FC236}">
              <a16:creationId xmlns:a16="http://schemas.microsoft.com/office/drawing/2014/main" id="{3D3F7E82-59D1-44B8-A917-5E74E2670FA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5" name="直線コネクタ 484">
          <a:extLst>
            <a:ext uri="{FF2B5EF4-FFF2-40B4-BE49-F238E27FC236}">
              <a16:creationId xmlns:a16="http://schemas.microsoft.com/office/drawing/2014/main" id="{4DCC5942-9DA5-4E7A-88C6-0265229155E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6" name="テキスト ボックス 485">
          <a:extLst>
            <a:ext uri="{FF2B5EF4-FFF2-40B4-BE49-F238E27FC236}">
              <a16:creationId xmlns:a16="http://schemas.microsoft.com/office/drawing/2014/main" id="{2CEC28A7-E26B-44CE-A66A-2E591CCED1E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7" name="直線コネクタ 486">
          <a:extLst>
            <a:ext uri="{FF2B5EF4-FFF2-40B4-BE49-F238E27FC236}">
              <a16:creationId xmlns:a16="http://schemas.microsoft.com/office/drawing/2014/main" id="{7FF0643C-CCC5-46AC-8F5D-6D4E1D02409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88" name="テキスト ボックス 487">
          <a:extLst>
            <a:ext uri="{FF2B5EF4-FFF2-40B4-BE49-F238E27FC236}">
              <a16:creationId xmlns:a16="http://schemas.microsoft.com/office/drawing/2014/main" id="{F348AF36-DC31-4112-8B7C-EA0B05A605AD}"/>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a:extLst>
            <a:ext uri="{FF2B5EF4-FFF2-40B4-BE49-F238E27FC236}">
              <a16:creationId xmlns:a16="http://schemas.microsoft.com/office/drawing/2014/main" id="{9F96E0D5-3390-4ECE-9E75-494950C51F2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保健センター・保健所】&#10;有形固定資産減価償却率グラフ枠">
          <a:extLst>
            <a:ext uri="{FF2B5EF4-FFF2-40B4-BE49-F238E27FC236}">
              <a16:creationId xmlns:a16="http://schemas.microsoft.com/office/drawing/2014/main" id="{5584627F-427A-4608-A688-F6576DA0779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491" name="直線コネクタ 490">
          <a:extLst>
            <a:ext uri="{FF2B5EF4-FFF2-40B4-BE49-F238E27FC236}">
              <a16:creationId xmlns:a16="http://schemas.microsoft.com/office/drawing/2014/main" id="{44361A77-38A0-4699-A15E-7F30AE531C55}"/>
            </a:ext>
          </a:extLst>
        </xdr:cNvPr>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492" name="【保健センター・保健所】&#10;有形固定資産減価償却率最小値テキスト">
          <a:extLst>
            <a:ext uri="{FF2B5EF4-FFF2-40B4-BE49-F238E27FC236}">
              <a16:creationId xmlns:a16="http://schemas.microsoft.com/office/drawing/2014/main" id="{75ADCF35-9E9A-49D9-8E6B-D66893BA7841}"/>
            </a:ext>
          </a:extLst>
        </xdr:cNvPr>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493" name="直線コネクタ 492">
          <a:extLst>
            <a:ext uri="{FF2B5EF4-FFF2-40B4-BE49-F238E27FC236}">
              <a16:creationId xmlns:a16="http://schemas.microsoft.com/office/drawing/2014/main" id="{4C8D80B9-D923-4045-8616-F0A252B55C8F}"/>
            </a:ext>
          </a:extLst>
        </xdr:cNvPr>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494" name="【保健センター・保健所】&#10;有形固定資産減価償却率最大値テキスト">
          <a:extLst>
            <a:ext uri="{FF2B5EF4-FFF2-40B4-BE49-F238E27FC236}">
              <a16:creationId xmlns:a16="http://schemas.microsoft.com/office/drawing/2014/main" id="{3B4617C7-819F-4160-A394-D74C3365A501}"/>
            </a:ext>
          </a:extLst>
        </xdr:cNvPr>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495" name="直線コネクタ 494">
          <a:extLst>
            <a:ext uri="{FF2B5EF4-FFF2-40B4-BE49-F238E27FC236}">
              <a16:creationId xmlns:a16="http://schemas.microsoft.com/office/drawing/2014/main" id="{EF8CA0D1-5724-4C8B-8151-4C240B2946BC}"/>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83837</xdr:rowOff>
    </xdr:from>
    <xdr:ext cx="405111" cy="259045"/>
    <xdr:sp macro="" textlink="">
      <xdr:nvSpPr>
        <xdr:cNvPr id="496" name="【保健センター・保健所】&#10;有形固定資産減価償却率平均値テキスト">
          <a:extLst>
            <a:ext uri="{FF2B5EF4-FFF2-40B4-BE49-F238E27FC236}">
              <a16:creationId xmlns:a16="http://schemas.microsoft.com/office/drawing/2014/main" id="{3994B52E-2E45-44C6-9BB1-8857752BAB73}"/>
            </a:ext>
          </a:extLst>
        </xdr:cNvPr>
        <xdr:cNvSpPr txBox="1"/>
      </xdr:nvSpPr>
      <xdr:spPr>
        <a:xfrm>
          <a:off x="16357600" y="10370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497" name="フローチャート: 判断 496">
          <a:extLst>
            <a:ext uri="{FF2B5EF4-FFF2-40B4-BE49-F238E27FC236}">
              <a16:creationId xmlns:a16="http://schemas.microsoft.com/office/drawing/2014/main" id="{E8BE3323-CBEF-4A4D-9DA2-339E4F0B92E7}"/>
            </a:ext>
          </a:extLst>
        </xdr:cNvPr>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498" name="フローチャート: 判断 497">
          <a:extLst>
            <a:ext uri="{FF2B5EF4-FFF2-40B4-BE49-F238E27FC236}">
              <a16:creationId xmlns:a16="http://schemas.microsoft.com/office/drawing/2014/main" id="{75A01935-8A3D-4C85-821E-BB8A4A81F7CE}"/>
            </a:ext>
          </a:extLst>
        </xdr:cNvPr>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499" name="フローチャート: 判断 498">
          <a:extLst>
            <a:ext uri="{FF2B5EF4-FFF2-40B4-BE49-F238E27FC236}">
              <a16:creationId xmlns:a16="http://schemas.microsoft.com/office/drawing/2014/main" id="{52EF2D16-5ECC-4A22-B0BB-E67D35EBE23E}"/>
            </a:ext>
          </a:extLst>
        </xdr:cNvPr>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500" name="フローチャート: 判断 499">
          <a:extLst>
            <a:ext uri="{FF2B5EF4-FFF2-40B4-BE49-F238E27FC236}">
              <a16:creationId xmlns:a16="http://schemas.microsoft.com/office/drawing/2014/main" id="{5B814AFD-1996-4390-B177-E2B8EB40AB34}"/>
            </a:ext>
          </a:extLst>
        </xdr:cNvPr>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501" name="フローチャート: 判断 500">
          <a:extLst>
            <a:ext uri="{FF2B5EF4-FFF2-40B4-BE49-F238E27FC236}">
              <a16:creationId xmlns:a16="http://schemas.microsoft.com/office/drawing/2014/main" id="{2AB91FAB-9454-4539-A578-E61826EB7621}"/>
            </a:ext>
          </a:extLst>
        </xdr:cNvPr>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C8947EC3-A6BB-4745-AA1F-441C48A9E3D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89335A54-21E1-4D9D-B095-6FDAC4DC91F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CB1E6FE-C4B1-47DB-9933-6936BA3845D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CD72FE05-44FE-4D95-B990-DA6A52347C8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7CB12A00-E860-4A95-BF2E-19A298BB1ED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25400</xdr:rowOff>
    </xdr:from>
    <xdr:to>
      <xdr:col>81</xdr:col>
      <xdr:colOff>101600</xdr:colOff>
      <xdr:row>60</xdr:row>
      <xdr:rowOff>127000</xdr:rowOff>
    </xdr:to>
    <xdr:sp macro="" textlink="">
      <xdr:nvSpPr>
        <xdr:cNvPr id="507" name="楕円 506">
          <a:extLst>
            <a:ext uri="{FF2B5EF4-FFF2-40B4-BE49-F238E27FC236}">
              <a16:creationId xmlns:a16="http://schemas.microsoft.com/office/drawing/2014/main" id="{879953D0-98BC-4353-8D58-F1023E3B2E8A}"/>
            </a:ext>
          </a:extLst>
        </xdr:cNvPr>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08" name="楕円 507">
          <a:extLst>
            <a:ext uri="{FF2B5EF4-FFF2-40B4-BE49-F238E27FC236}">
              <a16:creationId xmlns:a16="http://schemas.microsoft.com/office/drawing/2014/main" id="{0A2BB512-E91F-4F9E-B6C1-B9DAE632ADD7}"/>
            </a:ext>
          </a:extLst>
        </xdr:cNvPr>
        <xdr:cNvSpPr/>
      </xdr:nvSpPr>
      <xdr:spPr>
        <a:xfrm>
          <a:off x="14541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34290</xdr:rowOff>
    </xdr:from>
    <xdr:to>
      <xdr:col>81</xdr:col>
      <xdr:colOff>50800</xdr:colOff>
      <xdr:row>60</xdr:row>
      <xdr:rowOff>76200</xdr:rowOff>
    </xdr:to>
    <xdr:cxnSp macro="">
      <xdr:nvCxnSpPr>
        <xdr:cNvPr id="509" name="直線コネクタ 508">
          <a:extLst>
            <a:ext uri="{FF2B5EF4-FFF2-40B4-BE49-F238E27FC236}">
              <a16:creationId xmlns:a16="http://schemas.microsoft.com/office/drawing/2014/main" id="{43F58B19-D360-47E7-94FF-C30887E640DD}"/>
            </a:ext>
          </a:extLst>
        </xdr:cNvPr>
        <xdr:cNvCxnSpPr/>
      </xdr:nvCxnSpPr>
      <xdr:spPr>
        <a:xfrm>
          <a:off x="14592300" y="103212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113030</xdr:rowOff>
    </xdr:from>
    <xdr:to>
      <xdr:col>72</xdr:col>
      <xdr:colOff>38100</xdr:colOff>
      <xdr:row>60</xdr:row>
      <xdr:rowOff>43180</xdr:rowOff>
    </xdr:to>
    <xdr:sp macro="" textlink="">
      <xdr:nvSpPr>
        <xdr:cNvPr id="510" name="楕円 509">
          <a:extLst>
            <a:ext uri="{FF2B5EF4-FFF2-40B4-BE49-F238E27FC236}">
              <a16:creationId xmlns:a16="http://schemas.microsoft.com/office/drawing/2014/main" id="{D1E88264-263A-48BC-A2A9-6BCBE8A0E65B}"/>
            </a:ext>
          </a:extLst>
        </xdr:cNvPr>
        <xdr:cNvSpPr/>
      </xdr:nvSpPr>
      <xdr:spPr>
        <a:xfrm>
          <a:off x="13652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163830</xdr:rowOff>
    </xdr:from>
    <xdr:to>
      <xdr:col>76</xdr:col>
      <xdr:colOff>114300</xdr:colOff>
      <xdr:row>60</xdr:row>
      <xdr:rowOff>34290</xdr:rowOff>
    </xdr:to>
    <xdr:cxnSp macro="">
      <xdr:nvCxnSpPr>
        <xdr:cNvPr id="511" name="直線コネクタ 510">
          <a:extLst>
            <a:ext uri="{FF2B5EF4-FFF2-40B4-BE49-F238E27FC236}">
              <a16:creationId xmlns:a16="http://schemas.microsoft.com/office/drawing/2014/main" id="{CA89B465-4855-422B-9EFA-F426A69C3DA3}"/>
            </a:ext>
          </a:extLst>
        </xdr:cNvPr>
        <xdr:cNvCxnSpPr/>
      </xdr:nvCxnSpPr>
      <xdr:spPr>
        <a:xfrm>
          <a:off x="13703300" y="102793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71120</xdr:rowOff>
    </xdr:from>
    <xdr:to>
      <xdr:col>67</xdr:col>
      <xdr:colOff>101600</xdr:colOff>
      <xdr:row>60</xdr:row>
      <xdr:rowOff>1270</xdr:rowOff>
    </xdr:to>
    <xdr:sp macro="" textlink="">
      <xdr:nvSpPr>
        <xdr:cNvPr id="512" name="楕円 511">
          <a:extLst>
            <a:ext uri="{FF2B5EF4-FFF2-40B4-BE49-F238E27FC236}">
              <a16:creationId xmlns:a16="http://schemas.microsoft.com/office/drawing/2014/main" id="{767E846B-E66C-437D-9BB4-A8D7B8C42640}"/>
            </a:ext>
          </a:extLst>
        </xdr:cNvPr>
        <xdr:cNvSpPr/>
      </xdr:nvSpPr>
      <xdr:spPr>
        <a:xfrm>
          <a:off x="12763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121920</xdr:rowOff>
    </xdr:from>
    <xdr:to>
      <xdr:col>71</xdr:col>
      <xdr:colOff>177800</xdr:colOff>
      <xdr:row>59</xdr:row>
      <xdr:rowOff>163830</xdr:rowOff>
    </xdr:to>
    <xdr:cxnSp macro="">
      <xdr:nvCxnSpPr>
        <xdr:cNvPr id="513" name="直線コネクタ 512">
          <a:extLst>
            <a:ext uri="{FF2B5EF4-FFF2-40B4-BE49-F238E27FC236}">
              <a16:creationId xmlns:a16="http://schemas.microsoft.com/office/drawing/2014/main" id="{F969AD3B-C5F1-484A-AC4B-23290E2DDE8B}"/>
            </a:ext>
          </a:extLst>
        </xdr:cNvPr>
        <xdr:cNvCxnSpPr/>
      </xdr:nvCxnSpPr>
      <xdr:spPr>
        <a:xfrm>
          <a:off x="12814300" y="10237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17</xdr:rowOff>
    </xdr:from>
    <xdr:ext cx="405111" cy="259045"/>
    <xdr:sp macro="" textlink="">
      <xdr:nvSpPr>
        <xdr:cNvPr id="514" name="n_1aveValue【保健センター・保健所】&#10;有形固定資産減価償却率">
          <a:extLst>
            <a:ext uri="{FF2B5EF4-FFF2-40B4-BE49-F238E27FC236}">
              <a16:creationId xmlns:a16="http://schemas.microsoft.com/office/drawing/2014/main" id="{36512CC5-FC1D-4CA3-B157-9CF366C9A7B6}"/>
            </a:ext>
          </a:extLst>
        </xdr:cNvPr>
        <xdr:cNvSpPr txBox="1"/>
      </xdr:nvSpPr>
      <xdr:spPr>
        <a:xfrm>
          <a:off x="152660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74312</xdr:rowOff>
    </xdr:from>
    <xdr:ext cx="405111" cy="259045"/>
    <xdr:sp macro="" textlink="">
      <xdr:nvSpPr>
        <xdr:cNvPr id="515" name="n_2aveValue【保健センター・保健所】&#10;有形固定資産減価償却率">
          <a:extLst>
            <a:ext uri="{FF2B5EF4-FFF2-40B4-BE49-F238E27FC236}">
              <a16:creationId xmlns:a16="http://schemas.microsoft.com/office/drawing/2014/main" id="{B21F0414-EA26-48CC-9B5D-9205D060CDD1}"/>
            </a:ext>
          </a:extLst>
        </xdr:cNvPr>
        <xdr:cNvSpPr txBox="1"/>
      </xdr:nvSpPr>
      <xdr:spPr>
        <a:xfrm>
          <a:off x="14389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66692</xdr:rowOff>
    </xdr:from>
    <xdr:ext cx="405111" cy="259045"/>
    <xdr:sp macro="" textlink="">
      <xdr:nvSpPr>
        <xdr:cNvPr id="516" name="n_3aveValue【保健センター・保健所】&#10;有形固定資産減価償却率">
          <a:extLst>
            <a:ext uri="{FF2B5EF4-FFF2-40B4-BE49-F238E27FC236}">
              <a16:creationId xmlns:a16="http://schemas.microsoft.com/office/drawing/2014/main" id="{4C558100-A08F-4C90-BD21-B94BD75B12D0}"/>
            </a:ext>
          </a:extLst>
        </xdr:cNvPr>
        <xdr:cNvSpPr txBox="1"/>
      </xdr:nvSpPr>
      <xdr:spPr>
        <a:xfrm>
          <a:off x="13500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30497</xdr:rowOff>
    </xdr:from>
    <xdr:ext cx="405111" cy="259045"/>
    <xdr:sp macro="" textlink="">
      <xdr:nvSpPr>
        <xdr:cNvPr id="517" name="n_4aveValue【保健センター・保健所】&#10;有形固定資産減価償却率">
          <a:extLst>
            <a:ext uri="{FF2B5EF4-FFF2-40B4-BE49-F238E27FC236}">
              <a16:creationId xmlns:a16="http://schemas.microsoft.com/office/drawing/2014/main" id="{7971A3C1-041D-48CA-8FC4-0E4FF335A8E3}"/>
            </a:ext>
          </a:extLst>
        </xdr:cNvPr>
        <xdr:cNvSpPr txBox="1"/>
      </xdr:nvSpPr>
      <xdr:spPr>
        <a:xfrm>
          <a:off x="12611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143527</xdr:rowOff>
    </xdr:from>
    <xdr:ext cx="405111" cy="259045"/>
    <xdr:sp macro="" textlink="">
      <xdr:nvSpPr>
        <xdr:cNvPr id="518" name="n_1mainValue【保健センター・保健所】&#10;有形固定資産減価償却率">
          <a:extLst>
            <a:ext uri="{FF2B5EF4-FFF2-40B4-BE49-F238E27FC236}">
              <a16:creationId xmlns:a16="http://schemas.microsoft.com/office/drawing/2014/main" id="{760EDBDF-BB8B-4531-8F11-A6BFE30E77A1}"/>
            </a:ext>
          </a:extLst>
        </xdr:cNvPr>
        <xdr:cNvSpPr txBox="1"/>
      </xdr:nvSpPr>
      <xdr:spPr>
        <a:xfrm>
          <a:off x="152660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519" name="n_2mainValue【保健センター・保健所】&#10;有形固定資産減価償却率">
          <a:extLst>
            <a:ext uri="{FF2B5EF4-FFF2-40B4-BE49-F238E27FC236}">
              <a16:creationId xmlns:a16="http://schemas.microsoft.com/office/drawing/2014/main" id="{9CB6D7C2-BC44-499B-BB8B-D4D7F02B9C0E}"/>
            </a:ext>
          </a:extLst>
        </xdr:cNvPr>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59707</xdr:rowOff>
    </xdr:from>
    <xdr:ext cx="405111" cy="259045"/>
    <xdr:sp macro="" textlink="">
      <xdr:nvSpPr>
        <xdr:cNvPr id="520" name="n_3mainValue【保健センター・保健所】&#10;有形固定資産減価償却率">
          <a:extLst>
            <a:ext uri="{FF2B5EF4-FFF2-40B4-BE49-F238E27FC236}">
              <a16:creationId xmlns:a16="http://schemas.microsoft.com/office/drawing/2014/main" id="{D289E95C-2863-4750-AD78-2A6DAE4FE300}"/>
            </a:ext>
          </a:extLst>
        </xdr:cNvPr>
        <xdr:cNvSpPr txBox="1"/>
      </xdr:nvSpPr>
      <xdr:spPr>
        <a:xfrm>
          <a:off x="13500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17797</xdr:rowOff>
    </xdr:from>
    <xdr:ext cx="405111" cy="259045"/>
    <xdr:sp macro="" textlink="">
      <xdr:nvSpPr>
        <xdr:cNvPr id="521" name="n_4mainValue【保健センター・保健所】&#10;有形固定資産減価償却率">
          <a:extLst>
            <a:ext uri="{FF2B5EF4-FFF2-40B4-BE49-F238E27FC236}">
              <a16:creationId xmlns:a16="http://schemas.microsoft.com/office/drawing/2014/main" id="{B88362AE-FAA2-4796-81E4-16200FCEAE5A}"/>
            </a:ext>
          </a:extLst>
        </xdr:cNvPr>
        <xdr:cNvSpPr txBox="1"/>
      </xdr:nvSpPr>
      <xdr:spPr>
        <a:xfrm>
          <a:off x="12611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6128773F-2B11-407C-A900-3C56F0665B0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5FB89CB3-CEC7-4923-B252-AE17102F167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C4E1F4C7-33F3-4215-B23D-F3247E5BE4E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40A251CC-04B5-4E33-8ED6-C9D5DD40AF8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7169B62B-6E8C-495A-8448-EAECFEE8BBA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B927A0E8-FF4F-4ADF-94B0-0591134DAAA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3F474159-BB69-41D6-BF67-3A9F3712494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5CD688AA-FC7D-4842-8853-097A5F37845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554433AC-A71E-43D2-B9EB-8319BE08B28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30F4E1BF-6B16-4F9C-8865-16AC43E495D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2" name="直線コネクタ 531">
          <a:extLst>
            <a:ext uri="{FF2B5EF4-FFF2-40B4-BE49-F238E27FC236}">
              <a16:creationId xmlns:a16="http://schemas.microsoft.com/office/drawing/2014/main" id="{13627336-F32A-49B2-96C2-BBF508CC371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3" name="テキスト ボックス 532">
          <a:extLst>
            <a:ext uri="{FF2B5EF4-FFF2-40B4-BE49-F238E27FC236}">
              <a16:creationId xmlns:a16="http://schemas.microsoft.com/office/drawing/2014/main" id="{CDDE282D-521F-4ECD-8022-B86FDE2AD61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4" name="直線コネクタ 533">
          <a:extLst>
            <a:ext uri="{FF2B5EF4-FFF2-40B4-BE49-F238E27FC236}">
              <a16:creationId xmlns:a16="http://schemas.microsoft.com/office/drawing/2014/main" id="{57BE4BCF-1ACC-4C8A-882A-98BB5769ECF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5" name="テキスト ボックス 534">
          <a:extLst>
            <a:ext uri="{FF2B5EF4-FFF2-40B4-BE49-F238E27FC236}">
              <a16:creationId xmlns:a16="http://schemas.microsoft.com/office/drawing/2014/main" id="{2AB4DC47-2377-4FD0-A70B-7A1232372B4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6" name="直線コネクタ 535">
          <a:extLst>
            <a:ext uri="{FF2B5EF4-FFF2-40B4-BE49-F238E27FC236}">
              <a16:creationId xmlns:a16="http://schemas.microsoft.com/office/drawing/2014/main" id="{C1747E3B-4D0C-4425-AB26-9F971C74C43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7" name="テキスト ボックス 536">
          <a:extLst>
            <a:ext uri="{FF2B5EF4-FFF2-40B4-BE49-F238E27FC236}">
              <a16:creationId xmlns:a16="http://schemas.microsoft.com/office/drawing/2014/main" id="{3D95CD90-575C-4AA0-B376-B92A988E4BC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8" name="直線コネクタ 537">
          <a:extLst>
            <a:ext uri="{FF2B5EF4-FFF2-40B4-BE49-F238E27FC236}">
              <a16:creationId xmlns:a16="http://schemas.microsoft.com/office/drawing/2014/main" id="{94523FA1-0C5E-44A7-A1A3-152563CD76E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9" name="テキスト ボックス 538">
          <a:extLst>
            <a:ext uri="{FF2B5EF4-FFF2-40B4-BE49-F238E27FC236}">
              <a16:creationId xmlns:a16="http://schemas.microsoft.com/office/drawing/2014/main" id="{748234AE-3E89-4C94-923E-6CDC294DF0F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0" name="直線コネクタ 539">
          <a:extLst>
            <a:ext uri="{FF2B5EF4-FFF2-40B4-BE49-F238E27FC236}">
              <a16:creationId xmlns:a16="http://schemas.microsoft.com/office/drawing/2014/main" id="{40ECDED3-C0EA-4E18-8B0A-87F894DC7C1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1" name="テキスト ボックス 540">
          <a:extLst>
            <a:ext uri="{FF2B5EF4-FFF2-40B4-BE49-F238E27FC236}">
              <a16:creationId xmlns:a16="http://schemas.microsoft.com/office/drawing/2014/main" id="{05BC81B2-8DA3-4EFF-9B53-F072DE81601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a:extLst>
            <a:ext uri="{FF2B5EF4-FFF2-40B4-BE49-F238E27FC236}">
              <a16:creationId xmlns:a16="http://schemas.microsoft.com/office/drawing/2014/main" id="{73B06BE7-1996-434D-BC9E-4F89667D6A3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a:extLst>
            <a:ext uri="{FF2B5EF4-FFF2-40B4-BE49-F238E27FC236}">
              <a16:creationId xmlns:a16="http://schemas.microsoft.com/office/drawing/2014/main" id="{A7635DA4-D91D-4650-B26D-2AB2D303366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保健センター・保健所】&#10;一人当たり面積グラフ枠">
          <a:extLst>
            <a:ext uri="{FF2B5EF4-FFF2-40B4-BE49-F238E27FC236}">
              <a16:creationId xmlns:a16="http://schemas.microsoft.com/office/drawing/2014/main" id="{596464C4-1C17-447D-B88D-79F5A34744D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545" name="直線コネクタ 544">
          <a:extLst>
            <a:ext uri="{FF2B5EF4-FFF2-40B4-BE49-F238E27FC236}">
              <a16:creationId xmlns:a16="http://schemas.microsoft.com/office/drawing/2014/main" id="{9598D6C4-5852-49C1-8CE4-53B8D91E9146}"/>
            </a:ext>
          </a:extLst>
        </xdr:cNvPr>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46" name="【保健センター・保健所】&#10;一人当たり面積最小値テキスト">
          <a:extLst>
            <a:ext uri="{FF2B5EF4-FFF2-40B4-BE49-F238E27FC236}">
              <a16:creationId xmlns:a16="http://schemas.microsoft.com/office/drawing/2014/main" id="{FD866D55-FB26-43A8-9B24-8165AEB7E9D3}"/>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47" name="直線コネクタ 546">
          <a:extLst>
            <a:ext uri="{FF2B5EF4-FFF2-40B4-BE49-F238E27FC236}">
              <a16:creationId xmlns:a16="http://schemas.microsoft.com/office/drawing/2014/main" id="{643062A0-A954-4EDC-B79B-3D7A1B202748}"/>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548" name="【保健センター・保健所】&#10;一人当たり面積最大値テキスト">
          <a:extLst>
            <a:ext uri="{FF2B5EF4-FFF2-40B4-BE49-F238E27FC236}">
              <a16:creationId xmlns:a16="http://schemas.microsoft.com/office/drawing/2014/main" id="{435FCA3B-094E-496E-A585-9F0C4EC15508}"/>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549" name="直線コネクタ 548">
          <a:extLst>
            <a:ext uri="{FF2B5EF4-FFF2-40B4-BE49-F238E27FC236}">
              <a16:creationId xmlns:a16="http://schemas.microsoft.com/office/drawing/2014/main" id="{B72738B5-2FD2-40EE-BE13-40961A490536}"/>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83837</xdr:rowOff>
    </xdr:from>
    <xdr:ext cx="469744" cy="259045"/>
    <xdr:sp macro="" textlink="">
      <xdr:nvSpPr>
        <xdr:cNvPr id="550" name="【保健センター・保健所】&#10;一人当たり面積平均値テキスト">
          <a:extLst>
            <a:ext uri="{FF2B5EF4-FFF2-40B4-BE49-F238E27FC236}">
              <a16:creationId xmlns:a16="http://schemas.microsoft.com/office/drawing/2014/main" id="{167F849A-6C0C-432E-BB92-6709FC4557FB}"/>
            </a:ext>
          </a:extLst>
        </xdr:cNvPr>
        <xdr:cNvSpPr txBox="1"/>
      </xdr:nvSpPr>
      <xdr:spPr>
        <a:xfrm>
          <a:off x="22199600" y="1071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51" name="フローチャート: 判断 550">
          <a:extLst>
            <a:ext uri="{FF2B5EF4-FFF2-40B4-BE49-F238E27FC236}">
              <a16:creationId xmlns:a16="http://schemas.microsoft.com/office/drawing/2014/main" id="{9A4E643D-0C26-4697-A842-602E16E92685}"/>
            </a:ext>
          </a:extLst>
        </xdr:cNvPr>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552" name="フローチャート: 判断 551">
          <a:extLst>
            <a:ext uri="{FF2B5EF4-FFF2-40B4-BE49-F238E27FC236}">
              <a16:creationId xmlns:a16="http://schemas.microsoft.com/office/drawing/2014/main" id="{F9EC0AEE-6952-45DC-BA0A-548888B2A079}"/>
            </a:ext>
          </a:extLst>
        </xdr:cNvPr>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53" name="フローチャート: 判断 552">
          <a:extLst>
            <a:ext uri="{FF2B5EF4-FFF2-40B4-BE49-F238E27FC236}">
              <a16:creationId xmlns:a16="http://schemas.microsoft.com/office/drawing/2014/main" id="{DFAC5107-6E1C-40CD-87D6-858EF42843AA}"/>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554" name="フローチャート: 判断 553">
          <a:extLst>
            <a:ext uri="{FF2B5EF4-FFF2-40B4-BE49-F238E27FC236}">
              <a16:creationId xmlns:a16="http://schemas.microsoft.com/office/drawing/2014/main" id="{3D3320A0-7563-4BB2-B335-1C0B3605203A}"/>
            </a:ext>
          </a:extLst>
        </xdr:cNvPr>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555" name="フローチャート: 判断 554">
          <a:extLst>
            <a:ext uri="{FF2B5EF4-FFF2-40B4-BE49-F238E27FC236}">
              <a16:creationId xmlns:a16="http://schemas.microsoft.com/office/drawing/2014/main" id="{6709E11F-4FE6-40C3-8C15-906DD6987217}"/>
            </a:ext>
          </a:extLst>
        </xdr:cNvPr>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7426DEF4-8C96-4BAB-B363-5F0CCBBEB9C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FE579EFB-EB95-45AA-8DF7-FA280F5629E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F2D6787-18C7-4FCB-84E5-F8C24AB8633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D7AE86BD-5A45-4FC6-8471-003969CC365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E6A40682-4B12-4544-9B7E-12798F9084A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105410</xdr:rowOff>
    </xdr:from>
    <xdr:to>
      <xdr:col>112</xdr:col>
      <xdr:colOff>38100</xdr:colOff>
      <xdr:row>63</xdr:row>
      <xdr:rowOff>35560</xdr:rowOff>
    </xdr:to>
    <xdr:sp macro="" textlink="">
      <xdr:nvSpPr>
        <xdr:cNvPr id="561" name="楕円 560">
          <a:extLst>
            <a:ext uri="{FF2B5EF4-FFF2-40B4-BE49-F238E27FC236}">
              <a16:creationId xmlns:a16="http://schemas.microsoft.com/office/drawing/2014/main" id="{99070938-6886-4B9E-9ABF-3E9E5DC9F9B2}"/>
            </a:ext>
          </a:extLst>
        </xdr:cNvPr>
        <xdr:cNvSpPr/>
      </xdr:nvSpPr>
      <xdr:spPr>
        <a:xfrm>
          <a:off x="21272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113030</xdr:rowOff>
    </xdr:from>
    <xdr:to>
      <xdr:col>107</xdr:col>
      <xdr:colOff>101600</xdr:colOff>
      <xdr:row>63</xdr:row>
      <xdr:rowOff>43180</xdr:rowOff>
    </xdr:to>
    <xdr:sp macro="" textlink="">
      <xdr:nvSpPr>
        <xdr:cNvPr id="562" name="楕円 561">
          <a:extLst>
            <a:ext uri="{FF2B5EF4-FFF2-40B4-BE49-F238E27FC236}">
              <a16:creationId xmlns:a16="http://schemas.microsoft.com/office/drawing/2014/main" id="{88A7B972-98CC-43DA-A557-8BC717AE72DE}"/>
            </a:ext>
          </a:extLst>
        </xdr:cNvPr>
        <xdr:cNvSpPr/>
      </xdr:nvSpPr>
      <xdr:spPr>
        <a:xfrm>
          <a:off x="20383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156210</xdr:rowOff>
    </xdr:from>
    <xdr:to>
      <xdr:col>111</xdr:col>
      <xdr:colOff>177800</xdr:colOff>
      <xdr:row>62</xdr:row>
      <xdr:rowOff>163830</xdr:rowOff>
    </xdr:to>
    <xdr:cxnSp macro="">
      <xdr:nvCxnSpPr>
        <xdr:cNvPr id="563" name="直線コネクタ 562">
          <a:extLst>
            <a:ext uri="{FF2B5EF4-FFF2-40B4-BE49-F238E27FC236}">
              <a16:creationId xmlns:a16="http://schemas.microsoft.com/office/drawing/2014/main" id="{698099B7-A7A1-4464-972C-F2BF116E4FD7}"/>
            </a:ext>
          </a:extLst>
        </xdr:cNvPr>
        <xdr:cNvCxnSpPr/>
      </xdr:nvCxnSpPr>
      <xdr:spPr>
        <a:xfrm flipV="1">
          <a:off x="20434300" y="107861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564" name="楕円 563">
          <a:extLst>
            <a:ext uri="{FF2B5EF4-FFF2-40B4-BE49-F238E27FC236}">
              <a16:creationId xmlns:a16="http://schemas.microsoft.com/office/drawing/2014/main" id="{EB91C08F-C929-4746-A7E2-75555ECDDBFB}"/>
            </a:ext>
          </a:extLst>
        </xdr:cNvPr>
        <xdr:cNvSpPr/>
      </xdr:nvSpPr>
      <xdr:spPr>
        <a:xfrm>
          <a:off x="19494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163830</xdr:rowOff>
    </xdr:from>
    <xdr:to>
      <xdr:col>107</xdr:col>
      <xdr:colOff>50800</xdr:colOff>
      <xdr:row>62</xdr:row>
      <xdr:rowOff>167640</xdr:rowOff>
    </xdr:to>
    <xdr:cxnSp macro="">
      <xdr:nvCxnSpPr>
        <xdr:cNvPr id="565" name="直線コネクタ 564">
          <a:extLst>
            <a:ext uri="{FF2B5EF4-FFF2-40B4-BE49-F238E27FC236}">
              <a16:creationId xmlns:a16="http://schemas.microsoft.com/office/drawing/2014/main" id="{2ACD77FF-46BF-4F4C-B3C7-3B623C148DAE}"/>
            </a:ext>
          </a:extLst>
        </xdr:cNvPr>
        <xdr:cNvCxnSpPr/>
      </xdr:nvCxnSpPr>
      <xdr:spPr>
        <a:xfrm flipV="1">
          <a:off x="19545300" y="107937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120650</xdr:rowOff>
    </xdr:from>
    <xdr:to>
      <xdr:col>98</xdr:col>
      <xdr:colOff>38100</xdr:colOff>
      <xdr:row>63</xdr:row>
      <xdr:rowOff>50800</xdr:rowOff>
    </xdr:to>
    <xdr:sp macro="" textlink="">
      <xdr:nvSpPr>
        <xdr:cNvPr id="566" name="楕円 565">
          <a:extLst>
            <a:ext uri="{FF2B5EF4-FFF2-40B4-BE49-F238E27FC236}">
              <a16:creationId xmlns:a16="http://schemas.microsoft.com/office/drawing/2014/main" id="{AE341303-BC72-431F-9BF1-E38425CF5A7E}"/>
            </a:ext>
          </a:extLst>
        </xdr:cNvPr>
        <xdr:cNvSpPr/>
      </xdr:nvSpPr>
      <xdr:spPr>
        <a:xfrm>
          <a:off x="18605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167640</xdr:rowOff>
    </xdr:from>
    <xdr:to>
      <xdr:col>102</xdr:col>
      <xdr:colOff>114300</xdr:colOff>
      <xdr:row>63</xdr:row>
      <xdr:rowOff>0</xdr:rowOff>
    </xdr:to>
    <xdr:cxnSp macro="">
      <xdr:nvCxnSpPr>
        <xdr:cNvPr id="567" name="直線コネクタ 566">
          <a:extLst>
            <a:ext uri="{FF2B5EF4-FFF2-40B4-BE49-F238E27FC236}">
              <a16:creationId xmlns:a16="http://schemas.microsoft.com/office/drawing/2014/main" id="{BC25FB00-DEBD-4D40-AFED-E679C998B7D1}"/>
            </a:ext>
          </a:extLst>
        </xdr:cNvPr>
        <xdr:cNvCxnSpPr/>
      </xdr:nvCxnSpPr>
      <xdr:spPr>
        <a:xfrm flipV="1">
          <a:off x="18656300" y="10797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40657</xdr:rowOff>
    </xdr:from>
    <xdr:ext cx="469744" cy="259045"/>
    <xdr:sp macro="" textlink="">
      <xdr:nvSpPr>
        <xdr:cNvPr id="568" name="n_1aveValue【保健センター・保健所】&#10;一人当たり面積">
          <a:extLst>
            <a:ext uri="{FF2B5EF4-FFF2-40B4-BE49-F238E27FC236}">
              <a16:creationId xmlns:a16="http://schemas.microsoft.com/office/drawing/2014/main" id="{CE7D4552-1FF4-49C7-8D0C-9BC781B9F090}"/>
            </a:ext>
          </a:extLst>
        </xdr:cNvPr>
        <xdr:cNvSpPr txBox="1"/>
      </xdr:nvSpPr>
      <xdr:spPr>
        <a:xfrm>
          <a:off x="210757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569" name="n_2aveValue【保健センター・保健所】&#10;一人当たり面積">
          <a:extLst>
            <a:ext uri="{FF2B5EF4-FFF2-40B4-BE49-F238E27FC236}">
              <a16:creationId xmlns:a16="http://schemas.microsoft.com/office/drawing/2014/main" id="{B14AB443-0F76-4EA9-BFC2-C5C80EA41ECA}"/>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41927</xdr:rowOff>
    </xdr:from>
    <xdr:ext cx="469744" cy="259045"/>
    <xdr:sp macro="" textlink="">
      <xdr:nvSpPr>
        <xdr:cNvPr id="570" name="n_3aveValue【保健センター・保健所】&#10;一人当たり面積">
          <a:extLst>
            <a:ext uri="{FF2B5EF4-FFF2-40B4-BE49-F238E27FC236}">
              <a16:creationId xmlns:a16="http://schemas.microsoft.com/office/drawing/2014/main" id="{62CFC83E-883D-47A7-BD77-1B43C903F95A}"/>
            </a:ext>
          </a:extLst>
        </xdr:cNvPr>
        <xdr:cNvSpPr txBox="1"/>
      </xdr:nvSpPr>
      <xdr:spPr>
        <a:xfrm>
          <a:off x="19310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571" name="n_4aveValue【保健センター・保健所】&#10;一人当たり面積">
          <a:extLst>
            <a:ext uri="{FF2B5EF4-FFF2-40B4-BE49-F238E27FC236}">
              <a16:creationId xmlns:a16="http://schemas.microsoft.com/office/drawing/2014/main" id="{A1640B27-23D5-421B-B13D-1C6D730DDB00}"/>
            </a:ext>
          </a:extLst>
        </xdr:cNvPr>
        <xdr:cNvSpPr txBox="1"/>
      </xdr:nvSpPr>
      <xdr:spPr>
        <a:xfrm>
          <a:off x="18421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26687</xdr:rowOff>
    </xdr:from>
    <xdr:ext cx="469744" cy="259045"/>
    <xdr:sp macro="" textlink="">
      <xdr:nvSpPr>
        <xdr:cNvPr id="572" name="n_1mainValue【保健センター・保健所】&#10;一人当たり面積">
          <a:extLst>
            <a:ext uri="{FF2B5EF4-FFF2-40B4-BE49-F238E27FC236}">
              <a16:creationId xmlns:a16="http://schemas.microsoft.com/office/drawing/2014/main" id="{6BADA141-4DCE-4991-A45C-D6C84F3B9F96}"/>
            </a:ext>
          </a:extLst>
        </xdr:cNvPr>
        <xdr:cNvSpPr txBox="1"/>
      </xdr:nvSpPr>
      <xdr:spPr>
        <a:xfrm>
          <a:off x="210757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34307</xdr:rowOff>
    </xdr:from>
    <xdr:ext cx="469744" cy="259045"/>
    <xdr:sp macro="" textlink="">
      <xdr:nvSpPr>
        <xdr:cNvPr id="573" name="n_2mainValue【保健センター・保健所】&#10;一人当たり面積">
          <a:extLst>
            <a:ext uri="{FF2B5EF4-FFF2-40B4-BE49-F238E27FC236}">
              <a16:creationId xmlns:a16="http://schemas.microsoft.com/office/drawing/2014/main" id="{EA4ED16B-C8F2-4DA8-AAA8-A78A9E4D4233}"/>
            </a:ext>
          </a:extLst>
        </xdr:cNvPr>
        <xdr:cNvSpPr txBox="1"/>
      </xdr:nvSpPr>
      <xdr:spPr>
        <a:xfrm>
          <a:off x="20199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63517</xdr:rowOff>
    </xdr:from>
    <xdr:ext cx="469744" cy="259045"/>
    <xdr:sp macro="" textlink="">
      <xdr:nvSpPr>
        <xdr:cNvPr id="574" name="n_3mainValue【保健センター・保健所】&#10;一人当たり面積">
          <a:extLst>
            <a:ext uri="{FF2B5EF4-FFF2-40B4-BE49-F238E27FC236}">
              <a16:creationId xmlns:a16="http://schemas.microsoft.com/office/drawing/2014/main" id="{DD84B9FC-B43A-4C93-92F7-F3FEEFBFAEC2}"/>
            </a:ext>
          </a:extLst>
        </xdr:cNvPr>
        <xdr:cNvSpPr txBox="1"/>
      </xdr:nvSpPr>
      <xdr:spPr>
        <a:xfrm>
          <a:off x="19310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41927</xdr:rowOff>
    </xdr:from>
    <xdr:ext cx="469744" cy="259045"/>
    <xdr:sp macro="" textlink="">
      <xdr:nvSpPr>
        <xdr:cNvPr id="575" name="n_4mainValue【保健センター・保健所】&#10;一人当たり面積">
          <a:extLst>
            <a:ext uri="{FF2B5EF4-FFF2-40B4-BE49-F238E27FC236}">
              <a16:creationId xmlns:a16="http://schemas.microsoft.com/office/drawing/2014/main" id="{15B4A75D-687B-4B78-AA1A-32C5E7DC96CB}"/>
            </a:ext>
          </a:extLst>
        </xdr:cNvPr>
        <xdr:cNvSpPr txBox="1"/>
      </xdr:nvSpPr>
      <xdr:spPr>
        <a:xfrm>
          <a:off x="18421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a:extLst>
            <a:ext uri="{FF2B5EF4-FFF2-40B4-BE49-F238E27FC236}">
              <a16:creationId xmlns:a16="http://schemas.microsoft.com/office/drawing/2014/main" id="{336A636F-DA5F-417C-8D14-BCB9C81E8A6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a:extLst>
            <a:ext uri="{FF2B5EF4-FFF2-40B4-BE49-F238E27FC236}">
              <a16:creationId xmlns:a16="http://schemas.microsoft.com/office/drawing/2014/main" id="{70742D66-7941-4530-A40F-E5EAEA95432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a:extLst>
            <a:ext uri="{FF2B5EF4-FFF2-40B4-BE49-F238E27FC236}">
              <a16:creationId xmlns:a16="http://schemas.microsoft.com/office/drawing/2014/main" id="{7A7589A0-FDCB-40D8-A38E-363C618C922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a:extLst>
            <a:ext uri="{FF2B5EF4-FFF2-40B4-BE49-F238E27FC236}">
              <a16:creationId xmlns:a16="http://schemas.microsoft.com/office/drawing/2014/main" id="{8A5E0FD0-B17C-43E4-BA64-71A06965705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a:extLst>
            <a:ext uri="{FF2B5EF4-FFF2-40B4-BE49-F238E27FC236}">
              <a16:creationId xmlns:a16="http://schemas.microsoft.com/office/drawing/2014/main" id="{1CFA3751-B39D-4E73-A434-DFB0F9E62DF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a:extLst>
            <a:ext uri="{FF2B5EF4-FFF2-40B4-BE49-F238E27FC236}">
              <a16:creationId xmlns:a16="http://schemas.microsoft.com/office/drawing/2014/main" id="{0400EFCE-0238-4EF9-B7B7-95F9BBE6F9D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a:extLst>
            <a:ext uri="{FF2B5EF4-FFF2-40B4-BE49-F238E27FC236}">
              <a16:creationId xmlns:a16="http://schemas.microsoft.com/office/drawing/2014/main" id="{3BC2E0B2-F793-4B7E-86A1-11E6682A9F0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a:extLst>
            <a:ext uri="{FF2B5EF4-FFF2-40B4-BE49-F238E27FC236}">
              <a16:creationId xmlns:a16="http://schemas.microsoft.com/office/drawing/2014/main" id="{CE1DB40D-03F8-4DC7-81CE-A160B9FA5AE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4" name="テキスト ボックス 583">
          <a:extLst>
            <a:ext uri="{FF2B5EF4-FFF2-40B4-BE49-F238E27FC236}">
              <a16:creationId xmlns:a16="http://schemas.microsoft.com/office/drawing/2014/main" id="{CC6C5BFC-ED8E-4092-AD4D-6804604332A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5" name="直線コネクタ 584">
          <a:extLst>
            <a:ext uri="{FF2B5EF4-FFF2-40B4-BE49-F238E27FC236}">
              <a16:creationId xmlns:a16="http://schemas.microsoft.com/office/drawing/2014/main" id="{ED80D68D-F933-4E59-A52C-AD76CDB9BFB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6" name="テキスト ボックス 585">
          <a:extLst>
            <a:ext uri="{FF2B5EF4-FFF2-40B4-BE49-F238E27FC236}">
              <a16:creationId xmlns:a16="http://schemas.microsoft.com/office/drawing/2014/main" id="{FCEAEEBA-C2C0-4CA8-89EF-6F6DD2CF34D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a:extLst>
            <a:ext uri="{FF2B5EF4-FFF2-40B4-BE49-F238E27FC236}">
              <a16:creationId xmlns:a16="http://schemas.microsoft.com/office/drawing/2014/main" id="{AE28226A-4E83-4822-8272-8A2FAE6F17C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8" name="テキスト ボックス 587">
          <a:extLst>
            <a:ext uri="{FF2B5EF4-FFF2-40B4-BE49-F238E27FC236}">
              <a16:creationId xmlns:a16="http://schemas.microsoft.com/office/drawing/2014/main" id="{1D5D7213-8538-4652-A0C5-E11064C3704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a:extLst>
            <a:ext uri="{FF2B5EF4-FFF2-40B4-BE49-F238E27FC236}">
              <a16:creationId xmlns:a16="http://schemas.microsoft.com/office/drawing/2014/main" id="{8D5BEFE6-E39C-452B-846F-B307B5D5887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a:extLst>
            <a:ext uri="{FF2B5EF4-FFF2-40B4-BE49-F238E27FC236}">
              <a16:creationId xmlns:a16="http://schemas.microsoft.com/office/drawing/2014/main" id="{CD5929AF-8774-4094-8859-DAA29DE7B9C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a:extLst>
            <a:ext uri="{FF2B5EF4-FFF2-40B4-BE49-F238E27FC236}">
              <a16:creationId xmlns:a16="http://schemas.microsoft.com/office/drawing/2014/main" id="{A4FE2F3E-1AB6-4F75-A1EC-95641870D2C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a:extLst>
            <a:ext uri="{FF2B5EF4-FFF2-40B4-BE49-F238E27FC236}">
              <a16:creationId xmlns:a16="http://schemas.microsoft.com/office/drawing/2014/main" id="{7366DF3A-71FD-4306-8C75-1DA3888A8C6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a:extLst>
            <a:ext uri="{FF2B5EF4-FFF2-40B4-BE49-F238E27FC236}">
              <a16:creationId xmlns:a16="http://schemas.microsoft.com/office/drawing/2014/main" id="{94B8E43C-D61A-40E8-8353-86D97EC92DD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a:extLst>
            <a:ext uri="{FF2B5EF4-FFF2-40B4-BE49-F238E27FC236}">
              <a16:creationId xmlns:a16="http://schemas.microsoft.com/office/drawing/2014/main" id="{3BBA487C-B80E-4A75-9F3E-B349EF7EAAB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a:extLst>
            <a:ext uri="{FF2B5EF4-FFF2-40B4-BE49-F238E27FC236}">
              <a16:creationId xmlns:a16="http://schemas.microsoft.com/office/drawing/2014/main" id="{44126237-B892-4E8F-87ED-B63C5B3507A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a:extLst>
            <a:ext uri="{FF2B5EF4-FFF2-40B4-BE49-F238E27FC236}">
              <a16:creationId xmlns:a16="http://schemas.microsoft.com/office/drawing/2014/main" id="{E70AE0BF-6F5A-466F-B479-B65A32DBCF0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a:extLst>
            <a:ext uri="{FF2B5EF4-FFF2-40B4-BE49-F238E27FC236}">
              <a16:creationId xmlns:a16="http://schemas.microsoft.com/office/drawing/2014/main" id="{6B17F87C-86FF-4A86-A1CE-BD820CA8FDC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8" name="テキスト ボックス 597">
          <a:extLst>
            <a:ext uri="{FF2B5EF4-FFF2-40B4-BE49-F238E27FC236}">
              <a16:creationId xmlns:a16="http://schemas.microsoft.com/office/drawing/2014/main" id="{08EBEC6D-AAC1-4953-9D2A-A7C72DCEA95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a:extLst>
            <a:ext uri="{FF2B5EF4-FFF2-40B4-BE49-F238E27FC236}">
              <a16:creationId xmlns:a16="http://schemas.microsoft.com/office/drawing/2014/main" id="{2E26E320-1F30-4520-A9EF-74D12ECFB2C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消防施設】&#10;有形固定資産減価償却率グラフ枠">
          <a:extLst>
            <a:ext uri="{FF2B5EF4-FFF2-40B4-BE49-F238E27FC236}">
              <a16:creationId xmlns:a16="http://schemas.microsoft.com/office/drawing/2014/main" id="{586D7F30-B2E2-4D01-909D-705C1552575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601" name="直線コネクタ 600">
          <a:extLst>
            <a:ext uri="{FF2B5EF4-FFF2-40B4-BE49-F238E27FC236}">
              <a16:creationId xmlns:a16="http://schemas.microsoft.com/office/drawing/2014/main" id="{1A8C4570-CBD2-468F-875F-0D15D6F4B488}"/>
            </a:ext>
          </a:extLst>
        </xdr:cNvPr>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602" name="【消防施設】&#10;有形固定資産減価償却率最小値テキスト">
          <a:extLst>
            <a:ext uri="{FF2B5EF4-FFF2-40B4-BE49-F238E27FC236}">
              <a16:creationId xmlns:a16="http://schemas.microsoft.com/office/drawing/2014/main" id="{336CE3D6-E941-4E7C-BC54-88511F380C09}"/>
            </a:ext>
          </a:extLst>
        </xdr:cNvPr>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603" name="直線コネクタ 602">
          <a:extLst>
            <a:ext uri="{FF2B5EF4-FFF2-40B4-BE49-F238E27FC236}">
              <a16:creationId xmlns:a16="http://schemas.microsoft.com/office/drawing/2014/main" id="{2E50ACCD-E597-4482-9799-49223BAE76BC}"/>
            </a:ext>
          </a:extLst>
        </xdr:cNvPr>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604" name="【消防施設】&#10;有形固定資産減価償却率最大値テキスト">
          <a:extLst>
            <a:ext uri="{FF2B5EF4-FFF2-40B4-BE49-F238E27FC236}">
              <a16:creationId xmlns:a16="http://schemas.microsoft.com/office/drawing/2014/main" id="{B39FC171-7C7C-40A5-8557-1B3390A215BE}"/>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605" name="直線コネクタ 604">
          <a:extLst>
            <a:ext uri="{FF2B5EF4-FFF2-40B4-BE49-F238E27FC236}">
              <a16:creationId xmlns:a16="http://schemas.microsoft.com/office/drawing/2014/main" id="{C108539F-D986-43AC-89D6-F8A2A26AC820}"/>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127379</xdr:rowOff>
    </xdr:from>
    <xdr:ext cx="405111" cy="259045"/>
    <xdr:sp macro="" textlink="">
      <xdr:nvSpPr>
        <xdr:cNvPr id="606" name="【消防施設】&#10;有形固定資産減価償却率平均値テキスト">
          <a:extLst>
            <a:ext uri="{FF2B5EF4-FFF2-40B4-BE49-F238E27FC236}">
              <a16:creationId xmlns:a16="http://schemas.microsoft.com/office/drawing/2014/main" id="{27331A25-9B16-4D47-AEF0-DB73CC4A0FD7}"/>
            </a:ext>
          </a:extLst>
        </xdr:cNvPr>
        <xdr:cNvSpPr txBox="1"/>
      </xdr:nvSpPr>
      <xdr:spPr>
        <a:xfrm>
          <a:off x="16357600" y="1401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607" name="フローチャート: 判断 606">
          <a:extLst>
            <a:ext uri="{FF2B5EF4-FFF2-40B4-BE49-F238E27FC236}">
              <a16:creationId xmlns:a16="http://schemas.microsoft.com/office/drawing/2014/main" id="{9B97D205-710A-48E1-B2D7-3453F51EC225}"/>
            </a:ext>
          </a:extLst>
        </xdr:cNvPr>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608" name="フローチャート: 判断 607">
          <a:extLst>
            <a:ext uri="{FF2B5EF4-FFF2-40B4-BE49-F238E27FC236}">
              <a16:creationId xmlns:a16="http://schemas.microsoft.com/office/drawing/2014/main" id="{4FA670A3-7E39-4243-8A05-5C9CEEDD4FAF}"/>
            </a:ext>
          </a:extLst>
        </xdr:cNvPr>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09" name="フローチャート: 判断 608">
          <a:extLst>
            <a:ext uri="{FF2B5EF4-FFF2-40B4-BE49-F238E27FC236}">
              <a16:creationId xmlns:a16="http://schemas.microsoft.com/office/drawing/2014/main" id="{249548CF-E6E0-498E-81A0-F8E0390613F3}"/>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610" name="フローチャート: 判断 609">
          <a:extLst>
            <a:ext uri="{FF2B5EF4-FFF2-40B4-BE49-F238E27FC236}">
              <a16:creationId xmlns:a16="http://schemas.microsoft.com/office/drawing/2014/main" id="{9617401F-995E-4416-A483-9121F94F2FB9}"/>
            </a:ext>
          </a:extLst>
        </xdr:cNvPr>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611" name="フローチャート: 判断 610">
          <a:extLst>
            <a:ext uri="{FF2B5EF4-FFF2-40B4-BE49-F238E27FC236}">
              <a16:creationId xmlns:a16="http://schemas.microsoft.com/office/drawing/2014/main" id="{85886FC4-1EC7-4879-9882-720D57946386}"/>
            </a:ext>
          </a:extLst>
        </xdr:cNvPr>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FD052A41-1A6D-411E-AC74-12F189BD1AB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7114CC16-C61E-4CF5-9774-DBBDCDCAC20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2B7C944C-CCD3-48D9-9855-C6F210D983A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BB482842-8DEB-4CB4-8473-C618E3C35A9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9F88F6F4-310B-4A74-B941-B7A3A5C551E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73842</xdr:rowOff>
    </xdr:from>
    <xdr:to>
      <xdr:col>81</xdr:col>
      <xdr:colOff>101600</xdr:colOff>
      <xdr:row>86</xdr:row>
      <xdr:rowOff>3992</xdr:rowOff>
    </xdr:to>
    <xdr:sp macro="" textlink="">
      <xdr:nvSpPr>
        <xdr:cNvPr id="617" name="楕円 616">
          <a:extLst>
            <a:ext uri="{FF2B5EF4-FFF2-40B4-BE49-F238E27FC236}">
              <a16:creationId xmlns:a16="http://schemas.microsoft.com/office/drawing/2014/main" id="{ED885B3B-969D-4449-9946-022945F07BB1}"/>
            </a:ext>
          </a:extLst>
        </xdr:cNvPr>
        <xdr:cNvSpPr/>
      </xdr:nvSpPr>
      <xdr:spPr>
        <a:xfrm>
          <a:off x="15430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19957</xdr:rowOff>
    </xdr:from>
    <xdr:to>
      <xdr:col>76</xdr:col>
      <xdr:colOff>165100</xdr:colOff>
      <xdr:row>85</xdr:row>
      <xdr:rowOff>121557</xdr:rowOff>
    </xdr:to>
    <xdr:sp macro="" textlink="">
      <xdr:nvSpPr>
        <xdr:cNvPr id="618" name="楕円 617">
          <a:extLst>
            <a:ext uri="{FF2B5EF4-FFF2-40B4-BE49-F238E27FC236}">
              <a16:creationId xmlns:a16="http://schemas.microsoft.com/office/drawing/2014/main" id="{CE17F2ED-F2BB-4A6D-AB18-472EA0050C6F}"/>
            </a:ext>
          </a:extLst>
        </xdr:cNvPr>
        <xdr:cNvSpPr/>
      </xdr:nvSpPr>
      <xdr:spPr>
        <a:xfrm>
          <a:off x="14541500" y="145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70757</xdr:rowOff>
    </xdr:from>
    <xdr:to>
      <xdr:col>81</xdr:col>
      <xdr:colOff>50800</xdr:colOff>
      <xdr:row>85</xdr:row>
      <xdr:rowOff>124642</xdr:rowOff>
    </xdr:to>
    <xdr:cxnSp macro="">
      <xdr:nvCxnSpPr>
        <xdr:cNvPr id="619" name="直線コネクタ 618">
          <a:extLst>
            <a:ext uri="{FF2B5EF4-FFF2-40B4-BE49-F238E27FC236}">
              <a16:creationId xmlns:a16="http://schemas.microsoft.com/office/drawing/2014/main" id="{B9B41D6E-B04C-4DB4-939A-1C623663C586}"/>
            </a:ext>
          </a:extLst>
        </xdr:cNvPr>
        <xdr:cNvCxnSpPr/>
      </xdr:nvCxnSpPr>
      <xdr:spPr>
        <a:xfrm>
          <a:off x="14592300" y="1464400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92364</xdr:rowOff>
    </xdr:from>
    <xdr:ext cx="405111" cy="259045"/>
    <xdr:sp macro="" textlink="">
      <xdr:nvSpPr>
        <xdr:cNvPr id="620" name="n_1aveValue【消防施設】&#10;有形固定資産減価償却率">
          <a:extLst>
            <a:ext uri="{FF2B5EF4-FFF2-40B4-BE49-F238E27FC236}">
              <a16:creationId xmlns:a16="http://schemas.microsoft.com/office/drawing/2014/main" id="{14FFF6FE-E305-45AC-9411-2A1D302AA9E8}"/>
            </a:ext>
          </a:extLst>
        </xdr:cNvPr>
        <xdr:cNvSpPr txBox="1"/>
      </xdr:nvSpPr>
      <xdr:spPr>
        <a:xfrm>
          <a:off x="15266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21" name="n_2aveValue【消防施設】&#10;有形固定資産減価償却率">
          <a:extLst>
            <a:ext uri="{FF2B5EF4-FFF2-40B4-BE49-F238E27FC236}">
              <a16:creationId xmlns:a16="http://schemas.microsoft.com/office/drawing/2014/main" id="{00E07F4A-D2DB-4BAC-828F-7B639ED58FC1}"/>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622" name="n_3aveValue【消防施設】&#10;有形固定資産減価償却率">
          <a:extLst>
            <a:ext uri="{FF2B5EF4-FFF2-40B4-BE49-F238E27FC236}">
              <a16:creationId xmlns:a16="http://schemas.microsoft.com/office/drawing/2014/main" id="{390022CD-54C3-4FB1-A3FD-7A3E50453008}"/>
            </a:ext>
          </a:extLst>
        </xdr:cNvPr>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623" name="n_4aveValue【消防施設】&#10;有形固定資産減価償却率">
          <a:extLst>
            <a:ext uri="{FF2B5EF4-FFF2-40B4-BE49-F238E27FC236}">
              <a16:creationId xmlns:a16="http://schemas.microsoft.com/office/drawing/2014/main" id="{FDD35B1B-83BE-4839-B01E-6FA09831AF1A}"/>
            </a:ext>
          </a:extLst>
        </xdr:cNvPr>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166569</xdr:rowOff>
    </xdr:from>
    <xdr:ext cx="405111" cy="259045"/>
    <xdr:sp macro="" textlink="">
      <xdr:nvSpPr>
        <xdr:cNvPr id="624" name="n_1mainValue【消防施設】&#10;有形固定資産減価償却率">
          <a:extLst>
            <a:ext uri="{FF2B5EF4-FFF2-40B4-BE49-F238E27FC236}">
              <a16:creationId xmlns:a16="http://schemas.microsoft.com/office/drawing/2014/main" id="{FE5FFB5F-DBFB-4D9E-B982-E093B5BD8D5D}"/>
            </a:ext>
          </a:extLst>
        </xdr:cNvPr>
        <xdr:cNvSpPr txBox="1"/>
      </xdr:nvSpPr>
      <xdr:spPr>
        <a:xfrm>
          <a:off x="15266044" y="1473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112684</xdr:rowOff>
    </xdr:from>
    <xdr:ext cx="405111" cy="259045"/>
    <xdr:sp macro="" textlink="">
      <xdr:nvSpPr>
        <xdr:cNvPr id="625" name="n_2mainValue【消防施設】&#10;有形固定資産減価償却率">
          <a:extLst>
            <a:ext uri="{FF2B5EF4-FFF2-40B4-BE49-F238E27FC236}">
              <a16:creationId xmlns:a16="http://schemas.microsoft.com/office/drawing/2014/main" id="{5574A1F0-6C9B-4EB3-A466-A22A5D458528}"/>
            </a:ext>
          </a:extLst>
        </xdr:cNvPr>
        <xdr:cNvSpPr txBox="1"/>
      </xdr:nvSpPr>
      <xdr:spPr>
        <a:xfrm>
          <a:off x="14389744" y="1468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60B3CD96-3174-4522-A0BB-FC1068315A2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3CD9A587-6C54-47E0-9192-C6998516611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77700394-CCA4-4CA7-8B6A-2E7432ADEAD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02C61606-4D61-4CE8-9350-1AF3F5C48D5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64D3FD41-C4A3-4D3E-B306-C53B45A9BE9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92B8988F-2DF1-40E2-9C3D-D2AE264A565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F67FD006-B03E-4DB7-94C6-4F3488C8480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DB2595F4-6CB0-40DB-9E7E-FF50647F91D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a:extLst>
            <a:ext uri="{FF2B5EF4-FFF2-40B4-BE49-F238E27FC236}">
              <a16:creationId xmlns:a16="http://schemas.microsoft.com/office/drawing/2014/main" id="{78C34631-F71E-4664-BACE-4457BA116F1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a:extLst>
            <a:ext uri="{FF2B5EF4-FFF2-40B4-BE49-F238E27FC236}">
              <a16:creationId xmlns:a16="http://schemas.microsoft.com/office/drawing/2014/main" id="{C8C13CAB-47B3-4865-8151-D71B648249B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6" name="直線コネクタ 635">
          <a:extLst>
            <a:ext uri="{FF2B5EF4-FFF2-40B4-BE49-F238E27FC236}">
              <a16:creationId xmlns:a16="http://schemas.microsoft.com/office/drawing/2014/main" id="{E281B4DD-FD8E-4522-A978-A08F16D61D6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4F8E2878-1FF7-4031-9253-2DFD509C96C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8" name="直線コネクタ 637">
          <a:extLst>
            <a:ext uri="{FF2B5EF4-FFF2-40B4-BE49-F238E27FC236}">
              <a16:creationId xmlns:a16="http://schemas.microsoft.com/office/drawing/2014/main" id="{BA2CC14A-23B5-4F04-A149-10BA908E337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9" name="テキスト ボックス 638">
          <a:extLst>
            <a:ext uri="{FF2B5EF4-FFF2-40B4-BE49-F238E27FC236}">
              <a16:creationId xmlns:a16="http://schemas.microsoft.com/office/drawing/2014/main" id="{F010DD98-070E-41EF-AA2A-8FFB0EE1444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0" name="直線コネクタ 639">
          <a:extLst>
            <a:ext uri="{FF2B5EF4-FFF2-40B4-BE49-F238E27FC236}">
              <a16:creationId xmlns:a16="http://schemas.microsoft.com/office/drawing/2014/main" id="{2EF11000-1581-46E9-99FF-452A00C70D0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1" name="テキスト ボックス 640">
          <a:extLst>
            <a:ext uri="{FF2B5EF4-FFF2-40B4-BE49-F238E27FC236}">
              <a16:creationId xmlns:a16="http://schemas.microsoft.com/office/drawing/2014/main" id="{CF6F4202-80C9-479D-B3DF-51AC201F635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2" name="直線コネクタ 641">
          <a:extLst>
            <a:ext uri="{FF2B5EF4-FFF2-40B4-BE49-F238E27FC236}">
              <a16:creationId xmlns:a16="http://schemas.microsoft.com/office/drawing/2014/main" id="{C0739308-D858-4936-B459-A87A0962867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3" name="テキスト ボックス 642">
          <a:extLst>
            <a:ext uri="{FF2B5EF4-FFF2-40B4-BE49-F238E27FC236}">
              <a16:creationId xmlns:a16="http://schemas.microsoft.com/office/drawing/2014/main" id="{C30BFA78-9FC9-40A8-B01E-718209B3969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4" name="直線コネクタ 643">
          <a:extLst>
            <a:ext uri="{FF2B5EF4-FFF2-40B4-BE49-F238E27FC236}">
              <a16:creationId xmlns:a16="http://schemas.microsoft.com/office/drawing/2014/main" id="{D75DB1F6-7496-49EB-B431-9FBF89160D2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5" name="テキスト ボックス 644">
          <a:extLst>
            <a:ext uri="{FF2B5EF4-FFF2-40B4-BE49-F238E27FC236}">
              <a16:creationId xmlns:a16="http://schemas.microsoft.com/office/drawing/2014/main" id="{E76DFB8F-15FA-4020-B999-DC6DCA8C6FF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6" name="直線コネクタ 645">
          <a:extLst>
            <a:ext uri="{FF2B5EF4-FFF2-40B4-BE49-F238E27FC236}">
              <a16:creationId xmlns:a16="http://schemas.microsoft.com/office/drawing/2014/main" id="{6156055D-6B0C-4E45-AE1E-17D11224C95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7" name="テキスト ボックス 646">
          <a:extLst>
            <a:ext uri="{FF2B5EF4-FFF2-40B4-BE49-F238E27FC236}">
              <a16:creationId xmlns:a16="http://schemas.microsoft.com/office/drawing/2014/main" id="{D8512DFC-B637-44BB-8850-CC785B20EDB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8" name="【消防施設】&#10;一人当たり面積グラフ枠">
          <a:extLst>
            <a:ext uri="{FF2B5EF4-FFF2-40B4-BE49-F238E27FC236}">
              <a16:creationId xmlns:a16="http://schemas.microsoft.com/office/drawing/2014/main" id="{002F6B22-B015-4F00-8C89-40CD9385162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649" name="直線コネクタ 648">
          <a:extLst>
            <a:ext uri="{FF2B5EF4-FFF2-40B4-BE49-F238E27FC236}">
              <a16:creationId xmlns:a16="http://schemas.microsoft.com/office/drawing/2014/main" id="{C47F87C6-5676-4BAA-8780-0D0FD636D3B0}"/>
            </a:ext>
          </a:extLst>
        </xdr:cNvPr>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50" name="【消防施設】&#10;一人当たり面積最小値テキスト">
          <a:extLst>
            <a:ext uri="{FF2B5EF4-FFF2-40B4-BE49-F238E27FC236}">
              <a16:creationId xmlns:a16="http://schemas.microsoft.com/office/drawing/2014/main" id="{7B31A96D-27C7-48C1-8FE2-D5375996359F}"/>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51" name="直線コネクタ 650">
          <a:extLst>
            <a:ext uri="{FF2B5EF4-FFF2-40B4-BE49-F238E27FC236}">
              <a16:creationId xmlns:a16="http://schemas.microsoft.com/office/drawing/2014/main" id="{E1AF23A6-5BE2-471F-8160-6FDF0D9A03FA}"/>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652" name="【消防施設】&#10;一人当たり面積最大値テキスト">
          <a:extLst>
            <a:ext uri="{FF2B5EF4-FFF2-40B4-BE49-F238E27FC236}">
              <a16:creationId xmlns:a16="http://schemas.microsoft.com/office/drawing/2014/main" id="{8AED1A55-E524-41EA-8E81-19B599B25B48}"/>
            </a:ext>
          </a:extLst>
        </xdr:cNvPr>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653" name="直線コネクタ 652">
          <a:extLst>
            <a:ext uri="{FF2B5EF4-FFF2-40B4-BE49-F238E27FC236}">
              <a16:creationId xmlns:a16="http://schemas.microsoft.com/office/drawing/2014/main" id="{C85BC32B-9549-45AF-BE83-781F7735D4C2}"/>
            </a:ext>
          </a:extLst>
        </xdr:cNvPr>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88916</xdr:rowOff>
    </xdr:from>
    <xdr:ext cx="469744" cy="259045"/>
    <xdr:sp macro="" textlink="">
      <xdr:nvSpPr>
        <xdr:cNvPr id="654" name="【消防施設】&#10;一人当たり面積平均値テキスト">
          <a:extLst>
            <a:ext uri="{FF2B5EF4-FFF2-40B4-BE49-F238E27FC236}">
              <a16:creationId xmlns:a16="http://schemas.microsoft.com/office/drawing/2014/main" id="{27799E56-0A64-43A9-B9DB-B92E7979959F}"/>
            </a:ext>
          </a:extLst>
        </xdr:cNvPr>
        <xdr:cNvSpPr txBox="1"/>
      </xdr:nvSpPr>
      <xdr:spPr>
        <a:xfrm>
          <a:off x="22199600" y="14662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655" name="フローチャート: 判断 654">
          <a:extLst>
            <a:ext uri="{FF2B5EF4-FFF2-40B4-BE49-F238E27FC236}">
              <a16:creationId xmlns:a16="http://schemas.microsoft.com/office/drawing/2014/main" id="{6D2BC558-DD0B-4DBE-A36C-6BB3EF04B28F}"/>
            </a:ext>
          </a:extLst>
        </xdr:cNvPr>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656" name="フローチャート: 判断 655">
          <a:extLst>
            <a:ext uri="{FF2B5EF4-FFF2-40B4-BE49-F238E27FC236}">
              <a16:creationId xmlns:a16="http://schemas.microsoft.com/office/drawing/2014/main" id="{21B622F1-02FA-4740-859F-BB110EB77F6E}"/>
            </a:ext>
          </a:extLst>
        </xdr:cNvPr>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657" name="フローチャート: 判断 656">
          <a:extLst>
            <a:ext uri="{FF2B5EF4-FFF2-40B4-BE49-F238E27FC236}">
              <a16:creationId xmlns:a16="http://schemas.microsoft.com/office/drawing/2014/main" id="{9E98859C-D072-4BDF-9309-3A93DD5C5667}"/>
            </a:ext>
          </a:extLst>
        </xdr:cNvPr>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658" name="フローチャート: 判断 657">
          <a:extLst>
            <a:ext uri="{FF2B5EF4-FFF2-40B4-BE49-F238E27FC236}">
              <a16:creationId xmlns:a16="http://schemas.microsoft.com/office/drawing/2014/main" id="{28E1B457-178C-44FA-8D1B-B346CF6F6A42}"/>
            </a:ext>
          </a:extLst>
        </xdr:cNvPr>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659" name="フローチャート: 判断 658">
          <a:extLst>
            <a:ext uri="{FF2B5EF4-FFF2-40B4-BE49-F238E27FC236}">
              <a16:creationId xmlns:a16="http://schemas.microsoft.com/office/drawing/2014/main" id="{A5ECCBE0-AF76-4571-B56B-826361E3C435}"/>
            </a:ext>
          </a:extLst>
        </xdr:cNvPr>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B1BBFEE4-0C5A-481C-AD3B-06ADBD249E7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71FCC844-4D38-4547-BC45-2AC82258D42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CF6793A-7CA8-4FA8-B000-9D9C75942B9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E4CF6E70-3492-46FE-904C-8BA7A9C1BC9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B6B5E86F-482B-4CD3-AFEE-0F9479E062C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147320</xdr:rowOff>
    </xdr:from>
    <xdr:to>
      <xdr:col>112</xdr:col>
      <xdr:colOff>38100</xdr:colOff>
      <xdr:row>86</xdr:row>
      <xdr:rowOff>77470</xdr:rowOff>
    </xdr:to>
    <xdr:sp macro="" textlink="">
      <xdr:nvSpPr>
        <xdr:cNvPr id="665" name="楕円 664">
          <a:extLst>
            <a:ext uri="{FF2B5EF4-FFF2-40B4-BE49-F238E27FC236}">
              <a16:creationId xmlns:a16="http://schemas.microsoft.com/office/drawing/2014/main" id="{2457A493-813F-402D-84AD-16656B8D7F73}"/>
            </a:ext>
          </a:extLst>
        </xdr:cNvPr>
        <xdr:cNvSpPr/>
      </xdr:nvSpPr>
      <xdr:spPr>
        <a:xfrm>
          <a:off x="21272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149861</xdr:rowOff>
    </xdr:from>
    <xdr:to>
      <xdr:col>107</xdr:col>
      <xdr:colOff>101600</xdr:colOff>
      <xdr:row>86</xdr:row>
      <xdr:rowOff>80011</xdr:rowOff>
    </xdr:to>
    <xdr:sp macro="" textlink="">
      <xdr:nvSpPr>
        <xdr:cNvPr id="666" name="楕円 665">
          <a:extLst>
            <a:ext uri="{FF2B5EF4-FFF2-40B4-BE49-F238E27FC236}">
              <a16:creationId xmlns:a16="http://schemas.microsoft.com/office/drawing/2014/main" id="{71B85ECC-4816-4BB8-B354-577A65682DAA}"/>
            </a:ext>
          </a:extLst>
        </xdr:cNvPr>
        <xdr:cNvSpPr/>
      </xdr:nvSpPr>
      <xdr:spPr>
        <a:xfrm>
          <a:off x="203835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26670</xdr:rowOff>
    </xdr:from>
    <xdr:to>
      <xdr:col>111</xdr:col>
      <xdr:colOff>177800</xdr:colOff>
      <xdr:row>86</xdr:row>
      <xdr:rowOff>29211</xdr:rowOff>
    </xdr:to>
    <xdr:cxnSp macro="">
      <xdr:nvCxnSpPr>
        <xdr:cNvPr id="667" name="直線コネクタ 666">
          <a:extLst>
            <a:ext uri="{FF2B5EF4-FFF2-40B4-BE49-F238E27FC236}">
              <a16:creationId xmlns:a16="http://schemas.microsoft.com/office/drawing/2014/main" id="{3AF5883B-6FE2-49FB-AB31-D391C2079742}"/>
            </a:ext>
          </a:extLst>
        </xdr:cNvPr>
        <xdr:cNvCxnSpPr/>
      </xdr:nvCxnSpPr>
      <xdr:spPr>
        <a:xfrm flipV="1">
          <a:off x="20434300" y="1477137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668" name="n_1aveValue【消防施設】&#10;一人当たり面積">
          <a:extLst>
            <a:ext uri="{FF2B5EF4-FFF2-40B4-BE49-F238E27FC236}">
              <a16:creationId xmlns:a16="http://schemas.microsoft.com/office/drawing/2014/main" id="{DB283A56-EFCF-47EC-8E53-528DA954F792}"/>
            </a:ext>
          </a:extLst>
        </xdr:cNvPr>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669" name="n_2aveValue【消防施設】&#10;一人当たり面積">
          <a:extLst>
            <a:ext uri="{FF2B5EF4-FFF2-40B4-BE49-F238E27FC236}">
              <a16:creationId xmlns:a16="http://schemas.microsoft.com/office/drawing/2014/main" id="{F405F13E-C0C9-4EBE-BF38-4AD94B2D1C0E}"/>
            </a:ext>
          </a:extLst>
        </xdr:cNvPr>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670" name="n_3aveValue【消防施設】&#10;一人当たり面積">
          <a:extLst>
            <a:ext uri="{FF2B5EF4-FFF2-40B4-BE49-F238E27FC236}">
              <a16:creationId xmlns:a16="http://schemas.microsoft.com/office/drawing/2014/main" id="{3E00519C-20FB-4678-B10A-24DC05929D7E}"/>
            </a:ext>
          </a:extLst>
        </xdr:cNvPr>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82566</xdr:rowOff>
    </xdr:from>
    <xdr:ext cx="469744" cy="259045"/>
    <xdr:sp macro="" textlink="">
      <xdr:nvSpPr>
        <xdr:cNvPr id="671" name="n_4aveValue【消防施設】&#10;一人当たり面積">
          <a:extLst>
            <a:ext uri="{FF2B5EF4-FFF2-40B4-BE49-F238E27FC236}">
              <a16:creationId xmlns:a16="http://schemas.microsoft.com/office/drawing/2014/main" id="{80B58976-01E3-4DEC-AE68-E06CEB3138A0}"/>
            </a:ext>
          </a:extLst>
        </xdr:cNvPr>
        <xdr:cNvSpPr txBox="1"/>
      </xdr:nvSpPr>
      <xdr:spPr>
        <a:xfrm>
          <a:off x="18421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68597</xdr:rowOff>
    </xdr:from>
    <xdr:ext cx="469744" cy="259045"/>
    <xdr:sp macro="" textlink="">
      <xdr:nvSpPr>
        <xdr:cNvPr id="672" name="n_1mainValue【消防施設】&#10;一人当たり面積">
          <a:extLst>
            <a:ext uri="{FF2B5EF4-FFF2-40B4-BE49-F238E27FC236}">
              <a16:creationId xmlns:a16="http://schemas.microsoft.com/office/drawing/2014/main" id="{F3B3D5EA-5D73-4964-8859-718212FC02F7}"/>
            </a:ext>
          </a:extLst>
        </xdr:cNvPr>
        <xdr:cNvSpPr txBox="1"/>
      </xdr:nvSpPr>
      <xdr:spPr>
        <a:xfrm>
          <a:off x="210757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71138</xdr:rowOff>
    </xdr:from>
    <xdr:ext cx="469744" cy="259045"/>
    <xdr:sp macro="" textlink="">
      <xdr:nvSpPr>
        <xdr:cNvPr id="673" name="n_2mainValue【消防施設】&#10;一人当たり面積">
          <a:extLst>
            <a:ext uri="{FF2B5EF4-FFF2-40B4-BE49-F238E27FC236}">
              <a16:creationId xmlns:a16="http://schemas.microsoft.com/office/drawing/2014/main" id="{B8F6B037-4735-4D4B-AAB3-EBDA797FEDB7}"/>
            </a:ext>
          </a:extLst>
        </xdr:cNvPr>
        <xdr:cNvSpPr txBox="1"/>
      </xdr:nvSpPr>
      <xdr:spPr>
        <a:xfrm>
          <a:off x="20199427"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a:extLst>
            <a:ext uri="{FF2B5EF4-FFF2-40B4-BE49-F238E27FC236}">
              <a16:creationId xmlns:a16="http://schemas.microsoft.com/office/drawing/2014/main" id="{3D165044-C58A-46CD-A32F-BC013477A7C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a:extLst>
            <a:ext uri="{FF2B5EF4-FFF2-40B4-BE49-F238E27FC236}">
              <a16:creationId xmlns:a16="http://schemas.microsoft.com/office/drawing/2014/main" id="{23749A76-8F3D-490A-88F4-668DD8297BF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a:extLst>
            <a:ext uri="{FF2B5EF4-FFF2-40B4-BE49-F238E27FC236}">
              <a16:creationId xmlns:a16="http://schemas.microsoft.com/office/drawing/2014/main" id="{1FCD2830-B820-4DA0-8DE4-3533F1B2DE3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a:extLst>
            <a:ext uri="{FF2B5EF4-FFF2-40B4-BE49-F238E27FC236}">
              <a16:creationId xmlns:a16="http://schemas.microsoft.com/office/drawing/2014/main" id="{EBDFD18A-86C1-4176-A0FE-3E469403802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a:extLst>
            <a:ext uri="{FF2B5EF4-FFF2-40B4-BE49-F238E27FC236}">
              <a16:creationId xmlns:a16="http://schemas.microsoft.com/office/drawing/2014/main" id="{1489CED5-6505-47CB-92F0-A3B62E659A2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a:extLst>
            <a:ext uri="{FF2B5EF4-FFF2-40B4-BE49-F238E27FC236}">
              <a16:creationId xmlns:a16="http://schemas.microsoft.com/office/drawing/2014/main" id="{AC3CB21A-314A-4EE7-BF7E-72A28F6EECE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a:extLst>
            <a:ext uri="{FF2B5EF4-FFF2-40B4-BE49-F238E27FC236}">
              <a16:creationId xmlns:a16="http://schemas.microsoft.com/office/drawing/2014/main" id="{D2552E8D-4AC7-468E-A5E9-7DF1DC6F0CC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a:extLst>
            <a:ext uri="{FF2B5EF4-FFF2-40B4-BE49-F238E27FC236}">
              <a16:creationId xmlns:a16="http://schemas.microsoft.com/office/drawing/2014/main" id="{51A222DA-B174-476E-A03D-B1458510B96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a:extLst>
            <a:ext uri="{FF2B5EF4-FFF2-40B4-BE49-F238E27FC236}">
              <a16:creationId xmlns:a16="http://schemas.microsoft.com/office/drawing/2014/main" id="{A38493E2-92B4-41A5-BFAB-D5A4DFC1424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a:extLst>
            <a:ext uri="{FF2B5EF4-FFF2-40B4-BE49-F238E27FC236}">
              <a16:creationId xmlns:a16="http://schemas.microsoft.com/office/drawing/2014/main" id="{E75426D3-CB8F-4EA0-ACA6-182DB40E6B2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4" name="テキスト ボックス 683">
          <a:extLst>
            <a:ext uri="{FF2B5EF4-FFF2-40B4-BE49-F238E27FC236}">
              <a16:creationId xmlns:a16="http://schemas.microsoft.com/office/drawing/2014/main" id="{9838E4D4-D306-4FD1-AF56-E37F177D36E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85" name="直線コネクタ 684">
          <a:extLst>
            <a:ext uri="{FF2B5EF4-FFF2-40B4-BE49-F238E27FC236}">
              <a16:creationId xmlns:a16="http://schemas.microsoft.com/office/drawing/2014/main" id="{142BF4FF-105B-4648-B41A-675A7D284E8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86" name="テキスト ボックス 685">
          <a:extLst>
            <a:ext uri="{FF2B5EF4-FFF2-40B4-BE49-F238E27FC236}">
              <a16:creationId xmlns:a16="http://schemas.microsoft.com/office/drawing/2014/main" id="{CEE42045-6BB4-4482-ACE8-BFE0A799C4C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7" name="直線コネクタ 686">
          <a:extLst>
            <a:ext uri="{FF2B5EF4-FFF2-40B4-BE49-F238E27FC236}">
              <a16:creationId xmlns:a16="http://schemas.microsoft.com/office/drawing/2014/main" id="{F8472EEC-37D8-4613-8EE7-27E43491858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8" name="テキスト ボックス 687">
          <a:extLst>
            <a:ext uri="{FF2B5EF4-FFF2-40B4-BE49-F238E27FC236}">
              <a16:creationId xmlns:a16="http://schemas.microsoft.com/office/drawing/2014/main" id="{1F0AFA82-4595-429D-9335-D60B89BE537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9" name="直線コネクタ 688">
          <a:extLst>
            <a:ext uri="{FF2B5EF4-FFF2-40B4-BE49-F238E27FC236}">
              <a16:creationId xmlns:a16="http://schemas.microsoft.com/office/drawing/2014/main" id="{533572A3-CFF5-4CED-9A8C-AA15B91C61F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0" name="テキスト ボックス 689">
          <a:extLst>
            <a:ext uri="{FF2B5EF4-FFF2-40B4-BE49-F238E27FC236}">
              <a16:creationId xmlns:a16="http://schemas.microsoft.com/office/drawing/2014/main" id="{027B44C8-C4CB-48C5-BE2D-DD5AA467235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1" name="直線コネクタ 690">
          <a:extLst>
            <a:ext uri="{FF2B5EF4-FFF2-40B4-BE49-F238E27FC236}">
              <a16:creationId xmlns:a16="http://schemas.microsoft.com/office/drawing/2014/main" id="{8F4E210A-5502-4225-914A-AA5C3C482EC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2" name="テキスト ボックス 691">
          <a:extLst>
            <a:ext uri="{FF2B5EF4-FFF2-40B4-BE49-F238E27FC236}">
              <a16:creationId xmlns:a16="http://schemas.microsoft.com/office/drawing/2014/main" id="{95893CE8-1BD5-4F7C-AB3E-8018DCD7FE7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3" name="直線コネクタ 692">
          <a:extLst>
            <a:ext uri="{FF2B5EF4-FFF2-40B4-BE49-F238E27FC236}">
              <a16:creationId xmlns:a16="http://schemas.microsoft.com/office/drawing/2014/main" id="{2BAE521D-FFE1-4D91-B3C5-47B85068D51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4" name="テキスト ボックス 693">
          <a:extLst>
            <a:ext uri="{FF2B5EF4-FFF2-40B4-BE49-F238E27FC236}">
              <a16:creationId xmlns:a16="http://schemas.microsoft.com/office/drawing/2014/main" id="{272F6AB7-6863-48CE-8BA0-5A3A942C344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5" name="直線コネクタ 694">
          <a:extLst>
            <a:ext uri="{FF2B5EF4-FFF2-40B4-BE49-F238E27FC236}">
              <a16:creationId xmlns:a16="http://schemas.microsoft.com/office/drawing/2014/main" id="{33D42911-FD84-4EAA-9650-B7C442AEFE4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96" name="テキスト ボックス 695">
          <a:extLst>
            <a:ext uri="{FF2B5EF4-FFF2-40B4-BE49-F238E27FC236}">
              <a16:creationId xmlns:a16="http://schemas.microsoft.com/office/drawing/2014/main" id="{31C56AD8-E979-4D1E-BFF1-485CAC0D2FD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7" name="直線コネクタ 696">
          <a:extLst>
            <a:ext uri="{FF2B5EF4-FFF2-40B4-BE49-F238E27FC236}">
              <a16:creationId xmlns:a16="http://schemas.microsoft.com/office/drawing/2014/main" id="{C1F31F72-D848-4B37-B8A4-F9042BAD48F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8" name="【庁舎】&#10;有形固定資産減価償却率グラフ枠">
          <a:extLst>
            <a:ext uri="{FF2B5EF4-FFF2-40B4-BE49-F238E27FC236}">
              <a16:creationId xmlns:a16="http://schemas.microsoft.com/office/drawing/2014/main" id="{2D982557-7797-4253-AE5D-9E6F55F5A6E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699" name="直線コネクタ 698">
          <a:extLst>
            <a:ext uri="{FF2B5EF4-FFF2-40B4-BE49-F238E27FC236}">
              <a16:creationId xmlns:a16="http://schemas.microsoft.com/office/drawing/2014/main" id="{5EFC0019-0894-41B1-A44B-89EA9838104C}"/>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00" name="【庁舎】&#10;有形固定資産減価償却率最小値テキスト">
          <a:extLst>
            <a:ext uri="{FF2B5EF4-FFF2-40B4-BE49-F238E27FC236}">
              <a16:creationId xmlns:a16="http://schemas.microsoft.com/office/drawing/2014/main" id="{CE4EA8DC-A711-4B23-834E-F269875A6100}"/>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01" name="直線コネクタ 700">
          <a:extLst>
            <a:ext uri="{FF2B5EF4-FFF2-40B4-BE49-F238E27FC236}">
              <a16:creationId xmlns:a16="http://schemas.microsoft.com/office/drawing/2014/main" id="{A7845C8B-8664-486F-BE33-F6BCA28329DB}"/>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02" name="【庁舎】&#10;有形固定資産減価償却率最大値テキスト">
          <a:extLst>
            <a:ext uri="{FF2B5EF4-FFF2-40B4-BE49-F238E27FC236}">
              <a16:creationId xmlns:a16="http://schemas.microsoft.com/office/drawing/2014/main" id="{B59291F5-27CD-435B-85A3-2E971E4CDC5F}"/>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3" name="直線コネクタ 702">
          <a:extLst>
            <a:ext uri="{FF2B5EF4-FFF2-40B4-BE49-F238E27FC236}">
              <a16:creationId xmlns:a16="http://schemas.microsoft.com/office/drawing/2014/main" id="{402505AA-2562-4D6A-8924-B4B8F21AA958}"/>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147519</xdr:rowOff>
    </xdr:from>
    <xdr:ext cx="405111" cy="259045"/>
    <xdr:sp macro="" textlink="">
      <xdr:nvSpPr>
        <xdr:cNvPr id="704" name="【庁舎】&#10;有形固定資産減価償却率平均値テキスト">
          <a:extLst>
            <a:ext uri="{FF2B5EF4-FFF2-40B4-BE49-F238E27FC236}">
              <a16:creationId xmlns:a16="http://schemas.microsoft.com/office/drawing/2014/main" id="{27C4EE23-72DB-4727-A747-6B581B4518CB}"/>
            </a:ext>
          </a:extLst>
        </xdr:cNvPr>
        <xdr:cNvSpPr txBox="1"/>
      </xdr:nvSpPr>
      <xdr:spPr>
        <a:xfrm>
          <a:off x="16357600" y="1797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705" name="フローチャート: 判断 704">
          <a:extLst>
            <a:ext uri="{FF2B5EF4-FFF2-40B4-BE49-F238E27FC236}">
              <a16:creationId xmlns:a16="http://schemas.microsoft.com/office/drawing/2014/main" id="{EBF5044C-93DB-4AA8-A824-EC6057F7C5A2}"/>
            </a:ext>
          </a:extLst>
        </xdr:cNvPr>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706" name="フローチャート: 判断 705">
          <a:extLst>
            <a:ext uri="{FF2B5EF4-FFF2-40B4-BE49-F238E27FC236}">
              <a16:creationId xmlns:a16="http://schemas.microsoft.com/office/drawing/2014/main" id="{FB15198C-B873-4396-99DF-DF24A966AB50}"/>
            </a:ext>
          </a:extLst>
        </xdr:cNvPr>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707" name="フローチャート: 判断 706">
          <a:extLst>
            <a:ext uri="{FF2B5EF4-FFF2-40B4-BE49-F238E27FC236}">
              <a16:creationId xmlns:a16="http://schemas.microsoft.com/office/drawing/2014/main" id="{CE062E73-FE64-4FC3-B061-2D42E435A9C1}"/>
            </a:ext>
          </a:extLst>
        </xdr:cNvPr>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08" name="フローチャート: 判断 707">
          <a:extLst>
            <a:ext uri="{FF2B5EF4-FFF2-40B4-BE49-F238E27FC236}">
              <a16:creationId xmlns:a16="http://schemas.microsoft.com/office/drawing/2014/main" id="{4A60ABE0-0A99-4AA7-9D04-6CB49B436E85}"/>
            </a:ext>
          </a:extLst>
        </xdr:cNvPr>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709" name="フローチャート: 判断 708">
          <a:extLst>
            <a:ext uri="{FF2B5EF4-FFF2-40B4-BE49-F238E27FC236}">
              <a16:creationId xmlns:a16="http://schemas.microsoft.com/office/drawing/2014/main" id="{9BFEF99B-7F68-4033-9ACC-AEC8776379AE}"/>
            </a:ext>
          </a:extLst>
        </xdr:cNvPr>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9EA5CC98-3305-4E51-8AD3-FDF2864A321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7EFB3135-53A6-42DB-A74E-EF2FB9492A2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7677FADD-A7AB-4581-BBF4-14319FDF806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CF9C8E68-1B5B-46CD-A22E-AB1ECAFDF03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5B8CC512-53E3-402E-9735-D26510C3D8C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17236</xdr:rowOff>
    </xdr:from>
    <xdr:to>
      <xdr:col>81</xdr:col>
      <xdr:colOff>101600</xdr:colOff>
      <xdr:row>104</xdr:row>
      <xdr:rowOff>118836</xdr:rowOff>
    </xdr:to>
    <xdr:sp macro="" textlink="">
      <xdr:nvSpPr>
        <xdr:cNvPr id="715" name="楕円 714">
          <a:extLst>
            <a:ext uri="{FF2B5EF4-FFF2-40B4-BE49-F238E27FC236}">
              <a16:creationId xmlns:a16="http://schemas.microsoft.com/office/drawing/2014/main" id="{EDC8C399-E2FF-4678-A6EC-B74CFF46D168}"/>
            </a:ext>
          </a:extLst>
        </xdr:cNvPr>
        <xdr:cNvSpPr/>
      </xdr:nvSpPr>
      <xdr:spPr>
        <a:xfrm>
          <a:off x="15430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152763</xdr:rowOff>
    </xdr:from>
    <xdr:to>
      <xdr:col>76</xdr:col>
      <xdr:colOff>165100</xdr:colOff>
      <xdr:row>104</xdr:row>
      <xdr:rowOff>82913</xdr:rowOff>
    </xdr:to>
    <xdr:sp macro="" textlink="">
      <xdr:nvSpPr>
        <xdr:cNvPr id="716" name="楕円 715">
          <a:extLst>
            <a:ext uri="{FF2B5EF4-FFF2-40B4-BE49-F238E27FC236}">
              <a16:creationId xmlns:a16="http://schemas.microsoft.com/office/drawing/2014/main" id="{14CD184C-0703-41FA-9F37-79B0FD74E96C}"/>
            </a:ext>
          </a:extLst>
        </xdr:cNvPr>
        <xdr:cNvSpPr/>
      </xdr:nvSpPr>
      <xdr:spPr>
        <a:xfrm>
          <a:off x="14541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32113</xdr:rowOff>
    </xdr:from>
    <xdr:to>
      <xdr:col>81</xdr:col>
      <xdr:colOff>50800</xdr:colOff>
      <xdr:row>104</xdr:row>
      <xdr:rowOff>68036</xdr:rowOff>
    </xdr:to>
    <xdr:cxnSp macro="">
      <xdr:nvCxnSpPr>
        <xdr:cNvPr id="717" name="直線コネクタ 716">
          <a:extLst>
            <a:ext uri="{FF2B5EF4-FFF2-40B4-BE49-F238E27FC236}">
              <a16:creationId xmlns:a16="http://schemas.microsoft.com/office/drawing/2014/main" id="{11B15E3E-E440-4CDB-B8D9-8782A944DAE1}"/>
            </a:ext>
          </a:extLst>
        </xdr:cNvPr>
        <xdr:cNvCxnSpPr/>
      </xdr:nvCxnSpPr>
      <xdr:spPr>
        <a:xfrm>
          <a:off x="14592300" y="1786291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125005</xdr:rowOff>
    </xdr:from>
    <xdr:to>
      <xdr:col>72</xdr:col>
      <xdr:colOff>38100</xdr:colOff>
      <xdr:row>104</xdr:row>
      <xdr:rowOff>55155</xdr:rowOff>
    </xdr:to>
    <xdr:sp macro="" textlink="">
      <xdr:nvSpPr>
        <xdr:cNvPr id="718" name="楕円 717">
          <a:extLst>
            <a:ext uri="{FF2B5EF4-FFF2-40B4-BE49-F238E27FC236}">
              <a16:creationId xmlns:a16="http://schemas.microsoft.com/office/drawing/2014/main" id="{B1C1998A-8A83-4B41-BFF8-665CF9945A2F}"/>
            </a:ext>
          </a:extLst>
        </xdr:cNvPr>
        <xdr:cNvSpPr/>
      </xdr:nvSpPr>
      <xdr:spPr>
        <a:xfrm>
          <a:off x="13652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4355</xdr:rowOff>
    </xdr:from>
    <xdr:to>
      <xdr:col>76</xdr:col>
      <xdr:colOff>114300</xdr:colOff>
      <xdr:row>104</xdr:row>
      <xdr:rowOff>32113</xdr:rowOff>
    </xdr:to>
    <xdr:cxnSp macro="">
      <xdr:nvCxnSpPr>
        <xdr:cNvPr id="719" name="直線コネクタ 718">
          <a:extLst>
            <a:ext uri="{FF2B5EF4-FFF2-40B4-BE49-F238E27FC236}">
              <a16:creationId xmlns:a16="http://schemas.microsoft.com/office/drawing/2014/main" id="{0DDBBDED-FC88-4EF0-9D92-C84C37726B69}"/>
            </a:ext>
          </a:extLst>
        </xdr:cNvPr>
        <xdr:cNvCxnSpPr/>
      </xdr:nvCxnSpPr>
      <xdr:spPr>
        <a:xfrm>
          <a:off x="13703300" y="1783515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105411</xdr:rowOff>
    </xdr:from>
    <xdr:to>
      <xdr:col>67</xdr:col>
      <xdr:colOff>101600</xdr:colOff>
      <xdr:row>104</xdr:row>
      <xdr:rowOff>35561</xdr:rowOff>
    </xdr:to>
    <xdr:sp macro="" textlink="">
      <xdr:nvSpPr>
        <xdr:cNvPr id="720" name="楕円 719">
          <a:extLst>
            <a:ext uri="{FF2B5EF4-FFF2-40B4-BE49-F238E27FC236}">
              <a16:creationId xmlns:a16="http://schemas.microsoft.com/office/drawing/2014/main" id="{C7C66D53-4AC3-4DD4-B97F-91D692FB1410}"/>
            </a:ext>
          </a:extLst>
        </xdr:cNvPr>
        <xdr:cNvSpPr/>
      </xdr:nvSpPr>
      <xdr:spPr>
        <a:xfrm>
          <a:off x="12763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156211</xdr:rowOff>
    </xdr:from>
    <xdr:to>
      <xdr:col>71</xdr:col>
      <xdr:colOff>177800</xdr:colOff>
      <xdr:row>104</xdr:row>
      <xdr:rowOff>4355</xdr:rowOff>
    </xdr:to>
    <xdr:cxnSp macro="">
      <xdr:nvCxnSpPr>
        <xdr:cNvPr id="721" name="直線コネクタ 720">
          <a:extLst>
            <a:ext uri="{FF2B5EF4-FFF2-40B4-BE49-F238E27FC236}">
              <a16:creationId xmlns:a16="http://schemas.microsoft.com/office/drawing/2014/main" id="{E1FE712E-4BC8-4AD0-B0FD-A1C198DEC243}"/>
            </a:ext>
          </a:extLst>
        </xdr:cNvPr>
        <xdr:cNvCxnSpPr/>
      </xdr:nvCxnSpPr>
      <xdr:spPr>
        <a:xfrm>
          <a:off x="12814300" y="1781556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88735</xdr:rowOff>
    </xdr:from>
    <xdr:ext cx="405111" cy="259045"/>
    <xdr:sp macro="" textlink="">
      <xdr:nvSpPr>
        <xdr:cNvPr id="722" name="n_1aveValue【庁舎】&#10;有形固定資産減価償却率">
          <a:extLst>
            <a:ext uri="{FF2B5EF4-FFF2-40B4-BE49-F238E27FC236}">
              <a16:creationId xmlns:a16="http://schemas.microsoft.com/office/drawing/2014/main" id="{572A79B5-5DC7-4E3C-992E-90B9063324C8}"/>
            </a:ext>
          </a:extLst>
        </xdr:cNvPr>
        <xdr:cNvSpPr txBox="1"/>
      </xdr:nvSpPr>
      <xdr:spPr>
        <a:xfrm>
          <a:off x="15266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21789</xdr:rowOff>
    </xdr:from>
    <xdr:ext cx="405111" cy="259045"/>
    <xdr:sp macro="" textlink="">
      <xdr:nvSpPr>
        <xdr:cNvPr id="723" name="n_2aveValue【庁舎】&#10;有形固定資産減価償却率">
          <a:extLst>
            <a:ext uri="{FF2B5EF4-FFF2-40B4-BE49-F238E27FC236}">
              <a16:creationId xmlns:a16="http://schemas.microsoft.com/office/drawing/2014/main" id="{457E9981-F8EF-4340-8E01-EFFA0BFA49B2}"/>
            </a:ext>
          </a:extLst>
        </xdr:cNvPr>
        <xdr:cNvSpPr txBox="1"/>
      </xdr:nvSpPr>
      <xdr:spPr>
        <a:xfrm>
          <a:off x="14389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724" name="n_3aveValue【庁舎】&#10;有形固定資産減価償却率">
          <a:extLst>
            <a:ext uri="{FF2B5EF4-FFF2-40B4-BE49-F238E27FC236}">
              <a16:creationId xmlns:a16="http://schemas.microsoft.com/office/drawing/2014/main" id="{EA3BFBFA-A884-4EA0-8E9D-60EAC6F1045E}"/>
            </a:ext>
          </a:extLst>
        </xdr:cNvPr>
        <xdr:cNvSpPr txBox="1"/>
      </xdr:nvSpPr>
      <xdr:spPr>
        <a:xfrm>
          <a:off x="13500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131190</xdr:rowOff>
    </xdr:from>
    <xdr:ext cx="405111" cy="259045"/>
    <xdr:sp macro="" textlink="">
      <xdr:nvSpPr>
        <xdr:cNvPr id="725" name="n_4aveValue【庁舎】&#10;有形固定資産減価償却率">
          <a:extLst>
            <a:ext uri="{FF2B5EF4-FFF2-40B4-BE49-F238E27FC236}">
              <a16:creationId xmlns:a16="http://schemas.microsoft.com/office/drawing/2014/main" id="{74448159-BDA8-4EC8-B809-FBED5917265D}"/>
            </a:ext>
          </a:extLst>
        </xdr:cNvPr>
        <xdr:cNvSpPr txBox="1"/>
      </xdr:nvSpPr>
      <xdr:spPr>
        <a:xfrm>
          <a:off x="12611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135363</xdr:rowOff>
    </xdr:from>
    <xdr:ext cx="405111" cy="259045"/>
    <xdr:sp macro="" textlink="">
      <xdr:nvSpPr>
        <xdr:cNvPr id="726" name="n_1mainValue【庁舎】&#10;有形固定資産減価償却率">
          <a:extLst>
            <a:ext uri="{FF2B5EF4-FFF2-40B4-BE49-F238E27FC236}">
              <a16:creationId xmlns:a16="http://schemas.microsoft.com/office/drawing/2014/main" id="{C64EC1DB-C625-486B-A646-9FDCA44DA086}"/>
            </a:ext>
          </a:extLst>
        </xdr:cNvPr>
        <xdr:cNvSpPr txBox="1"/>
      </xdr:nvSpPr>
      <xdr:spPr>
        <a:xfrm>
          <a:off x="152660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99440</xdr:rowOff>
    </xdr:from>
    <xdr:ext cx="405111" cy="259045"/>
    <xdr:sp macro="" textlink="">
      <xdr:nvSpPr>
        <xdr:cNvPr id="727" name="n_2mainValue【庁舎】&#10;有形固定資産減価償却率">
          <a:extLst>
            <a:ext uri="{FF2B5EF4-FFF2-40B4-BE49-F238E27FC236}">
              <a16:creationId xmlns:a16="http://schemas.microsoft.com/office/drawing/2014/main" id="{CE54DED8-5101-4B3E-AE09-F291ED3760EF}"/>
            </a:ext>
          </a:extLst>
        </xdr:cNvPr>
        <xdr:cNvSpPr txBox="1"/>
      </xdr:nvSpPr>
      <xdr:spPr>
        <a:xfrm>
          <a:off x="14389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71682</xdr:rowOff>
    </xdr:from>
    <xdr:ext cx="405111" cy="259045"/>
    <xdr:sp macro="" textlink="">
      <xdr:nvSpPr>
        <xdr:cNvPr id="728" name="n_3mainValue【庁舎】&#10;有形固定資産減価償却率">
          <a:extLst>
            <a:ext uri="{FF2B5EF4-FFF2-40B4-BE49-F238E27FC236}">
              <a16:creationId xmlns:a16="http://schemas.microsoft.com/office/drawing/2014/main" id="{E6C5BE8F-EF94-4A81-AE6C-A2335F591CB8}"/>
            </a:ext>
          </a:extLst>
        </xdr:cNvPr>
        <xdr:cNvSpPr txBox="1"/>
      </xdr:nvSpPr>
      <xdr:spPr>
        <a:xfrm>
          <a:off x="135007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52088</xdr:rowOff>
    </xdr:from>
    <xdr:ext cx="405111" cy="259045"/>
    <xdr:sp macro="" textlink="">
      <xdr:nvSpPr>
        <xdr:cNvPr id="729" name="n_4mainValue【庁舎】&#10;有形固定資産減価償却率">
          <a:extLst>
            <a:ext uri="{FF2B5EF4-FFF2-40B4-BE49-F238E27FC236}">
              <a16:creationId xmlns:a16="http://schemas.microsoft.com/office/drawing/2014/main" id="{58A6A7CF-89B8-4EEC-B559-4D2951D71A98}"/>
            </a:ext>
          </a:extLst>
        </xdr:cNvPr>
        <xdr:cNvSpPr txBox="1"/>
      </xdr:nvSpPr>
      <xdr:spPr>
        <a:xfrm>
          <a:off x="12611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a:extLst>
            <a:ext uri="{FF2B5EF4-FFF2-40B4-BE49-F238E27FC236}">
              <a16:creationId xmlns:a16="http://schemas.microsoft.com/office/drawing/2014/main" id="{108C04A5-983A-4587-9516-C4E2A5F5596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a:extLst>
            <a:ext uri="{FF2B5EF4-FFF2-40B4-BE49-F238E27FC236}">
              <a16:creationId xmlns:a16="http://schemas.microsoft.com/office/drawing/2014/main" id="{B1C61C79-A6A8-4C07-BBB9-E43874F7B22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a:extLst>
            <a:ext uri="{FF2B5EF4-FFF2-40B4-BE49-F238E27FC236}">
              <a16:creationId xmlns:a16="http://schemas.microsoft.com/office/drawing/2014/main" id="{776E7917-ECAB-4908-82E2-BB8079FB1F4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a:extLst>
            <a:ext uri="{FF2B5EF4-FFF2-40B4-BE49-F238E27FC236}">
              <a16:creationId xmlns:a16="http://schemas.microsoft.com/office/drawing/2014/main" id="{C28E2BEF-F833-4190-AAD8-45B420932B6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a:extLst>
            <a:ext uri="{FF2B5EF4-FFF2-40B4-BE49-F238E27FC236}">
              <a16:creationId xmlns:a16="http://schemas.microsoft.com/office/drawing/2014/main" id="{352A96F6-02E7-42F1-B4D7-CFA0788AB1D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a:extLst>
            <a:ext uri="{FF2B5EF4-FFF2-40B4-BE49-F238E27FC236}">
              <a16:creationId xmlns:a16="http://schemas.microsoft.com/office/drawing/2014/main" id="{5887D1D0-BE1F-4A3D-AB48-976E206DE90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a:extLst>
            <a:ext uri="{FF2B5EF4-FFF2-40B4-BE49-F238E27FC236}">
              <a16:creationId xmlns:a16="http://schemas.microsoft.com/office/drawing/2014/main" id="{0CD62EFF-368D-415C-A011-A3B3D5AA37C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a:extLst>
            <a:ext uri="{FF2B5EF4-FFF2-40B4-BE49-F238E27FC236}">
              <a16:creationId xmlns:a16="http://schemas.microsoft.com/office/drawing/2014/main" id="{D27CCE35-84A6-46E0-9C16-7D506061175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a:extLst>
            <a:ext uri="{FF2B5EF4-FFF2-40B4-BE49-F238E27FC236}">
              <a16:creationId xmlns:a16="http://schemas.microsoft.com/office/drawing/2014/main" id="{9CD04D74-2E52-4BCA-B0B9-9BA4CDA3DF1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a:extLst>
            <a:ext uri="{FF2B5EF4-FFF2-40B4-BE49-F238E27FC236}">
              <a16:creationId xmlns:a16="http://schemas.microsoft.com/office/drawing/2014/main" id="{6F0D0373-6C6F-405C-8B1D-2E54FDE6848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0" name="直線コネクタ 739">
          <a:extLst>
            <a:ext uri="{FF2B5EF4-FFF2-40B4-BE49-F238E27FC236}">
              <a16:creationId xmlns:a16="http://schemas.microsoft.com/office/drawing/2014/main" id="{F34E5448-0BB7-4FF7-988D-AF581E5AABA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1" name="テキスト ボックス 740">
          <a:extLst>
            <a:ext uri="{FF2B5EF4-FFF2-40B4-BE49-F238E27FC236}">
              <a16:creationId xmlns:a16="http://schemas.microsoft.com/office/drawing/2014/main" id="{7AD73703-920A-4181-A01A-F5F0ED63F1E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2" name="直線コネクタ 741">
          <a:extLst>
            <a:ext uri="{FF2B5EF4-FFF2-40B4-BE49-F238E27FC236}">
              <a16:creationId xmlns:a16="http://schemas.microsoft.com/office/drawing/2014/main" id="{DD68879A-6624-4AD2-9488-E5A15B9FD96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3" name="テキスト ボックス 742">
          <a:extLst>
            <a:ext uri="{FF2B5EF4-FFF2-40B4-BE49-F238E27FC236}">
              <a16:creationId xmlns:a16="http://schemas.microsoft.com/office/drawing/2014/main" id="{E5AE1727-5866-407D-BF60-DC4AF59D198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4" name="直線コネクタ 743">
          <a:extLst>
            <a:ext uri="{FF2B5EF4-FFF2-40B4-BE49-F238E27FC236}">
              <a16:creationId xmlns:a16="http://schemas.microsoft.com/office/drawing/2014/main" id="{D71B6F3F-DB80-4011-A951-00F15B4D64F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5" name="テキスト ボックス 744">
          <a:extLst>
            <a:ext uri="{FF2B5EF4-FFF2-40B4-BE49-F238E27FC236}">
              <a16:creationId xmlns:a16="http://schemas.microsoft.com/office/drawing/2014/main" id="{FCAAEB9C-BCB0-4D44-BB82-CDA1102C480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6" name="直線コネクタ 745">
          <a:extLst>
            <a:ext uri="{FF2B5EF4-FFF2-40B4-BE49-F238E27FC236}">
              <a16:creationId xmlns:a16="http://schemas.microsoft.com/office/drawing/2014/main" id="{2A5936A5-6BE3-468B-88E2-6D5DA701E91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7" name="テキスト ボックス 746">
          <a:extLst>
            <a:ext uri="{FF2B5EF4-FFF2-40B4-BE49-F238E27FC236}">
              <a16:creationId xmlns:a16="http://schemas.microsoft.com/office/drawing/2014/main" id="{E2F28A42-B880-417A-B1A1-08D472C4A6A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8" name="直線コネクタ 747">
          <a:extLst>
            <a:ext uri="{FF2B5EF4-FFF2-40B4-BE49-F238E27FC236}">
              <a16:creationId xmlns:a16="http://schemas.microsoft.com/office/drawing/2014/main" id="{5F1C5412-5F53-4211-B9FE-C99E70E45F1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9" name="テキスト ボックス 748">
          <a:extLst>
            <a:ext uri="{FF2B5EF4-FFF2-40B4-BE49-F238E27FC236}">
              <a16:creationId xmlns:a16="http://schemas.microsoft.com/office/drawing/2014/main" id="{63B26390-022F-4864-A573-65671BC9392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0" name="直線コネクタ 749">
          <a:extLst>
            <a:ext uri="{FF2B5EF4-FFF2-40B4-BE49-F238E27FC236}">
              <a16:creationId xmlns:a16="http://schemas.microsoft.com/office/drawing/2014/main" id="{D0F771C7-DD73-4AF7-9F85-53C29F59F62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1" name="テキスト ボックス 750">
          <a:extLst>
            <a:ext uri="{FF2B5EF4-FFF2-40B4-BE49-F238E27FC236}">
              <a16:creationId xmlns:a16="http://schemas.microsoft.com/office/drawing/2014/main" id="{082E8445-D6FD-40DD-9264-ED421667769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2" name="直線コネクタ 751">
          <a:extLst>
            <a:ext uri="{FF2B5EF4-FFF2-40B4-BE49-F238E27FC236}">
              <a16:creationId xmlns:a16="http://schemas.microsoft.com/office/drawing/2014/main" id="{9CEACFBF-A788-435C-B9CE-730BD708D3C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3" name="テキスト ボックス 752">
          <a:extLst>
            <a:ext uri="{FF2B5EF4-FFF2-40B4-BE49-F238E27FC236}">
              <a16:creationId xmlns:a16="http://schemas.microsoft.com/office/drawing/2014/main" id="{5B50327D-3366-4140-ABFB-4D9CD078871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4" name="【庁舎】&#10;一人当たり面積グラフ枠">
          <a:extLst>
            <a:ext uri="{FF2B5EF4-FFF2-40B4-BE49-F238E27FC236}">
              <a16:creationId xmlns:a16="http://schemas.microsoft.com/office/drawing/2014/main" id="{31EC9470-8184-44A7-A5AB-948DA4D1733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755" name="直線コネクタ 754">
          <a:extLst>
            <a:ext uri="{FF2B5EF4-FFF2-40B4-BE49-F238E27FC236}">
              <a16:creationId xmlns:a16="http://schemas.microsoft.com/office/drawing/2014/main" id="{1BF7B6C1-CC1C-4DA0-B4BC-F69319D7DC38}"/>
            </a:ext>
          </a:extLst>
        </xdr:cNvPr>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756" name="【庁舎】&#10;一人当たり面積最小値テキスト">
          <a:extLst>
            <a:ext uri="{FF2B5EF4-FFF2-40B4-BE49-F238E27FC236}">
              <a16:creationId xmlns:a16="http://schemas.microsoft.com/office/drawing/2014/main" id="{690F31B4-4AA4-4680-AA90-7FC9EFB6E6E5}"/>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757" name="直線コネクタ 756">
          <a:extLst>
            <a:ext uri="{FF2B5EF4-FFF2-40B4-BE49-F238E27FC236}">
              <a16:creationId xmlns:a16="http://schemas.microsoft.com/office/drawing/2014/main" id="{60CD9279-9E41-4060-9AA9-318E005952C9}"/>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758" name="【庁舎】&#10;一人当たり面積最大値テキスト">
          <a:extLst>
            <a:ext uri="{FF2B5EF4-FFF2-40B4-BE49-F238E27FC236}">
              <a16:creationId xmlns:a16="http://schemas.microsoft.com/office/drawing/2014/main" id="{03DBB798-A556-4160-B52D-C6BCAABF223F}"/>
            </a:ext>
          </a:extLst>
        </xdr:cNvPr>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759" name="直線コネクタ 758">
          <a:extLst>
            <a:ext uri="{FF2B5EF4-FFF2-40B4-BE49-F238E27FC236}">
              <a16:creationId xmlns:a16="http://schemas.microsoft.com/office/drawing/2014/main" id="{DED1C7B2-0BED-42FD-91A4-9316EB342DB0}"/>
            </a:ext>
          </a:extLst>
        </xdr:cNvPr>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44648</xdr:rowOff>
    </xdr:from>
    <xdr:ext cx="469744" cy="259045"/>
    <xdr:sp macro="" textlink="">
      <xdr:nvSpPr>
        <xdr:cNvPr id="760" name="【庁舎】&#10;一人当たり面積平均値テキスト">
          <a:extLst>
            <a:ext uri="{FF2B5EF4-FFF2-40B4-BE49-F238E27FC236}">
              <a16:creationId xmlns:a16="http://schemas.microsoft.com/office/drawing/2014/main" id="{F97E55DA-8926-45D2-9077-DF175D9F7E98}"/>
            </a:ext>
          </a:extLst>
        </xdr:cNvPr>
        <xdr:cNvSpPr txBox="1"/>
      </xdr:nvSpPr>
      <xdr:spPr>
        <a:xfrm>
          <a:off x="22199600" y="1821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761" name="フローチャート: 判断 760">
          <a:extLst>
            <a:ext uri="{FF2B5EF4-FFF2-40B4-BE49-F238E27FC236}">
              <a16:creationId xmlns:a16="http://schemas.microsoft.com/office/drawing/2014/main" id="{0B2D6DA3-23BE-440D-BECA-C787663368BC}"/>
            </a:ext>
          </a:extLst>
        </xdr:cNvPr>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62" name="フローチャート: 判断 761">
          <a:extLst>
            <a:ext uri="{FF2B5EF4-FFF2-40B4-BE49-F238E27FC236}">
              <a16:creationId xmlns:a16="http://schemas.microsoft.com/office/drawing/2014/main" id="{5F45F744-2CD8-4079-A35D-9EB11F570406}"/>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763" name="フローチャート: 判断 762">
          <a:extLst>
            <a:ext uri="{FF2B5EF4-FFF2-40B4-BE49-F238E27FC236}">
              <a16:creationId xmlns:a16="http://schemas.microsoft.com/office/drawing/2014/main" id="{2858D103-2CFE-44B7-93A4-3B38D382234C}"/>
            </a:ext>
          </a:extLst>
        </xdr:cNvPr>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764" name="フローチャート: 判断 763">
          <a:extLst>
            <a:ext uri="{FF2B5EF4-FFF2-40B4-BE49-F238E27FC236}">
              <a16:creationId xmlns:a16="http://schemas.microsoft.com/office/drawing/2014/main" id="{F7EF16E6-D254-4F4C-97DC-05F421DBFE94}"/>
            </a:ext>
          </a:extLst>
        </xdr:cNvPr>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765" name="フローチャート: 判断 764">
          <a:extLst>
            <a:ext uri="{FF2B5EF4-FFF2-40B4-BE49-F238E27FC236}">
              <a16:creationId xmlns:a16="http://schemas.microsoft.com/office/drawing/2014/main" id="{FD5AFA5C-7825-4804-95DA-E9E024A055E1}"/>
            </a:ext>
          </a:extLst>
        </xdr:cNvPr>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1737786-9D83-4DE1-B19E-8A0E5326349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C5AE8D27-7E2F-4F72-A0C6-31AD102C439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248EBD5B-B37D-4F41-B84D-4C51D77D736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DF93B546-57B1-45B6-8E58-AC9171BA7C4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58C1AFD1-91B0-4E20-8599-974A62F807A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58057</xdr:rowOff>
    </xdr:from>
    <xdr:to>
      <xdr:col>112</xdr:col>
      <xdr:colOff>38100</xdr:colOff>
      <xdr:row>103</xdr:row>
      <xdr:rowOff>159657</xdr:rowOff>
    </xdr:to>
    <xdr:sp macro="" textlink="">
      <xdr:nvSpPr>
        <xdr:cNvPr id="771" name="楕円 770">
          <a:extLst>
            <a:ext uri="{FF2B5EF4-FFF2-40B4-BE49-F238E27FC236}">
              <a16:creationId xmlns:a16="http://schemas.microsoft.com/office/drawing/2014/main" id="{66C57517-B95C-4C3A-9D99-5640BEEEE58D}"/>
            </a:ext>
          </a:extLst>
        </xdr:cNvPr>
        <xdr:cNvSpPr/>
      </xdr:nvSpPr>
      <xdr:spPr>
        <a:xfrm>
          <a:off x="21272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79284</xdr:rowOff>
    </xdr:from>
    <xdr:to>
      <xdr:col>107</xdr:col>
      <xdr:colOff>101600</xdr:colOff>
      <xdr:row>104</xdr:row>
      <xdr:rowOff>9434</xdr:rowOff>
    </xdr:to>
    <xdr:sp macro="" textlink="">
      <xdr:nvSpPr>
        <xdr:cNvPr id="772" name="楕円 771">
          <a:extLst>
            <a:ext uri="{FF2B5EF4-FFF2-40B4-BE49-F238E27FC236}">
              <a16:creationId xmlns:a16="http://schemas.microsoft.com/office/drawing/2014/main" id="{02185B10-0F5F-4968-B9E2-FED0079B70F4}"/>
            </a:ext>
          </a:extLst>
        </xdr:cNvPr>
        <xdr:cNvSpPr/>
      </xdr:nvSpPr>
      <xdr:spPr>
        <a:xfrm>
          <a:off x="20383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108857</xdr:rowOff>
    </xdr:from>
    <xdr:to>
      <xdr:col>111</xdr:col>
      <xdr:colOff>177800</xdr:colOff>
      <xdr:row>103</xdr:row>
      <xdr:rowOff>130084</xdr:rowOff>
    </xdr:to>
    <xdr:cxnSp macro="">
      <xdr:nvCxnSpPr>
        <xdr:cNvPr id="773" name="直線コネクタ 772">
          <a:extLst>
            <a:ext uri="{FF2B5EF4-FFF2-40B4-BE49-F238E27FC236}">
              <a16:creationId xmlns:a16="http://schemas.microsoft.com/office/drawing/2014/main" id="{A3FDF7B6-0536-441A-9DA7-AB394A6F1A7D}"/>
            </a:ext>
          </a:extLst>
        </xdr:cNvPr>
        <xdr:cNvCxnSpPr/>
      </xdr:nvCxnSpPr>
      <xdr:spPr>
        <a:xfrm flipV="1">
          <a:off x="20434300" y="1776820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93980</xdr:rowOff>
    </xdr:from>
    <xdr:to>
      <xdr:col>102</xdr:col>
      <xdr:colOff>165100</xdr:colOff>
      <xdr:row>104</xdr:row>
      <xdr:rowOff>24130</xdr:rowOff>
    </xdr:to>
    <xdr:sp macro="" textlink="">
      <xdr:nvSpPr>
        <xdr:cNvPr id="774" name="楕円 773">
          <a:extLst>
            <a:ext uri="{FF2B5EF4-FFF2-40B4-BE49-F238E27FC236}">
              <a16:creationId xmlns:a16="http://schemas.microsoft.com/office/drawing/2014/main" id="{27D3EB41-3740-4B0E-A4D6-35343FE987CE}"/>
            </a:ext>
          </a:extLst>
        </xdr:cNvPr>
        <xdr:cNvSpPr/>
      </xdr:nvSpPr>
      <xdr:spPr>
        <a:xfrm>
          <a:off x="19494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130084</xdr:rowOff>
    </xdr:from>
    <xdr:to>
      <xdr:col>107</xdr:col>
      <xdr:colOff>50800</xdr:colOff>
      <xdr:row>103</xdr:row>
      <xdr:rowOff>144780</xdr:rowOff>
    </xdr:to>
    <xdr:cxnSp macro="">
      <xdr:nvCxnSpPr>
        <xdr:cNvPr id="775" name="直線コネクタ 774">
          <a:extLst>
            <a:ext uri="{FF2B5EF4-FFF2-40B4-BE49-F238E27FC236}">
              <a16:creationId xmlns:a16="http://schemas.microsoft.com/office/drawing/2014/main" id="{28D1A3CE-F2F2-44E9-B9BF-6B7F0455427E}"/>
            </a:ext>
          </a:extLst>
        </xdr:cNvPr>
        <xdr:cNvCxnSpPr/>
      </xdr:nvCxnSpPr>
      <xdr:spPr>
        <a:xfrm flipV="1">
          <a:off x="19545300" y="1778943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13970</xdr:rowOff>
    </xdr:from>
    <xdr:to>
      <xdr:col>98</xdr:col>
      <xdr:colOff>38100</xdr:colOff>
      <xdr:row>104</xdr:row>
      <xdr:rowOff>115570</xdr:rowOff>
    </xdr:to>
    <xdr:sp macro="" textlink="">
      <xdr:nvSpPr>
        <xdr:cNvPr id="776" name="楕円 775">
          <a:extLst>
            <a:ext uri="{FF2B5EF4-FFF2-40B4-BE49-F238E27FC236}">
              <a16:creationId xmlns:a16="http://schemas.microsoft.com/office/drawing/2014/main" id="{235B2ED4-FC84-4440-89A7-5206CBD16B3E}"/>
            </a:ext>
          </a:extLst>
        </xdr:cNvPr>
        <xdr:cNvSpPr/>
      </xdr:nvSpPr>
      <xdr:spPr>
        <a:xfrm>
          <a:off x="18605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144780</xdr:rowOff>
    </xdr:from>
    <xdr:to>
      <xdr:col>102</xdr:col>
      <xdr:colOff>114300</xdr:colOff>
      <xdr:row>104</xdr:row>
      <xdr:rowOff>64770</xdr:rowOff>
    </xdr:to>
    <xdr:cxnSp macro="">
      <xdr:nvCxnSpPr>
        <xdr:cNvPr id="777" name="直線コネクタ 776">
          <a:extLst>
            <a:ext uri="{FF2B5EF4-FFF2-40B4-BE49-F238E27FC236}">
              <a16:creationId xmlns:a16="http://schemas.microsoft.com/office/drawing/2014/main" id="{0428A689-04A8-4860-A77C-C11D2E8BC57A}"/>
            </a:ext>
          </a:extLst>
        </xdr:cNvPr>
        <xdr:cNvCxnSpPr/>
      </xdr:nvCxnSpPr>
      <xdr:spPr>
        <a:xfrm flipV="1">
          <a:off x="18656300" y="178041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778" name="n_1aveValue【庁舎】&#10;一人当たり面積">
          <a:extLst>
            <a:ext uri="{FF2B5EF4-FFF2-40B4-BE49-F238E27FC236}">
              <a16:creationId xmlns:a16="http://schemas.microsoft.com/office/drawing/2014/main" id="{E466C95E-6030-4F93-9680-E3712748EAFE}"/>
            </a:ext>
          </a:extLst>
        </xdr:cNvPr>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162214</xdr:rowOff>
    </xdr:from>
    <xdr:ext cx="469744" cy="259045"/>
    <xdr:sp macro="" textlink="">
      <xdr:nvSpPr>
        <xdr:cNvPr id="779" name="n_2aveValue【庁舎】&#10;一人当たり面積">
          <a:extLst>
            <a:ext uri="{FF2B5EF4-FFF2-40B4-BE49-F238E27FC236}">
              <a16:creationId xmlns:a16="http://schemas.microsoft.com/office/drawing/2014/main" id="{BEA0422A-62C3-4A32-BC48-329E7D3BC124}"/>
            </a:ext>
          </a:extLst>
        </xdr:cNvPr>
        <xdr:cNvSpPr txBox="1"/>
      </xdr:nvSpPr>
      <xdr:spPr>
        <a:xfrm>
          <a:off x="20199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160582</xdr:rowOff>
    </xdr:from>
    <xdr:ext cx="469744" cy="259045"/>
    <xdr:sp macro="" textlink="">
      <xdr:nvSpPr>
        <xdr:cNvPr id="780" name="n_3aveValue【庁舎】&#10;一人当たり面積">
          <a:extLst>
            <a:ext uri="{FF2B5EF4-FFF2-40B4-BE49-F238E27FC236}">
              <a16:creationId xmlns:a16="http://schemas.microsoft.com/office/drawing/2014/main" id="{F0DD65B4-90C4-4917-9C4E-2ACEB62916AE}"/>
            </a:ext>
          </a:extLst>
        </xdr:cNvPr>
        <xdr:cNvSpPr txBox="1"/>
      </xdr:nvSpPr>
      <xdr:spPr>
        <a:xfrm>
          <a:off x="19310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43015</xdr:rowOff>
    </xdr:from>
    <xdr:ext cx="469744" cy="259045"/>
    <xdr:sp macro="" textlink="">
      <xdr:nvSpPr>
        <xdr:cNvPr id="781" name="n_4aveValue【庁舎】&#10;一人当たり面積">
          <a:extLst>
            <a:ext uri="{FF2B5EF4-FFF2-40B4-BE49-F238E27FC236}">
              <a16:creationId xmlns:a16="http://schemas.microsoft.com/office/drawing/2014/main" id="{A15DBBBB-BAEA-4568-B2BA-EFCCDF72A445}"/>
            </a:ext>
          </a:extLst>
        </xdr:cNvPr>
        <xdr:cNvSpPr txBox="1"/>
      </xdr:nvSpPr>
      <xdr:spPr>
        <a:xfrm>
          <a:off x="18421427" y="18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4734</xdr:rowOff>
    </xdr:from>
    <xdr:ext cx="469744" cy="259045"/>
    <xdr:sp macro="" textlink="">
      <xdr:nvSpPr>
        <xdr:cNvPr id="782" name="n_1mainValue【庁舎】&#10;一人当たり面積">
          <a:extLst>
            <a:ext uri="{FF2B5EF4-FFF2-40B4-BE49-F238E27FC236}">
              <a16:creationId xmlns:a16="http://schemas.microsoft.com/office/drawing/2014/main" id="{90AC3A7D-EDB7-4FA0-BE1C-9F0810699359}"/>
            </a:ext>
          </a:extLst>
        </xdr:cNvPr>
        <xdr:cNvSpPr txBox="1"/>
      </xdr:nvSpPr>
      <xdr:spPr>
        <a:xfrm>
          <a:off x="21075727" y="1749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25961</xdr:rowOff>
    </xdr:from>
    <xdr:ext cx="469744" cy="259045"/>
    <xdr:sp macro="" textlink="">
      <xdr:nvSpPr>
        <xdr:cNvPr id="783" name="n_2mainValue【庁舎】&#10;一人当たり面積">
          <a:extLst>
            <a:ext uri="{FF2B5EF4-FFF2-40B4-BE49-F238E27FC236}">
              <a16:creationId xmlns:a16="http://schemas.microsoft.com/office/drawing/2014/main" id="{20657C88-C4EF-4691-8301-6DF29560CD28}"/>
            </a:ext>
          </a:extLst>
        </xdr:cNvPr>
        <xdr:cNvSpPr txBox="1"/>
      </xdr:nvSpPr>
      <xdr:spPr>
        <a:xfrm>
          <a:off x="201994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40657</xdr:rowOff>
    </xdr:from>
    <xdr:ext cx="469744" cy="259045"/>
    <xdr:sp macro="" textlink="">
      <xdr:nvSpPr>
        <xdr:cNvPr id="784" name="n_3mainValue【庁舎】&#10;一人当たり面積">
          <a:extLst>
            <a:ext uri="{FF2B5EF4-FFF2-40B4-BE49-F238E27FC236}">
              <a16:creationId xmlns:a16="http://schemas.microsoft.com/office/drawing/2014/main" id="{7BE7E578-3B5E-4830-B2D1-F05CBFD54BE2}"/>
            </a:ext>
          </a:extLst>
        </xdr:cNvPr>
        <xdr:cNvSpPr txBox="1"/>
      </xdr:nvSpPr>
      <xdr:spPr>
        <a:xfrm>
          <a:off x="193104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132097</xdr:rowOff>
    </xdr:from>
    <xdr:ext cx="469744" cy="259045"/>
    <xdr:sp macro="" textlink="">
      <xdr:nvSpPr>
        <xdr:cNvPr id="785" name="n_4mainValue【庁舎】&#10;一人当たり面積">
          <a:extLst>
            <a:ext uri="{FF2B5EF4-FFF2-40B4-BE49-F238E27FC236}">
              <a16:creationId xmlns:a16="http://schemas.microsoft.com/office/drawing/2014/main" id="{D013A15E-0623-4A43-A792-D210567AAE0D}"/>
            </a:ext>
          </a:extLst>
        </xdr:cNvPr>
        <xdr:cNvSpPr txBox="1"/>
      </xdr:nvSpPr>
      <xdr:spPr>
        <a:xfrm>
          <a:off x="18421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a:extLst>
            <a:ext uri="{FF2B5EF4-FFF2-40B4-BE49-F238E27FC236}">
              <a16:creationId xmlns:a16="http://schemas.microsoft.com/office/drawing/2014/main" id="{8E0DC121-12FE-436E-AAB5-E1E9ACCE461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a:extLst>
            <a:ext uri="{FF2B5EF4-FFF2-40B4-BE49-F238E27FC236}">
              <a16:creationId xmlns:a16="http://schemas.microsoft.com/office/drawing/2014/main" id="{53BC18B3-B8E4-4AAD-B4E8-31C21088C9C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a:extLst>
            <a:ext uri="{FF2B5EF4-FFF2-40B4-BE49-F238E27FC236}">
              <a16:creationId xmlns:a16="http://schemas.microsoft.com/office/drawing/2014/main" id="{AC0849A8-1DFA-4C45-A0D0-AA26CE6E0B4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・類似団体と比較して特に有形固定資産減価償却率が低くなっている施設は、福祉施設である。</a:t>
          </a:r>
        </a:p>
        <a:p>
          <a:r>
            <a:rPr kumimoji="1" lang="ja-JP" altLang="en-US" sz="1300">
              <a:latin typeface="ＭＳ Ｐゴシック" panose="020B0600070205080204" pitchFamily="50" charset="-128"/>
              <a:ea typeface="ＭＳ Ｐゴシック" panose="020B0600070205080204" pitchFamily="50" charset="-128"/>
            </a:rPr>
            <a:t>・福祉施設が有形固定資産率</a:t>
          </a:r>
          <a:r>
            <a:rPr kumimoji="1" lang="en-US" altLang="ja-JP" sz="1300">
              <a:latin typeface="ＭＳ Ｐゴシック" panose="020B0600070205080204" pitchFamily="50" charset="-128"/>
              <a:ea typeface="ＭＳ Ｐゴシック" panose="020B0600070205080204" pitchFamily="50" charset="-128"/>
            </a:rPr>
            <a:t>31.5</a:t>
          </a:r>
          <a:r>
            <a:rPr kumimoji="1" lang="ja-JP" altLang="en-US" sz="1300">
              <a:latin typeface="ＭＳ Ｐゴシック" panose="020B0600070205080204" pitchFamily="50" charset="-128"/>
              <a:ea typeface="ＭＳ Ｐゴシック" panose="020B0600070205080204" pitchFamily="50" charset="-128"/>
            </a:rPr>
            <a:t>％となっているが、これは、平成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年度にかけて志賀町ショートステイ・デイサービスを整備したためと思われる。</a:t>
          </a:r>
        </a:p>
        <a:p>
          <a:r>
            <a:rPr kumimoji="1" lang="ja-JP" altLang="en-US" sz="1300">
              <a:latin typeface="ＭＳ Ｐゴシック" panose="020B0600070205080204" pitchFamily="50" charset="-128"/>
              <a:ea typeface="ＭＳ Ｐゴシック" panose="020B0600070205080204" pitchFamily="50" charset="-128"/>
            </a:rPr>
            <a:t>・庁舎、体育館・プールについては、有形固定資産減価償却率が前年度と比して低くなっているが、これは志賀町総合体育館の施設整備（合併浄化槽改修工事）したものと思われる。</a:t>
          </a:r>
        </a:p>
        <a:p>
          <a:r>
            <a:rPr kumimoji="1" lang="ja-JP" altLang="en-US" sz="1300">
              <a:latin typeface="ＭＳ Ｐゴシック" panose="020B0600070205080204" pitchFamily="50" charset="-128"/>
              <a:ea typeface="ＭＳ Ｐゴシック" panose="020B0600070205080204" pitchFamily="50" charset="-128"/>
            </a:rPr>
            <a:t>・市民会館について、Ｈ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は公民館の一部を誤って計上しているため、有形固定資産減価償却率、一人当たり面積共に該当なしである。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20,023
19,854
246.76
14,143,886
13,964,300
129,435
8,684,333
8,861,954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当町の財政力指数は、志賀原子力発電所の大規模償却資産に係る固定資産税収入等の影響で減少傾向にあり、令和元年度は、類似団体平均を下回る</a:t>
          </a:r>
          <a:r>
            <a:rPr kumimoji="1" lang="en-US" altLang="ja-JP" sz="1200">
              <a:latin typeface="ＭＳ Ｐゴシック" panose="020B0600070205080204" pitchFamily="50" charset="-128"/>
              <a:ea typeface="ＭＳ Ｐゴシック" panose="020B0600070205080204" pitchFamily="50" charset="-128"/>
            </a:rPr>
            <a:t>0.62</a:t>
          </a:r>
          <a:r>
            <a:rPr kumimoji="1" lang="ja-JP" altLang="en-US" sz="1200">
              <a:latin typeface="ＭＳ Ｐゴシック" panose="020B0600070205080204" pitchFamily="50" charset="-128"/>
              <a:ea typeface="ＭＳ Ｐゴシック" panose="020B0600070205080204" pitchFamily="50" charset="-128"/>
            </a:rPr>
            <a:t>となった。　当該償却資産は、毎年減少することが見込まれるため、令和２年３月に策定した、第４次集中改革プランに沿った歳出削減と歳入確保を着実に実施し、次世代につなぐ健全な行政経営の確立を目指していく。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159455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2013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119239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933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92428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531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42</xdr:row>
      <xdr:rowOff>52211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994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80732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41628</xdr:rowOff>
    </xdr:from>
    <xdr:to>
      <xdr:col>15</xdr:col>
      <xdr:colOff>133350</xdr:colOff>
      <xdr:row>42</xdr:row>
      <xdr:rowOff>143228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113188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当町の歳入において大きな割合を占める志賀原子力発電所に係る大規模償却資産を含む固定資産税が例年</a:t>
          </a:r>
          <a:r>
            <a:rPr kumimoji="1" lang="en-US" altLang="ja-JP" sz="1050">
              <a:latin typeface="ＭＳ Ｐゴシック" panose="020B0600070205080204" pitchFamily="50" charset="-128"/>
              <a:ea typeface="ＭＳ Ｐゴシック" panose="020B0600070205080204" pitchFamily="50" charset="-128"/>
            </a:rPr>
            <a:t>200</a:t>
          </a:r>
          <a:r>
            <a:rPr kumimoji="1" lang="ja-JP" altLang="en-US" sz="1050">
              <a:latin typeface="ＭＳ Ｐゴシック" panose="020B0600070205080204" pitchFamily="50" charset="-128"/>
              <a:ea typeface="ＭＳ Ｐゴシック" panose="020B0600070205080204" pitchFamily="50" charset="-128"/>
            </a:rPr>
            <a:t>百万円前後の減収となっていたが、発電所の減収分が</a:t>
          </a:r>
          <a:r>
            <a:rPr kumimoji="1" lang="en-US" altLang="ja-JP" sz="1050">
              <a:latin typeface="ＭＳ Ｐゴシック" panose="020B0600070205080204" pitchFamily="50" charset="-128"/>
              <a:ea typeface="ＭＳ Ｐゴシック" panose="020B0600070205080204" pitchFamily="50" charset="-128"/>
            </a:rPr>
            <a:t>110</a:t>
          </a:r>
          <a:r>
            <a:rPr kumimoji="1" lang="ja-JP" altLang="en-US" sz="1050">
              <a:latin typeface="ＭＳ Ｐゴシック" panose="020B0600070205080204" pitchFamily="50" charset="-128"/>
              <a:ea typeface="ＭＳ Ｐゴシック" panose="020B0600070205080204" pitchFamily="50" charset="-128"/>
            </a:rPr>
            <a:t>百万円程度と緩和されたことや、能登中核工業団地において各企業の設備投資が活発に行われたことにより、町税全体で▲</a:t>
          </a:r>
          <a:r>
            <a:rPr kumimoji="1" lang="en-US" altLang="ja-JP" sz="1050">
              <a:latin typeface="ＭＳ Ｐゴシック" panose="020B0600070205080204" pitchFamily="50" charset="-128"/>
              <a:ea typeface="ＭＳ Ｐゴシック" panose="020B0600070205080204" pitchFamily="50" charset="-128"/>
            </a:rPr>
            <a:t>39</a:t>
          </a:r>
          <a:r>
            <a:rPr kumimoji="1" lang="ja-JP" altLang="en-US" sz="1050">
              <a:latin typeface="ＭＳ Ｐゴシック" panose="020B0600070205080204" pitchFamily="50" charset="-128"/>
              <a:ea typeface="ＭＳ Ｐゴシック" panose="020B0600070205080204" pitchFamily="50" charset="-128"/>
            </a:rPr>
            <a:t>百万円の減収に留まったことや、普通交付税が対前年</a:t>
          </a:r>
          <a:r>
            <a:rPr kumimoji="1" lang="en-US" altLang="ja-JP" sz="1050">
              <a:latin typeface="ＭＳ Ｐゴシック" panose="020B0600070205080204" pitchFamily="50" charset="-128"/>
              <a:ea typeface="ＭＳ Ｐゴシック" panose="020B0600070205080204" pitchFamily="50" charset="-128"/>
            </a:rPr>
            <a:t>164</a:t>
          </a:r>
          <a:r>
            <a:rPr kumimoji="1" lang="ja-JP" altLang="en-US" sz="1050">
              <a:latin typeface="ＭＳ Ｐゴシック" panose="020B0600070205080204" pitchFamily="50" charset="-128"/>
              <a:ea typeface="ＭＳ Ｐゴシック" panose="020B0600070205080204" pitchFamily="50" charset="-128"/>
            </a:rPr>
            <a:t>百万円増となったことで、分母となる経常一般財源総額が、対前年</a:t>
          </a:r>
          <a:r>
            <a:rPr kumimoji="1" lang="en-US" altLang="ja-JP" sz="1050">
              <a:latin typeface="ＭＳ Ｐゴシック" panose="020B0600070205080204" pitchFamily="50" charset="-128"/>
              <a:ea typeface="ＭＳ Ｐゴシック" panose="020B0600070205080204" pitchFamily="50" charset="-128"/>
            </a:rPr>
            <a:t>137</a:t>
          </a:r>
          <a:r>
            <a:rPr kumimoji="1" lang="ja-JP" altLang="en-US" sz="1050">
              <a:latin typeface="ＭＳ Ｐゴシック" panose="020B0600070205080204" pitchFamily="50" charset="-128"/>
              <a:ea typeface="ＭＳ Ｐゴシック" panose="020B0600070205080204" pitchFamily="50" charset="-128"/>
            </a:rPr>
            <a:t>百万円の増額となった。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一方で、分子となる歳出では、人件費や下水道事業繰出金の増により、対前年</a:t>
          </a:r>
          <a:r>
            <a:rPr kumimoji="1" lang="en-US" altLang="ja-JP" sz="1050">
              <a:latin typeface="ＭＳ Ｐゴシック" panose="020B0600070205080204" pitchFamily="50" charset="-128"/>
              <a:ea typeface="ＭＳ Ｐゴシック" panose="020B0600070205080204" pitchFamily="50" charset="-128"/>
            </a:rPr>
            <a:t>128</a:t>
          </a:r>
          <a:r>
            <a:rPr kumimoji="1" lang="ja-JP" altLang="en-US" sz="1050">
              <a:latin typeface="ＭＳ Ｐゴシック" panose="020B0600070205080204" pitchFamily="50" charset="-128"/>
              <a:ea typeface="ＭＳ Ｐゴシック" panose="020B0600070205080204" pitchFamily="50" charset="-128"/>
            </a:rPr>
            <a:t>百万円増加となったため、経常収支比率は、</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ポイントの減にとどまった。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今後は、定員適正化計画に基づく人件費の削減等、義務的経費を含めた歳出削減に努めていく。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128524</xdr:rowOff>
    </xdr:from>
    <xdr:to>
      <xdr:col>23</xdr:col>
      <xdr:colOff>133350</xdr:colOff>
      <xdr:row>65</xdr:row>
      <xdr:rowOff>133350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27277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89916</xdr:rowOff>
    </xdr:from>
    <xdr:to>
      <xdr:col>19</xdr:col>
      <xdr:colOff>133350</xdr:colOff>
      <xdr:row>65</xdr:row>
      <xdr:rowOff>133350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23416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73152</xdr:rowOff>
    </xdr:from>
    <xdr:to>
      <xdr:col>15</xdr:col>
      <xdr:colOff>82550</xdr:colOff>
      <xdr:row>65</xdr:row>
      <xdr:rowOff>89916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4595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53848</xdr:rowOff>
    </xdr:from>
    <xdr:to>
      <xdr:col>11</xdr:col>
      <xdr:colOff>31750</xdr:colOff>
      <xdr:row>64</xdr:row>
      <xdr:rowOff>73152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266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77724</xdr:rowOff>
    </xdr:from>
    <xdr:to>
      <xdr:col>23</xdr:col>
      <xdr:colOff>184150</xdr:colOff>
      <xdr:row>66</xdr:row>
      <xdr:rowOff>7874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49801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9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39116</xdr:rowOff>
    </xdr:from>
    <xdr:to>
      <xdr:col>15</xdr:col>
      <xdr:colOff>133350</xdr:colOff>
      <xdr:row>65</xdr:row>
      <xdr:rowOff>140716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22352</xdr:rowOff>
    </xdr:from>
    <xdr:to>
      <xdr:col>11</xdr:col>
      <xdr:colOff>82550</xdr:colOff>
      <xdr:row>64</xdr:row>
      <xdr:rowOff>123952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108729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89425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当町では、人件費・物件費等が類似団体平均を大きく上回っている。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人件費において、退職手当組合負担金などの増により対前年で増加したほか、物件費では、休止保育園の解体撤去やコンビニ交付サービス事業の実施により、前年と比較して、増加となった。</a:t>
          </a:r>
        </a:p>
        <a:p>
          <a:r>
            <a:rPr kumimoji="1" lang="ja-JP" altLang="en-US" sz="1300">
              <a:latin typeface="ＭＳ Ｐゴシック" panose="020B0600070205080204" pitchFamily="50" charset="-128"/>
              <a:ea typeface="ＭＳ Ｐゴシック" panose="020B0600070205080204" pitchFamily="50" charset="-128"/>
            </a:rPr>
            <a:t>　今後は、定員適正化計画や集中改革プラン等により、定員適正化の実践と公共施設等総合管理計画に基づいた施設統廃合等の推進により経費の抑制を図る。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107193</xdr:rowOff>
    </xdr:from>
    <xdr:to>
      <xdr:col>23</xdr:col>
      <xdr:colOff>133350</xdr:colOff>
      <xdr:row>88</xdr:row>
      <xdr:rowOff>59280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5023343"/>
          <a:ext cx="838200" cy="12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158205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1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78721</xdr:rowOff>
    </xdr:from>
    <xdr:to>
      <xdr:col>19</xdr:col>
      <xdr:colOff>133350</xdr:colOff>
      <xdr:row>87</xdr:row>
      <xdr:rowOff>107193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994871"/>
          <a:ext cx="889000" cy="2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76083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3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156747</xdr:rowOff>
    </xdr:from>
    <xdr:to>
      <xdr:col>15</xdr:col>
      <xdr:colOff>82550</xdr:colOff>
      <xdr:row>87</xdr:row>
      <xdr:rowOff>78721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901447"/>
          <a:ext cx="889000" cy="9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96172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5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156747</xdr:rowOff>
    </xdr:from>
    <xdr:to>
      <xdr:col>11</xdr:col>
      <xdr:colOff>31750</xdr:colOff>
      <xdr:row>87</xdr:row>
      <xdr:rowOff>8381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901447"/>
          <a:ext cx="889000" cy="2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25354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5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88340</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4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8480</xdr:rowOff>
    </xdr:from>
    <xdr:to>
      <xdr:col>23</xdr:col>
      <xdr:colOff>184150</xdr:colOff>
      <xdr:row>88</xdr:row>
      <xdr:rowOff>110080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50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152007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506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56393</xdr:rowOff>
    </xdr:from>
    <xdr:to>
      <xdr:col>19</xdr:col>
      <xdr:colOff>184150</xdr:colOff>
      <xdr:row>87</xdr:row>
      <xdr:rowOff>157993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97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142770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505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27921</xdr:rowOff>
    </xdr:from>
    <xdr:to>
      <xdr:col>15</xdr:col>
      <xdr:colOff>133350</xdr:colOff>
      <xdr:row>87</xdr:row>
      <xdr:rowOff>129521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9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114298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5030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105947</xdr:rowOff>
    </xdr:from>
    <xdr:to>
      <xdr:col>11</xdr:col>
      <xdr:colOff>82550</xdr:colOff>
      <xdr:row>87</xdr:row>
      <xdr:rowOff>36097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8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20874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93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129031</xdr:rowOff>
    </xdr:from>
    <xdr:to>
      <xdr:col>7</xdr:col>
      <xdr:colOff>31750</xdr:colOff>
      <xdr:row>87</xdr:row>
      <xdr:rowOff>59181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8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43958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96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類似団体平均と比べて</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ポイント下回っている。今後も、国・県の動向や民間企業の水準との均衡にも配慮し、給与水準の適正化に努める。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28121</xdr:rowOff>
    </xdr:from>
    <xdr:to>
      <xdr:col>81</xdr:col>
      <xdr:colOff>44450</xdr:colOff>
      <xdr:row>82</xdr:row>
      <xdr:rowOff>63500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3915571"/>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28121</xdr:rowOff>
    </xdr:from>
    <xdr:to>
      <xdr:col>77</xdr:col>
      <xdr:colOff>44450</xdr:colOff>
      <xdr:row>81</xdr:row>
      <xdr:rowOff>45357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39155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45357</xdr:rowOff>
    </xdr:from>
    <xdr:to>
      <xdr:col>72</xdr:col>
      <xdr:colOff>203200</xdr:colOff>
      <xdr:row>81</xdr:row>
      <xdr:rowOff>97064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39328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10886</xdr:rowOff>
    </xdr:from>
    <xdr:to>
      <xdr:col>68</xdr:col>
      <xdr:colOff>152400</xdr:colOff>
      <xdr:row>81</xdr:row>
      <xdr:rowOff>97064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38983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29227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148771</xdr:rowOff>
    </xdr:from>
    <xdr:to>
      <xdr:col>77</xdr:col>
      <xdr:colOff>95250</xdr:colOff>
      <xdr:row>81</xdr:row>
      <xdr:rowOff>78921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89098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63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166007</xdr:rowOff>
    </xdr:from>
    <xdr:to>
      <xdr:col>73</xdr:col>
      <xdr:colOff>44450</xdr:colOff>
      <xdr:row>81</xdr:row>
      <xdr:rowOff>96157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106334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65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46264</xdr:rowOff>
    </xdr:from>
    <xdr:to>
      <xdr:col>68</xdr:col>
      <xdr:colOff>203200</xdr:colOff>
      <xdr:row>81</xdr:row>
      <xdr:rowOff>147864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158041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131536</xdr:rowOff>
    </xdr:from>
    <xdr:to>
      <xdr:col>64</xdr:col>
      <xdr:colOff>152400</xdr:colOff>
      <xdr:row>81</xdr:row>
      <xdr:rowOff>61686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71863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61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未だ突出して多いのが現状である。今後、定員適正化計画に基づき、一般行政職については、新たな課題や行政ニーズに適切に対応するために人員削減をなるべく抑制するが、技能労務職については、基本的には補充せず必要に応じ会計年度任用職員や民間委託で対応する。</a:t>
          </a:r>
        </a:p>
        <a:p>
          <a:r>
            <a:rPr kumimoji="1" lang="ja-JP" altLang="en-US" sz="1300">
              <a:latin typeface="ＭＳ Ｐゴシック" panose="020B0600070205080204" pitchFamily="50" charset="-128"/>
              <a:ea typeface="ＭＳ Ｐゴシック" panose="020B0600070205080204" pitchFamily="50" charset="-128"/>
            </a:rPr>
            <a:t>　後年の定員や年齢構成に支障が出ないよう配慮し、各年度における必要最小限の採用に努める。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136797</xdr:rowOff>
    </xdr:from>
    <xdr:to>
      <xdr:col>81</xdr:col>
      <xdr:colOff>44450</xdr:colOff>
      <xdr:row>65</xdr:row>
      <xdr:rowOff>166098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1281047"/>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93708</xdr:rowOff>
    </xdr:from>
    <xdr:to>
      <xdr:col>77</xdr:col>
      <xdr:colOff>44450</xdr:colOff>
      <xdr:row>65</xdr:row>
      <xdr:rowOff>136797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1237958"/>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71301</xdr:rowOff>
    </xdr:from>
    <xdr:to>
      <xdr:col>72</xdr:col>
      <xdr:colOff>203200</xdr:colOff>
      <xdr:row>65</xdr:row>
      <xdr:rowOff>93708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1215551"/>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24765</xdr:rowOff>
    </xdr:from>
    <xdr:to>
      <xdr:col>68</xdr:col>
      <xdr:colOff>152400</xdr:colOff>
      <xdr:row>65</xdr:row>
      <xdr:rowOff>71301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1169015"/>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151056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137268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115298</xdr:rowOff>
    </xdr:from>
    <xdr:to>
      <xdr:col>81</xdr:col>
      <xdr:colOff>95250</xdr:colOff>
      <xdr:row>66</xdr:row>
      <xdr:rowOff>45448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125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87375</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123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85997</xdr:rowOff>
    </xdr:from>
    <xdr:to>
      <xdr:col>77</xdr:col>
      <xdr:colOff>95250</xdr:colOff>
      <xdr:row>66</xdr:row>
      <xdr:rowOff>16147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12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924</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316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42908</xdr:rowOff>
    </xdr:from>
    <xdr:to>
      <xdr:col>73</xdr:col>
      <xdr:colOff>44450</xdr:colOff>
      <xdr:row>65</xdr:row>
      <xdr:rowOff>144508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118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129285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27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20501</xdr:rowOff>
    </xdr:from>
    <xdr:to>
      <xdr:col>68</xdr:col>
      <xdr:colOff>203200</xdr:colOff>
      <xdr:row>65</xdr:row>
      <xdr:rowOff>122101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11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106878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25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145415</xdr:rowOff>
    </xdr:from>
    <xdr:to>
      <xdr:col>64</xdr:col>
      <xdr:colOff>152400</xdr:colOff>
      <xdr:row>65</xdr:row>
      <xdr:rowOff>75565</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60342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比率算定における分母の標準財政規模の減に比して、分子の元利償還金の減少が大きいため、前年と比較して、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しかし、類似団体平均とは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ポイントの開きがあり、今後も財政規模の縮小が見込まれることから、将来負担同様、地方債発行においても計画的かつ平準化を図りながら公債費負担の抑制に努める。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45176</xdr:rowOff>
    </xdr:from>
    <xdr:to>
      <xdr:col>81</xdr:col>
      <xdr:colOff>44450</xdr:colOff>
      <xdr:row>41</xdr:row>
      <xdr:rowOff>93435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7074626"/>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93435</xdr:rowOff>
    </xdr:from>
    <xdr:to>
      <xdr:col>77</xdr:col>
      <xdr:colOff>44450</xdr:colOff>
      <xdr:row>41</xdr:row>
      <xdr:rowOff>169273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7122885"/>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132823</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169273</xdr:rowOff>
    </xdr:from>
    <xdr:to>
      <xdr:col>72</xdr:col>
      <xdr:colOff>203200</xdr:colOff>
      <xdr:row>42</xdr:row>
      <xdr:rowOff>52977</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719872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52977</xdr:rowOff>
    </xdr:from>
    <xdr:to>
      <xdr:col>68</xdr:col>
      <xdr:colOff>152400</xdr:colOff>
      <xdr:row>42</xdr:row>
      <xdr:rowOff>142603</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25387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165826</xdr:rowOff>
    </xdr:from>
    <xdr:to>
      <xdr:col>81</xdr:col>
      <xdr:colOff>95250</xdr:colOff>
      <xdr:row>41</xdr:row>
      <xdr:rowOff>95976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137903</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42635</xdr:rowOff>
    </xdr:from>
    <xdr:to>
      <xdr:col>77</xdr:col>
      <xdr:colOff>95250</xdr:colOff>
      <xdr:row>41</xdr:row>
      <xdr:rowOff>144235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129012</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118473</xdr:rowOff>
    </xdr:from>
    <xdr:to>
      <xdr:col>73</xdr:col>
      <xdr:colOff>44450</xdr:colOff>
      <xdr:row>42</xdr:row>
      <xdr:rowOff>48623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33400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2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2177</xdr:rowOff>
    </xdr:from>
    <xdr:to>
      <xdr:col>68</xdr:col>
      <xdr:colOff>203200</xdr:colOff>
      <xdr:row>42</xdr:row>
      <xdr:rowOff>103777</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2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88554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28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91803</xdr:rowOff>
    </xdr:from>
    <xdr:to>
      <xdr:col>64</xdr:col>
      <xdr:colOff>152400</xdr:colOff>
      <xdr:row>43</xdr:row>
      <xdr:rowOff>21953</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2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6730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37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比率算定において、分母となる標準財政規模は、年々減少しているものの、それ以上に分子となる普通会計及び企業会計の地方債残高の減少率が高いため、数値が好転している。</a:t>
          </a:r>
        </a:p>
        <a:p>
          <a:r>
            <a:rPr kumimoji="1" lang="ja-JP" altLang="en-US" sz="1300">
              <a:latin typeface="ＭＳ Ｐゴシック" panose="020B0600070205080204" pitchFamily="50" charset="-128"/>
              <a:ea typeface="ＭＳ Ｐゴシック" panose="020B0600070205080204" pitchFamily="50" charset="-128"/>
            </a:rPr>
            <a:t>　今後は、大型事業が見込まれることを想定し、計画的な地方債発行や繰上償還の実施等により将来負担の抑制に努める。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75895</xdr:rowOff>
    </xdr:from>
    <xdr:to>
      <xdr:col>72</xdr:col>
      <xdr:colOff>203200</xdr:colOff>
      <xdr:row>14</xdr:row>
      <xdr:rowOff>89408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476195"/>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72458</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472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72034</xdr:rowOff>
    </xdr:from>
    <xdr:to>
      <xdr:col>68</xdr:col>
      <xdr:colOff>152400</xdr:colOff>
      <xdr:row>14</xdr:row>
      <xdr:rowOff>89408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472334"/>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135128</xdr:rowOff>
    </xdr:from>
    <xdr:to>
      <xdr:col>73</xdr:col>
      <xdr:colOff>44450</xdr:colOff>
      <xdr:row>15</xdr:row>
      <xdr:rowOff>65278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50055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62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149606</xdr:rowOff>
    </xdr:from>
    <xdr:to>
      <xdr:col>68</xdr:col>
      <xdr:colOff>203200</xdr:colOff>
      <xdr:row>15</xdr:row>
      <xdr:rowOff>79756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64533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63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109897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8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25095</xdr:rowOff>
    </xdr:from>
    <xdr:to>
      <xdr:col>73</xdr:col>
      <xdr:colOff>44450</xdr:colOff>
      <xdr:row>14</xdr:row>
      <xdr:rowOff>126695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42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136872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19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38608</xdr:rowOff>
    </xdr:from>
    <xdr:to>
      <xdr:col>68</xdr:col>
      <xdr:colOff>203200</xdr:colOff>
      <xdr:row>14</xdr:row>
      <xdr:rowOff>140208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4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150385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20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21234</xdr:rowOff>
    </xdr:from>
    <xdr:to>
      <xdr:col>64</xdr:col>
      <xdr:colOff>152400</xdr:colOff>
      <xdr:row>14</xdr:row>
      <xdr:rowOff>122834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42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133011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19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20,023
19,854
246.76
14,143,886
13,964,300
129,435
8,684,333
8,861,954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退職者の増に伴う退職手当組合負担金の増加により、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類似団体平均に対して、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％低い状況ではあるが、今後も定員適正化計画に基づき、人件費の抑制に努める。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35</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47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35</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63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34</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63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134620</xdr:rowOff>
    </xdr:from>
    <xdr:to>
      <xdr:col>11</xdr:col>
      <xdr:colOff>9525</xdr:colOff>
      <xdr:row>35</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63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107967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83820</xdr:rowOff>
    </xdr:from>
    <xdr:to>
      <xdr:col>15</xdr:col>
      <xdr:colOff>149225</xdr:colOff>
      <xdr:row>35</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24147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83820</xdr:rowOff>
    </xdr:from>
    <xdr:to>
      <xdr:col>11</xdr:col>
      <xdr:colOff>60325</xdr:colOff>
      <xdr:row>35</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xdr:rowOff>
    </xdr:from>
    <xdr:to>
      <xdr:col>6</xdr:col>
      <xdr:colOff>171450</xdr:colOff>
      <xdr:row>35</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115587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休止保育園の解体撤去やコンビニ交付サービス事業の実施により、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％の増となった。引き続き、事務事業の見直し等により、更なる経費削減に努めていきたい。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8890</xdr:rowOff>
    </xdr:from>
    <xdr:to>
      <xdr:col>82</xdr:col>
      <xdr:colOff>107950</xdr:colOff>
      <xdr:row>15</xdr:row>
      <xdr:rowOff>16510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80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88900</xdr:rowOff>
    </xdr:from>
    <xdr:to>
      <xdr:col>78</xdr:col>
      <xdr:colOff>69850</xdr:colOff>
      <xdr:row>15</xdr:row>
      <xdr:rowOff>8890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489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88900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45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168910</xdr:rowOff>
    </xdr:from>
    <xdr:to>
      <xdr:col>69</xdr:col>
      <xdr:colOff>92075</xdr:colOff>
      <xdr:row>14</xdr:row>
      <xdr:rowOff>50800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397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137160</xdr:rowOff>
    </xdr:from>
    <xdr:to>
      <xdr:col>82</xdr:col>
      <xdr:colOff>158750</xdr:colOff>
      <xdr:row>15</xdr:row>
      <xdr:rowOff>67310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153687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129540</xdr:rowOff>
    </xdr:from>
    <xdr:to>
      <xdr:col>78</xdr:col>
      <xdr:colOff>120650</xdr:colOff>
      <xdr:row>15</xdr:row>
      <xdr:rowOff>59690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69867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38100</xdr:rowOff>
    </xdr:from>
    <xdr:to>
      <xdr:col>74</xdr:col>
      <xdr:colOff>31750</xdr:colOff>
      <xdr:row>14</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118110</xdr:rowOff>
    </xdr:from>
    <xdr:to>
      <xdr:col>65</xdr:col>
      <xdr:colOff>53975</xdr:colOff>
      <xdr:row>14</xdr:row>
      <xdr:rowOff>48260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58437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類似団体平均を継続的に下回っており、令和元年度も、前年度並みであった。引き続き、適正な扶助費の執行に努めていく。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151493</xdr:rowOff>
    </xdr:from>
    <xdr:to>
      <xdr:col>24</xdr:col>
      <xdr:colOff>25400</xdr:colOff>
      <xdr:row>54</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238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53</xdr:row>
      <xdr:rowOff>151493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135165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156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100693</xdr:rowOff>
    </xdr:from>
    <xdr:to>
      <xdr:col>20</xdr:col>
      <xdr:colOff>38100</xdr:colOff>
      <xdr:row>54</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41020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公営企業会計へ移行した下水道事業会計繰出金の減が主な要因となり、</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今後は、介護保険事業会計等の社会保障に係る繰出金の増加が考えられるため、財政健全化に努めていく。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58</xdr:row>
      <xdr:rowOff>111760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07220"/>
          <a:ext cx="8382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66040</xdr:rowOff>
    </xdr:from>
    <xdr:to>
      <xdr:col>78</xdr:col>
      <xdr:colOff>69850</xdr:colOff>
      <xdr:row>58</xdr:row>
      <xdr:rowOff>111760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1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58</xdr:row>
      <xdr:rowOff>66040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272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54610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89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43197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60960</xdr:rowOff>
    </xdr:from>
    <xdr:to>
      <xdr:col>78</xdr:col>
      <xdr:colOff>120650</xdr:colOff>
      <xdr:row>58</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147337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9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xdr:rowOff>
    </xdr:from>
    <xdr:to>
      <xdr:col>74</xdr:col>
      <xdr:colOff>31750</xdr:colOff>
      <xdr:row>58</xdr:row>
      <xdr:rowOff>116840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101617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xdr:rowOff>
    </xdr:from>
    <xdr:to>
      <xdr:col>69</xdr:col>
      <xdr:colOff>142875</xdr:colOff>
      <xdr:row>57</xdr:row>
      <xdr:rowOff>105410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消防やごみ処理施設に係る一部事務組合への負担金や病院事業への繰出金により、類似団体に比較して高い傾向にある中で、令和元年度から公営企業会計へ移行した下水道事業への繰出金が主な要因となり、</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％の増となった。</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xdr:rowOff>
    </xdr:from>
    <xdr:to>
      <xdr:col>82</xdr:col>
      <xdr:colOff>107950</xdr:colOff>
      <xdr:row>39</xdr:row>
      <xdr:rowOff>133858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518656"/>
          <a:ext cx="8382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xdr:rowOff>
    </xdr:from>
    <xdr:to>
      <xdr:col>78</xdr:col>
      <xdr:colOff>69850</xdr:colOff>
      <xdr:row>38</xdr:row>
      <xdr:rowOff>72136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186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67564</xdr:rowOff>
    </xdr:from>
    <xdr:to>
      <xdr:col>73</xdr:col>
      <xdr:colOff>180975</xdr:colOff>
      <xdr:row>38</xdr:row>
      <xdr:rowOff>72136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5826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58420</xdr:rowOff>
    </xdr:from>
    <xdr:to>
      <xdr:col>69</xdr:col>
      <xdr:colOff>92075</xdr:colOff>
      <xdr:row>38</xdr:row>
      <xdr:rowOff>67564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5735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83058</xdr:rowOff>
    </xdr:from>
    <xdr:to>
      <xdr:col>82</xdr:col>
      <xdr:colOff>158750</xdr:colOff>
      <xdr:row>40</xdr:row>
      <xdr:rowOff>13208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55135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124206</xdr:rowOff>
    </xdr:from>
    <xdr:to>
      <xdr:col>78</xdr:col>
      <xdr:colOff>120650</xdr:colOff>
      <xdr:row>38</xdr:row>
      <xdr:rowOff>54356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39133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21336</xdr:rowOff>
    </xdr:from>
    <xdr:to>
      <xdr:col>74</xdr:col>
      <xdr:colOff>31750</xdr:colOff>
      <xdr:row>38</xdr:row>
      <xdr:rowOff>122936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107713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xdr:rowOff>
    </xdr:from>
    <xdr:to>
      <xdr:col>69</xdr:col>
      <xdr:colOff>142875</xdr:colOff>
      <xdr:row>38</xdr:row>
      <xdr:rowOff>118364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103141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xdr:rowOff>
    </xdr:from>
    <xdr:to>
      <xdr:col>65</xdr:col>
      <xdr:colOff>53975</xdr:colOff>
      <xdr:row>38</xdr:row>
      <xdr:rowOff>109220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93997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分母となる経常一般財源等総額が増加したことにより、前年度に比べ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％減少したが、今後、公共施設等総合管理計画に基づいた施設統廃合等の大型事業が見込まれることを想定し、繰上償還の実施や新規地方債の発行の抑制に努めていきたい。</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108713</xdr:rowOff>
    </xdr:from>
    <xdr:to>
      <xdr:col>24</xdr:col>
      <xdr:colOff>25400</xdr:colOff>
      <xdr:row>78</xdr:row>
      <xdr:rowOff>113285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4818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113285</xdr:rowOff>
    </xdr:from>
    <xdr:to>
      <xdr:col>19</xdr:col>
      <xdr:colOff>187325</xdr:colOff>
      <xdr:row>78</xdr:row>
      <xdr:rowOff>140715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4863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117856</xdr:rowOff>
    </xdr:from>
    <xdr:to>
      <xdr:col>15</xdr:col>
      <xdr:colOff>98425</xdr:colOff>
      <xdr:row>78</xdr:row>
      <xdr:rowOff>140715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4909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108713</xdr:rowOff>
    </xdr:from>
    <xdr:to>
      <xdr:col>11</xdr:col>
      <xdr:colOff>9525</xdr:colOff>
      <xdr:row>78</xdr:row>
      <xdr:rowOff>117856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4818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57913</xdr:rowOff>
    </xdr:from>
    <xdr:to>
      <xdr:col>24</xdr:col>
      <xdr:colOff>76200</xdr:colOff>
      <xdr:row>78</xdr:row>
      <xdr:rowOff>159513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29990</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62485</xdr:rowOff>
    </xdr:from>
    <xdr:to>
      <xdr:col>20</xdr:col>
      <xdr:colOff>38100</xdr:colOff>
      <xdr:row>78</xdr:row>
      <xdr:rowOff>164085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148862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89915</xdr:rowOff>
    </xdr:from>
    <xdr:to>
      <xdr:col>15</xdr:col>
      <xdr:colOff>149225</xdr:colOff>
      <xdr:row>79</xdr:row>
      <xdr:rowOff>20065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4842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67056</xdr:rowOff>
    </xdr:from>
    <xdr:to>
      <xdr:col>11</xdr:col>
      <xdr:colOff>60325</xdr:colOff>
      <xdr:row>78</xdr:row>
      <xdr:rowOff>168656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153433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57913</xdr:rowOff>
    </xdr:from>
    <xdr:to>
      <xdr:col>6</xdr:col>
      <xdr:colOff>171450</xdr:colOff>
      <xdr:row>78</xdr:row>
      <xdr:rowOff>159513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144290</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いて、退職者の増により退職手当組合負担金が増加したほか、補助費等では、一部事務組合への負担金が増加したものの、税収の落ち込み幅の緩和や普通交付税の増により、分母となる経常一般財源等総額が増加したため、全体的には前年並みとなった。</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77</xdr:row>
      <xdr:rowOff>83565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85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77</xdr:row>
      <xdr:rowOff>83565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2166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30987</xdr:rowOff>
    </xdr:from>
    <xdr:to>
      <xdr:col>73</xdr:col>
      <xdr:colOff>180975</xdr:colOff>
      <xdr:row>77</xdr:row>
      <xdr:rowOff>14987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061187"/>
          <a:ext cx="8890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21844</xdr:rowOff>
    </xdr:from>
    <xdr:to>
      <xdr:col>69</xdr:col>
      <xdr:colOff>92075</xdr:colOff>
      <xdr:row>76</xdr:row>
      <xdr:rowOff>30987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520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49292</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123059</xdr:rowOff>
    </xdr:from>
    <xdr:to>
      <xdr:col>29</xdr:col>
      <xdr:colOff>127000</xdr:colOff>
      <xdr:row>14</xdr:row>
      <xdr:rowOff>19112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399534"/>
          <a:ext cx="647700" cy="67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109226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00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19112</xdr:rowOff>
    </xdr:from>
    <xdr:to>
      <xdr:col>26</xdr:col>
      <xdr:colOff>50800</xdr:colOff>
      <xdr:row>14</xdr:row>
      <xdr:rowOff>83250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467037"/>
          <a:ext cx="698500" cy="64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63196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83250</xdr:rowOff>
    </xdr:from>
    <xdr:to>
      <xdr:col>22</xdr:col>
      <xdr:colOff>114300</xdr:colOff>
      <xdr:row>14</xdr:row>
      <xdr:rowOff>129558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531175"/>
          <a:ext cx="698500" cy="46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63114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108070</xdr:rowOff>
    </xdr:from>
    <xdr:to>
      <xdr:col>18</xdr:col>
      <xdr:colOff>177800</xdr:colOff>
      <xdr:row>14</xdr:row>
      <xdr:rowOff>129558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555995"/>
          <a:ext cx="698500" cy="21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77385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63016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72259</xdr:rowOff>
    </xdr:from>
    <xdr:to>
      <xdr:col>29</xdr:col>
      <xdr:colOff>177800</xdr:colOff>
      <xdr:row>14</xdr:row>
      <xdr:rowOff>2409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348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88786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19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139762</xdr:rowOff>
    </xdr:from>
    <xdr:to>
      <xdr:col>26</xdr:col>
      <xdr:colOff>101600</xdr:colOff>
      <xdr:row>14</xdr:row>
      <xdr:rowOff>69912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16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80089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18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32450</xdr:rowOff>
    </xdr:from>
    <xdr:to>
      <xdr:col>22</xdr:col>
      <xdr:colOff>165100</xdr:colOff>
      <xdr:row>14</xdr:row>
      <xdr:rowOff>134050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480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144227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4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78758</xdr:rowOff>
    </xdr:from>
    <xdr:to>
      <xdr:col>19</xdr:col>
      <xdr:colOff>38100</xdr:colOff>
      <xdr:row>15</xdr:row>
      <xdr:rowOff>8908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26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19085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9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57270</xdr:rowOff>
    </xdr:from>
    <xdr:to>
      <xdr:col>15</xdr:col>
      <xdr:colOff>101600</xdr:colOff>
      <xdr:row>14</xdr:row>
      <xdr:rowOff>158870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05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169047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7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243746</xdr:rowOff>
    </xdr:from>
    <xdr:to>
      <xdr:col>29</xdr:col>
      <xdr:colOff>127000</xdr:colOff>
      <xdr:row>35</xdr:row>
      <xdr:rowOff>258788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54096"/>
          <a:ext cx="647700" cy="15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122480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75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102288</xdr:rowOff>
    </xdr:from>
    <xdr:to>
      <xdr:col>26</xdr:col>
      <xdr:colOff>50800</xdr:colOff>
      <xdr:row>35</xdr:row>
      <xdr:rowOff>258788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712638"/>
          <a:ext cx="698500" cy="156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53809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88504</xdr:rowOff>
    </xdr:from>
    <xdr:to>
      <xdr:col>22</xdr:col>
      <xdr:colOff>114300</xdr:colOff>
      <xdr:row>35</xdr:row>
      <xdr:rowOff>102288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698854"/>
          <a:ext cx="698500" cy="13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62268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29845</xdr:rowOff>
    </xdr:from>
    <xdr:to>
      <xdr:col>18</xdr:col>
      <xdr:colOff>177800</xdr:colOff>
      <xdr:row>35</xdr:row>
      <xdr:rowOff>88504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640195"/>
          <a:ext cx="698500" cy="58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192946</xdr:rowOff>
    </xdr:from>
    <xdr:to>
      <xdr:col>29</xdr:col>
      <xdr:colOff>177800</xdr:colOff>
      <xdr:row>35</xdr:row>
      <xdr:rowOff>294546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03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38023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48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207988</xdr:rowOff>
    </xdr:from>
    <xdr:to>
      <xdr:col>26</xdr:col>
      <xdr:colOff>101600</xdr:colOff>
      <xdr:row>35</xdr:row>
      <xdr:rowOff>309588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18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319765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8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51488</xdr:rowOff>
    </xdr:from>
    <xdr:to>
      <xdr:col>22</xdr:col>
      <xdr:colOff>165100</xdr:colOff>
      <xdr:row>35</xdr:row>
      <xdr:rowOff>153088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61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163265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3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37704</xdr:rowOff>
    </xdr:from>
    <xdr:to>
      <xdr:col>19</xdr:col>
      <xdr:colOff>38100</xdr:colOff>
      <xdr:row>35</xdr:row>
      <xdr:rowOff>139304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48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149481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1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321945</xdr:rowOff>
    </xdr:from>
    <xdr:to>
      <xdr:col>15</xdr:col>
      <xdr:colOff>101600</xdr:colOff>
      <xdr:row>35</xdr:row>
      <xdr:rowOff>80645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89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90822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5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20,023
19,854
246.76
14,143,886
13,964,300
129,435
8,684,333
8,861,954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43247</xdr:rowOff>
    </xdr:from>
    <xdr:to>
      <xdr:col>24</xdr:col>
      <xdr:colOff>63500</xdr:colOff>
      <xdr:row>34</xdr:row>
      <xdr:rowOff>128596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72547"/>
          <a:ext cx="838200" cy="8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128596</xdr:rowOff>
    </xdr:from>
    <xdr:to>
      <xdr:col>19</xdr:col>
      <xdr:colOff>177800</xdr:colOff>
      <xdr:row>34</xdr:row>
      <xdr:rowOff>159605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57896"/>
          <a:ext cx="889000" cy="3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141855</xdr:rowOff>
    </xdr:from>
    <xdr:to>
      <xdr:col>15</xdr:col>
      <xdr:colOff>50800</xdr:colOff>
      <xdr:row>34</xdr:row>
      <xdr:rowOff>159605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971155"/>
          <a:ext cx="889000" cy="1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48570</xdr:rowOff>
    </xdr:from>
    <xdr:to>
      <xdr:col>10</xdr:col>
      <xdr:colOff>114300</xdr:colOff>
      <xdr:row>34</xdr:row>
      <xdr:rowOff>141855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877870"/>
          <a:ext cx="889000" cy="9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98368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89240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163897</xdr:rowOff>
    </xdr:from>
    <xdr:to>
      <xdr:col>24</xdr:col>
      <xdr:colOff>114300</xdr:colOff>
      <xdr:row>34</xdr:row>
      <xdr:rowOff>94047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15324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7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77796</xdr:rowOff>
    </xdr:from>
    <xdr:to>
      <xdr:col>20</xdr:col>
      <xdr:colOff>38100</xdr:colOff>
      <xdr:row>35</xdr:row>
      <xdr:rowOff>7946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24473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8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108805</xdr:rowOff>
    </xdr:from>
    <xdr:to>
      <xdr:col>15</xdr:col>
      <xdr:colOff>101600</xdr:colOff>
      <xdr:row>35</xdr:row>
      <xdr:rowOff>38955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55482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1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91055</xdr:rowOff>
    </xdr:from>
    <xdr:to>
      <xdr:col>10</xdr:col>
      <xdr:colOff>165100</xdr:colOff>
      <xdr:row>35</xdr:row>
      <xdr:rowOff>21205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37732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9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169220</xdr:rowOff>
    </xdr:from>
    <xdr:to>
      <xdr:col>6</xdr:col>
      <xdr:colOff>38100</xdr:colOff>
      <xdr:row>34</xdr:row>
      <xdr:rowOff>99370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2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115897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0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85351</xdr:rowOff>
    </xdr:from>
    <xdr:to>
      <xdr:col>24</xdr:col>
      <xdr:colOff>63500</xdr:colOff>
      <xdr:row>52</xdr:row>
      <xdr:rowOff>97733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8829301"/>
          <a:ext cx="838200" cy="18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118133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4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97733</xdr:rowOff>
    </xdr:from>
    <xdr:to>
      <xdr:col>19</xdr:col>
      <xdr:colOff>177800</xdr:colOff>
      <xdr:row>52</xdr:row>
      <xdr:rowOff>164141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013133"/>
          <a:ext cx="889000" cy="6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73100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164141</xdr:rowOff>
    </xdr:from>
    <xdr:to>
      <xdr:col>15</xdr:col>
      <xdr:colOff>50800</xdr:colOff>
      <xdr:row>53</xdr:row>
      <xdr:rowOff>57880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079541"/>
          <a:ext cx="889000" cy="6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44105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57880</xdr:rowOff>
    </xdr:from>
    <xdr:to>
      <xdr:col>10</xdr:col>
      <xdr:colOff>114300</xdr:colOff>
      <xdr:row>53</xdr:row>
      <xdr:rowOff>81255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144730"/>
          <a:ext cx="889000" cy="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168597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2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36599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34551</xdr:rowOff>
    </xdr:from>
    <xdr:to>
      <xdr:col>24</xdr:col>
      <xdr:colOff>114300</xdr:colOff>
      <xdr:row>51</xdr:row>
      <xdr:rowOff>136151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7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57428</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62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46933</xdr:rowOff>
    </xdr:from>
    <xdr:to>
      <xdr:col>20</xdr:col>
      <xdr:colOff>38100</xdr:colOff>
      <xdr:row>52</xdr:row>
      <xdr:rowOff>148533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896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165060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8737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113341</xdr:rowOff>
    </xdr:from>
    <xdr:to>
      <xdr:col>15</xdr:col>
      <xdr:colOff>101600</xdr:colOff>
      <xdr:row>53</xdr:row>
      <xdr:rowOff>43491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02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60018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880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7080</xdr:rowOff>
    </xdr:from>
    <xdr:to>
      <xdr:col>10</xdr:col>
      <xdr:colOff>165100</xdr:colOff>
      <xdr:row>53</xdr:row>
      <xdr:rowOff>108680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09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125207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88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30455</xdr:rowOff>
    </xdr:from>
    <xdr:to>
      <xdr:col>6</xdr:col>
      <xdr:colOff>38100</xdr:colOff>
      <xdr:row>53</xdr:row>
      <xdr:rowOff>132055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11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148582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889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64643</xdr:rowOff>
    </xdr:from>
    <xdr:to>
      <xdr:col>24</xdr:col>
      <xdr:colOff>63500</xdr:colOff>
      <xdr:row>74</xdr:row>
      <xdr:rowOff>77597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751943"/>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123841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982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54229</xdr:rowOff>
    </xdr:from>
    <xdr:to>
      <xdr:col>19</xdr:col>
      <xdr:colOff>177800</xdr:colOff>
      <xdr:row>74</xdr:row>
      <xdr:rowOff>64643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2398629"/>
          <a:ext cx="889000" cy="35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18178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4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54229</xdr:rowOff>
    </xdr:from>
    <xdr:to>
      <xdr:col>15</xdr:col>
      <xdr:colOff>50800</xdr:colOff>
      <xdr:row>75</xdr:row>
      <xdr:rowOff>25019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398629"/>
          <a:ext cx="889000" cy="48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164609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2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83693</xdr:rowOff>
    </xdr:from>
    <xdr:to>
      <xdr:col>10</xdr:col>
      <xdr:colOff>114300</xdr:colOff>
      <xdr:row>75</xdr:row>
      <xdr:rowOff>25019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2770993"/>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114825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4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146829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26797</xdr:rowOff>
    </xdr:from>
    <xdr:to>
      <xdr:col>24</xdr:col>
      <xdr:colOff>114300</xdr:colOff>
      <xdr:row>74</xdr:row>
      <xdr:rowOff>128397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71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49674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56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13843</xdr:rowOff>
    </xdr:from>
    <xdr:to>
      <xdr:col>20</xdr:col>
      <xdr:colOff>38100</xdr:colOff>
      <xdr:row>74</xdr:row>
      <xdr:rowOff>115443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70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131970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47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3429</xdr:rowOff>
    </xdr:from>
    <xdr:to>
      <xdr:col>15</xdr:col>
      <xdr:colOff>101600</xdr:colOff>
      <xdr:row>72</xdr:row>
      <xdr:rowOff>105029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34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70</xdr:row>
      <xdr:rowOff>121556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12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145669</xdr:rowOff>
    </xdr:from>
    <xdr:to>
      <xdr:col>10</xdr:col>
      <xdr:colOff>165100</xdr:colOff>
      <xdr:row>75</xdr:row>
      <xdr:rowOff>75819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83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92346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60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32893</xdr:rowOff>
    </xdr:from>
    <xdr:to>
      <xdr:col>6</xdr:col>
      <xdr:colOff>38100</xdr:colOff>
      <xdr:row>74</xdr:row>
      <xdr:rowOff>134493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7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151020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49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130023</xdr:rowOff>
    </xdr:from>
    <xdr:to>
      <xdr:col>24</xdr:col>
      <xdr:colOff>63500</xdr:colOff>
      <xdr:row>97</xdr:row>
      <xdr:rowOff>14618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89223"/>
          <a:ext cx="838200" cy="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51427</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3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5835</xdr:rowOff>
    </xdr:from>
    <xdr:to>
      <xdr:col>19</xdr:col>
      <xdr:colOff>177800</xdr:colOff>
      <xdr:row>97</xdr:row>
      <xdr:rowOff>14618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636485"/>
          <a:ext cx="889000" cy="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27348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5835</xdr:rowOff>
    </xdr:from>
    <xdr:to>
      <xdr:col>15</xdr:col>
      <xdr:colOff>50800</xdr:colOff>
      <xdr:row>97</xdr:row>
      <xdr:rowOff>20313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3648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26967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20313</xdr:rowOff>
    </xdr:from>
    <xdr:to>
      <xdr:col>10</xdr:col>
      <xdr:colOff>114300</xdr:colOff>
      <xdr:row>97</xdr:row>
      <xdr:rowOff>104611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50963"/>
          <a:ext cx="889000" cy="8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50646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134884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79223</xdr:rowOff>
    </xdr:from>
    <xdr:to>
      <xdr:col>24</xdr:col>
      <xdr:colOff>114300</xdr:colOff>
      <xdr:row>97</xdr:row>
      <xdr:rowOff>9373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3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57650</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135268</xdr:rowOff>
    </xdr:from>
    <xdr:to>
      <xdr:col>20</xdr:col>
      <xdr:colOff>38100</xdr:colOff>
      <xdr:row>97</xdr:row>
      <xdr:rowOff>65418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56545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126485</xdr:rowOff>
    </xdr:from>
    <xdr:to>
      <xdr:col>15</xdr:col>
      <xdr:colOff>101600</xdr:colOff>
      <xdr:row>97</xdr:row>
      <xdr:rowOff>56635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8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47762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6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140963</xdr:rowOff>
    </xdr:from>
    <xdr:to>
      <xdr:col>10</xdr:col>
      <xdr:colOff>165100</xdr:colOff>
      <xdr:row>97</xdr:row>
      <xdr:rowOff>71113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0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62240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69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53811</xdr:rowOff>
    </xdr:from>
    <xdr:to>
      <xdr:col>6</xdr:col>
      <xdr:colOff>38100</xdr:colOff>
      <xdr:row>97</xdr:row>
      <xdr:rowOff>155411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8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146538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7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158423</xdr:rowOff>
    </xdr:from>
    <xdr:to>
      <xdr:col>55</xdr:col>
      <xdr:colOff>0</xdr:colOff>
      <xdr:row>33</xdr:row>
      <xdr:rowOff>41152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301923"/>
          <a:ext cx="838200" cy="39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63223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6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124220</xdr:rowOff>
    </xdr:from>
    <xdr:to>
      <xdr:col>50</xdr:col>
      <xdr:colOff>114300</xdr:colOff>
      <xdr:row>33</xdr:row>
      <xdr:rowOff>41152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610620"/>
          <a:ext cx="889000" cy="8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40124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2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55554</xdr:rowOff>
    </xdr:from>
    <xdr:to>
      <xdr:col>45</xdr:col>
      <xdr:colOff>177800</xdr:colOff>
      <xdr:row>32</xdr:row>
      <xdr:rowOff>124220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5541954"/>
          <a:ext cx="889000" cy="6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68851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2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55554</xdr:rowOff>
    </xdr:from>
    <xdr:to>
      <xdr:col>41</xdr:col>
      <xdr:colOff>50800</xdr:colOff>
      <xdr:row>33</xdr:row>
      <xdr:rowOff>39018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5541954"/>
          <a:ext cx="889000" cy="15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98841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85996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107623</xdr:rowOff>
    </xdr:from>
    <xdr:to>
      <xdr:col>55</xdr:col>
      <xdr:colOff>50800</xdr:colOff>
      <xdr:row>31</xdr:row>
      <xdr:rowOff>37773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2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130500</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10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161802</xdr:rowOff>
    </xdr:from>
    <xdr:to>
      <xdr:col>50</xdr:col>
      <xdr:colOff>165100</xdr:colOff>
      <xdr:row>33</xdr:row>
      <xdr:rowOff>91952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6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108479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42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73420</xdr:rowOff>
    </xdr:from>
    <xdr:to>
      <xdr:col>46</xdr:col>
      <xdr:colOff>38100</xdr:colOff>
      <xdr:row>33</xdr:row>
      <xdr:rowOff>3570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55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20097</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33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4754</xdr:rowOff>
    </xdr:from>
    <xdr:to>
      <xdr:col>41</xdr:col>
      <xdr:colOff>101600</xdr:colOff>
      <xdr:row>32</xdr:row>
      <xdr:rowOff>106354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549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122881</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5266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159668</xdr:rowOff>
    </xdr:from>
    <xdr:to>
      <xdr:col>36</xdr:col>
      <xdr:colOff>165100</xdr:colOff>
      <xdr:row>33</xdr:row>
      <xdr:rowOff>89818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564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106345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42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96822</xdr:rowOff>
    </xdr:from>
    <xdr:to>
      <xdr:col>54</xdr:col>
      <xdr:colOff>189865</xdr:colOff>
      <xdr:row>58</xdr:row>
      <xdr:rowOff>92456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9012222"/>
          <a:ext cx="1270" cy="10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96283</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4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92456</xdr:rowOff>
    </xdr:from>
    <xdr:to>
      <xdr:col>55</xdr:col>
      <xdr:colOff>88900</xdr:colOff>
      <xdr:row>58</xdr:row>
      <xdr:rowOff>92456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3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43499</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78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96822</xdr:rowOff>
    </xdr:from>
    <xdr:to>
      <xdr:col>55</xdr:col>
      <xdr:colOff>88900</xdr:colOff>
      <xdr:row>52</xdr:row>
      <xdr:rowOff>96822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901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136081</xdr:rowOff>
    </xdr:from>
    <xdr:to>
      <xdr:col>55</xdr:col>
      <xdr:colOff>0</xdr:colOff>
      <xdr:row>54</xdr:row>
      <xdr:rowOff>109334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222931"/>
          <a:ext cx="838200" cy="14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35941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37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57514</xdr:rowOff>
    </xdr:from>
    <xdr:to>
      <xdr:col>55</xdr:col>
      <xdr:colOff>50800</xdr:colOff>
      <xdr:row>56</xdr:row>
      <xdr:rowOff>159114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128178</xdr:rowOff>
    </xdr:from>
    <xdr:to>
      <xdr:col>50</xdr:col>
      <xdr:colOff>114300</xdr:colOff>
      <xdr:row>53</xdr:row>
      <xdr:rowOff>136081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215028"/>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97518</xdr:rowOff>
    </xdr:from>
    <xdr:to>
      <xdr:col>50</xdr:col>
      <xdr:colOff>165100</xdr:colOff>
      <xdr:row>57</xdr:row>
      <xdr:rowOff>27668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18795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41615</xdr:rowOff>
    </xdr:from>
    <xdr:to>
      <xdr:col>45</xdr:col>
      <xdr:colOff>177800</xdr:colOff>
      <xdr:row>53</xdr:row>
      <xdr:rowOff>128178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128465"/>
          <a:ext cx="889000" cy="8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99149</xdr:rowOff>
    </xdr:from>
    <xdr:to>
      <xdr:col>46</xdr:col>
      <xdr:colOff>38100</xdr:colOff>
      <xdr:row>57</xdr:row>
      <xdr:rowOff>29299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20426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39459</xdr:rowOff>
    </xdr:from>
    <xdr:to>
      <xdr:col>41</xdr:col>
      <xdr:colOff>50800</xdr:colOff>
      <xdr:row>53</xdr:row>
      <xdr:rowOff>41615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8783409"/>
          <a:ext cx="889000" cy="34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72730</xdr:rowOff>
    </xdr:from>
    <xdr:to>
      <xdr:col>41</xdr:col>
      <xdr:colOff>101600</xdr:colOff>
      <xdr:row>57</xdr:row>
      <xdr:rowOff>2880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165457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7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74468</xdr:rowOff>
    </xdr:from>
    <xdr:to>
      <xdr:col>36</xdr:col>
      <xdr:colOff>165100</xdr:colOff>
      <xdr:row>57</xdr:row>
      <xdr:rowOff>4618</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167195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76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58534</xdr:rowOff>
    </xdr:from>
    <xdr:to>
      <xdr:col>55</xdr:col>
      <xdr:colOff>50800</xdr:colOff>
      <xdr:row>54</xdr:row>
      <xdr:rowOff>160134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31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81411</xdr:rowOff>
    </xdr:from>
    <xdr:ext cx="599010"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16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85281</xdr:rowOff>
    </xdr:from>
    <xdr:to>
      <xdr:col>50</xdr:col>
      <xdr:colOff>165100</xdr:colOff>
      <xdr:row>54</xdr:row>
      <xdr:rowOff>15431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17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31958</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894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77378</xdr:rowOff>
    </xdr:from>
    <xdr:to>
      <xdr:col>46</xdr:col>
      <xdr:colOff>38100</xdr:colOff>
      <xdr:row>54</xdr:row>
      <xdr:rowOff>7528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16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24055</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5" y="893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162265</xdr:rowOff>
    </xdr:from>
    <xdr:to>
      <xdr:col>41</xdr:col>
      <xdr:colOff>101600</xdr:colOff>
      <xdr:row>53</xdr:row>
      <xdr:rowOff>92415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07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108942</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885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160109</xdr:rowOff>
    </xdr:from>
    <xdr:to>
      <xdr:col>36</xdr:col>
      <xdr:colOff>165100</xdr:colOff>
      <xdr:row>51</xdr:row>
      <xdr:rowOff>90259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873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106786</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672795" y="850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23081</xdr:rowOff>
    </xdr:from>
    <xdr:to>
      <xdr:col>55</xdr:col>
      <xdr:colOff>0</xdr:colOff>
      <xdr:row>77</xdr:row>
      <xdr:rowOff>36210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053281"/>
          <a:ext cx="838200" cy="18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108638</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1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60931</xdr:rowOff>
    </xdr:from>
    <xdr:to>
      <xdr:col>50</xdr:col>
      <xdr:colOff>114300</xdr:colOff>
      <xdr:row>76</xdr:row>
      <xdr:rowOff>23081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2576781"/>
          <a:ext cx="889000" cy="47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73026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60931</xdr:rowOff>
    </xdr:from>
    <xdr:to>
      <xdr:col>45</xdr:col>
      <xdr:colOff>177800</xdr:colOff>
      <xdr:row>73</xdr:row>
      <xdr:rowOff>161041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2576781"/>
          <a:ext cx="889000" cy="10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69434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4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161041</xdr:rowOff>
    </xdr:from>
    <xdr:to>
      <xdr:col>41</xdr:col>
      <xdr:colOff>50800</xdr:colOff>
      <xdr:row>76</xdr:row>
      <xdr:rowOff>143537</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2676891"/>
          <a:ext cx="889000" cy="49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169446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37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55669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2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156860</xdr:rowOff>
    </xdr:from>
    <xdr:to>
      <xdr:col>55</xdr:col>
      <xdr:colOff>50800</xdr:colOff>
      <xdr:row>77</xdr:row>
      <xdr:rowOff>87010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1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8287</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0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143732</xdr:rowOff>
    </xdr:from>
    <xdr:to>
      <xdr:col>50</xdr:col>
      <xdr:colOff>165100</xdr:colOff>
      <xdr:row>76</xdr:row>
      <xdr:rowOff>73881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0024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90409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277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10131</xdr:rowOff>
    </xdr:from>
    <xdr:to>
      <xdr:col>46</xdr:col>
      <xdr:colOff>38100</xdr:colOff>
      <xdr:row>73</xdr:row>
      <xdr:rowOff>111731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52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128258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230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110241</xdr:rowOff>
    </xdr:from>
    <xdr:to>
      <xdr:col>41</xdr:col>
      <xdr:colOff>101600</xdr:colOff>
      <xdr:row>74</xdr:row>
      <xdr:rowOff>40391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62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56918</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40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92737</xdr:rowOff>
    </xdr:from>
    <xdr:to>
      <xdr:col>36</xdr:col>
      <xdr:colOff>165100</xdr:colOff>
      <xdr:row>77</xdr:row>
      <xdr:rowOff>22887</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12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39414</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8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72132</xdr:rowOff>
    </xdr:from>
    <xdr:to>
      <xdr:col>55</xdr:col>
      <xdr:colOff>0</xdr:colOff>
      <xdr:row>95</xdr:row>
      <xdr:rowOff>95428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359882"/>
          <a:ext cx="838200" cy="2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15544</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646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95428</xdr:rowOff>
    </xdr:from>
    <xdr:to>
      <xdr:col>50</xdr:col>
      <xdr:colOff>114300</xdr:colOff>
      <xdr:row>96</xdr:row>
      <xdr:rowOff>150248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383178"/>
          <a:ext cx="889000" cy="22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157156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83257</xdr:rowOff>
    </xdr:from>
    <xdr:to>
      <xdr:col>45</xdr:col>
      <xdr:colOff>177800</xdr:colOff>
      <xdr:row>96</xdr:row>
      <xdr:rowOff>150248</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371007"/>
          <a:ext cx="889000" cy="23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159594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51276</xdr:rowOff>
    </xdr:from>
    <xdr:to>
      <xdr:col>41</xdr:col>
      <xdr:colOff>50800</xdr:colOff>
      <xdr:row>95</xdr:row>
      <xdr:rowOff>83257</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5481776"/>
          <a:ext cx="889000" cy="88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11952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58433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8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21332</xdr:rowOff>
    </xdr:from>
    <xdr:to>
      <xdr:col>55</xdr:col>
      <xdr:colOff>50800</xdr:colOff>
      <xdr:row>95</xdr:row>
      <xdr:rowOff>122932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30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44209</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16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44628</xdr:rowOff>
    </xdr:from>
    <xdr:to>
      <xdr:col>50</xdr:col>
      <xdr:colOff>165100</xdr:colOff>
      <xdr:row>95</xdr:row>
      <xdr:rowOff>146228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3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162755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10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99448</xdr:rowOff>
    </xdr:from>
    <xdr:to>
      <xdr:col>46</xdr:col>
      <xdr:colOff>38100</xdr:colOff>
      <xdr:row>97</xdr:row>
      <xdr:rowOff>29598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55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46125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33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32457</xdr:rowOff>
    </xdr:from>
    <xdr:to>
      <xdr:col>41</xdr:col>
      <xdr:colOff>101600</xdr:colOff>
      <xdr:row>95</xdr:row>
      <xdr:rowOff>134057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32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150584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09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476</xdr:rowOff>
    </xdr:from>
    <xdr:to>
      <xdr:col>36</xdr:col>
      <xdr:colOff>165100</xdr:colOff>
      <xdr:row>90</xdr:row>
      <xdr:rowOff>102076</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54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118603</xdr:rowOff>
    </xdr:from>
    <xdr:ext cx="599010"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672795" y="1520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169098</xdr:rowOff>
    </xdr:from>
    <xdr:to>
      <xdr:col>85</xdr:col>
      <xdr:colOff>127000</xdr:colOff>
      <xdr:row>36</xdr:row>
      <xdr:rowOff>13010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5998398"/>
          <a:ext cx="838200" cy="18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156161</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99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13010</xdr:rowOff>
    </xdr:from>
    <xdr:to>
      <xdr:col>81</xdr:col>
      <xdr:colOff>50800</xdr:colOff>
      <xdr:row>38</xdr:row>
      <xdr:rowOff>103764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185210"/>
          <a:ext cx="889000" cy="43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128409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64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41128</xdr:rowOff>
    </xdr:from>
    <xdr:to>
      <xdr:col>76</xdr:col>
      <xdr:colOff>114300</xdr:colOff>
      <xdr:row>38</xdr:row>
      <xdr:rowOff>103764</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556228"/>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41128</xdr:rowOff>
    </xdr:from>
    <xdr:to>
      <xdr:col>71</xdr:col>
      <xdr:colOff>177800</xdr:colOff>
      <xdr:row>38</xdr:row>
      <xdr:rowOff>129550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556228"/>
          <a:ext cx="889000" cy="8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151544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6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118298</xdr:rowOff>
    </xdr:from>
    <xdr:to>
      <xdr:col>85</xdr:col>
      <xdr:colOff>177800</xdr:colOff>
      <xdr:row>35</xdr:row>
      <xdr:rowOff>48448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594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141175</xdr:rowOff>
    </xdr:from>
    <xdr:ext cx="534377"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579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133660</xdr:rowOff>
    </xdr:from>
    <xdr:to>
      <xdr:col>81</xdr:col>
      <xdr:colOff>101600</xdr:colOff>
      <xdr:row>36</xdr:row>
      <xdr:rowOff>63810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1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80337</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14111" y="590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52964</xdr:rowOff>
    </xdr:from>
    <xdr:to>
      <xdr:col>76</xdr:col>
      <xdr:colOff>165100</xdr:colOff>
      <xdr:row>38</xdr:row>
      <xdr:rowOff>154564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5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145691</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66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161778</xdr:rowOff>
    </xdr:from>
    <xdr:to>
      <xdr:col>72</xdr:col>
      <xdr:colOff>38100</xdr:colOff>
      <xdr:row>38</xdr:row>
      <xdr:rowOff>91928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5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108455</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28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78750</xdr:rowOff>
    </xdr:from>
    <xdr:to>
      <xdr:col>67</xdr:col>
      <xdr:colOff>101600</xdr:colOff>
      <xdr:row>39</xdr:row>
      <xdr:rowOff>8900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5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27</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686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110994</xdr:rowOff>
    </xdr:from>
    <xdr:to>
      <xdr:col>85</xdr:col>
      <xdr:colOff>126364</xdr:colOff>
      <xdr:row>78</xdr:row>
      <xdr:rowOff>134931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283944"/>
          <a:ext cx="1269" cy="1224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138758</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1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134931</xdr:rowOff>
    </xdr:from>
    <xdr:to>
      <xdr:col>86</xdr:col>
      <xdr:colOff>25400</xdr:colOff>
      <xdr:row>78</xdr:row>
      <xdr:rowOff>134931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0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57671</xdr:rowOff>
    </xdr:from>
    <xdr:ext cx="534377"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205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110994</xdr:rowOff>
    </xdr:from>
    <xdr:to>
      <xdr:col>86</xdr:col>
      <xdr:colOff>25400</xdr:colOff>
      <xdr:row>71</xdr:row>
      <xdr:rowOff>110994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2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110994</xdr:rowOff>
    </xdr:from>
    <xdr:to>
      <xdr:col>85</xdr:col>
      <xdr:colOff>127000</xdr:colOff>
      <xdr:row>71</xdr:row>
      <xdr:rowOff>150754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2283944"/>
          <a:ext cx="838200" cy="3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141361</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300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162934</xdr:rowOff>
    </xdr:from>
    <xdr:to>
      <xdr:col>85</xdr:col>
      <xdr:colOff>177800</xdr:colOff>
      <xdr:row>76</xdr:row>
      <xdr:rowOff>93084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107957</xdr:rowOff>
    </xdr:from>
    <xdr:to>
      <xdr:col>81</xdr:col>
      <xdr:colOff>50800</xdr:colOff>
      <xdr:row>71</xdr:row>
      <xdr:rowOff>150754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2280907"/>
          <a:ext cx="889000" cy="4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157823</xdr:rowOff>
    </xdr:from>
    <xdr:to>
      <xdr:col>81</xdr:col>
      <xdr:colOff>101600</xdr:colOff>
      <xdr:row>76</xdr:row>
      <xdr:rowOff>87973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79100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10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107957</xdr:rowOff>
    </xdr:from>
    <xdr:to>
      <xdr:col>76</xdr:col>
      <xdr:colOff>114300</xdr:colOff>
      <xdr:row>71</xdr:row>
      <xdr:rowOff>110374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2280907"/>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152451</xdr:rowOff>
    </xdr:from>
    <xdr:to>
      <xdr:col>76</xdr:col>
      <xdr:colOff>165100</xdr:colOff>
      <xdr:row>76</xdr:row>
      <xdr:rowOff>82601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73728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117477</xdr:rowOff>
    </xdr:from>
    <xdr:to>
      <xdr:col>71</xdr:col>
      <xdr:colOff>177800</xdr:colOff>
      <xdr:row>71</xdr:row>
      <xdr:rowOff>110374</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2118977"/>
          <a:ext cx="889000" cy="1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156125</xdr:rowOff>
    </xdr:from>
    <xdr:to>
      <xdr:col>72</xdr:col>
      <xdr:colOff>38100</xdr:colOff>
      <xdr:row>76</xdr:row>
      <xdr:rowOff>86275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77402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148369</xdr:rowOff>
    </xdr:from>
    <xdr:to>
      <xdr:col>67</xdr:col>
      <xdr:colOff>101600</xdr:colOff>
      <xdr:row>76</xdr:row>
      <xdr:rowOff>78519</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69646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60194</xdr:rowOff>
    </xdr:from>
    <xdr:to>
      <xdr:col>85</xdr:col>
      <xdr:colOff>177800</xdr:colOff>
      <xdr:row>71</xdr:row>
      <xdr:rowOff>161794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23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13221</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18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99954</xdr:rowOff>
    </xdr:from>
    <xdr:to>
      <xdr:col>81</xdr:col>
      <xdr:colOff>101600</xdr:colOff>
      <xdr:row>72</xdr:row>
      <xdr:rowOff>30104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27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46631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204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57157</xdr:rowOff>
    </xdr:from>
    <xdr:to>
      <xdr:col>76</xdr:col>
      <xdr:colOff>165100</xdr:colOff>
      <xdr:row>71</xdr:row>
      <xdr:rowOff>158757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23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3834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00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59574</xdr:rowOff>
    </xdr:from>
    <xdr:to>
      <xdr:col>72</xdr:col>
      <xdr:colOff>38100</xdr:colOff>
      <xdr:row>71</xdr:row>
      <xdr:rowOff>161174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2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6251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20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66677</xdr:rowOff>
    </xdr:from>
    <xdr:to>
      <xdr:col>67</xdr:col>
      <xdr:colOff>101600</xdr:colOff>
      <xdr:row>70</xdr:row>
      <xdr:rowOff>168277</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06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13354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184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143484</xdr:rowOff>
    </xdr:from>
    <xdr:to>
      <xdr:col>85</xdr:col>
      <xdr:colOff>127000</xdr:colOff>
      <xdr:row>98</xdr:row>
      <xdr:rowOff>92329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6774134"/>
          <a:ext cx="838200" cy="1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131539</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762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85649</xdr:rowOff>
    </xdr:from>
    <xdr:to>
      <xdr:col>81</xdr:col>
      <xdr:colOff>50800</xdr:colOff>
      <xdr:row>98</xdr:row>
      <xdr:rowOff>92329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4592300" y="16887749"/>
          <a:ext cx="889000" cy="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168187</xdr:rowOff>
    </xdr:from>
    <xdr:to>
      <xdr:col>76</xdr:col>
      <xdr:colOff>114300</xdr:colOff>
      <xdr:row>98</xdr:row>
      <xdr:rowOff>85649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3703300" y="16284487"/>
          <a:ext cx="889000" cy="60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91681</xdr:rowOff>
    </xdr:from>
    <xdr:to>
      <xdr:col>71</xdr:col>
      <xdr:colOff>177800</xdr:colOff>
      <xdr:row>94</xdr:row>
      <xdr:rowOff>168187</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6207981"/>
          <a:ext cx="889000" cy="7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62971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86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84307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8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92684</xdr:rowOff>
    </xdr:from>
    <xdr:to>
      <xdr:col>85</xdr:col>
      <xdr:colOff>177800</xdr:colOff>
      <xdr:row>98</xdr:row>
      <xdr:rowOff>22834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72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115561</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57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41529</xdr:rowOff>
    </xdr:from>
    <xdr:to>
      <xdr:col>81</xdr:col>
      <xdr:colOff>101600</xdr:colOff>
      <xdr:row>98</xdr:row>
      <xdr:rowOff>143129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8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134256</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46428" y="1693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34849</xdr:rowOff>
    </xdr:from>
    <xdr:to>
      <xdr:col>76</xdr:col>
      <xdr:colOff>165100</xdr:colOff>
      <xdr:row>98</xdr:row>
      <xdr:rowOff>136449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83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127576</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117387</xdr:rowOff>
    </xdr:from>
    <xdr:to>
      <xdr:col>72</xdr:col>
      <xdr:colOff>38100</xdr:colOff>
      <xdr:row>95</xdr:row>
      <xdr:rowOff>47537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23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64064</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00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40881</xdr:rowOff>
    </xdr:from>
    <xdr:to>
      <xdr:col>67</xdr:col>
      <xdr:colOff>101600</xdr:colOff>
      <xdr:row>94</xdr:row>
      <xdr:rowOff>142481</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1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159008</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593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170434</xdr:rowOff>
    </xdr:from>
    <xdr:to>
      <xdr:col>116</xdr:col>
      <xdr:colOff>63500</xdr:colOff>
      <xdr:row>59</xdr:row>
      <xdr:rowOff>7239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1323300" y="10114534"/>
          <a:ext cx="8382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162433</xdr:rowOff>
    </xdr:from>
    <xdr:to>
      <xdr:col>111</xdr:col>
      <xdr:colOff>177800</xdr:colOff>
      <xdr:row>58</xdr:row>
      <xdr:rowOff>170434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0434300" y="1010653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131826</xdr:rowOff>
    </xdr:from>
    <xdr:to>
      <xdr:col>107</xdr:col>
      <xdr:colOff>50800</xdr:colOff>
      <xdr:row>58</xdr:row>
      <xdr:rowOff>162433</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9545300" y="9390126"/>
          <a:ext cx="889000" cy="71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131826</xdr:rowOff>
    </xdr:from>
    <xdr:to>
      <xdr:col>102</xdr:col>
      <xdr:colOff>114300</xdr:colOff>
      <xdr:row>59</xdr:row>
      <xdr:rowOff>44450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18656300" y="9390126"/>
          <a:ext cx="889000" cy="76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84472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127889</xdr:rowOff>
    </xdr:from>
    <xdr:to>
      <xdr:col>116</xdr:col>
      <xdr:colOff>114300</xdr:colOff>
      <xdr:row>59</xdr:row>
      <xdr:rowOff>58039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1007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42816</xdr:rowOff>
    </xdr:from>
    <xdr:ext cx="378565"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998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119634</xdr:rowOff>
    </xdr:from>
    <xdr:to>
      <xdr:col>112</xdr:col>
      <xdr:colOff>38100</xdr:colOff>
      <xdr:row>59</xdr:row>
      <xdr:rowOff>49784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40911</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134017" y="1015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111633</xdr:rowOff>
    </xdr:from>
    <xdr:to>
      <xdr:col>107</xdr:col>
      <xdr:colOff>101600</xdr:colOff>
      <xdr:row>59</xdr:row>
      <xdr:rowOff>41783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1005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32910</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245017" y="10148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81026</xdr:rowOff>
    </xdr:from>
    <xdr:to>
      <xdr:col>102</xdr:col>
      <xdr:colOff>165100</xdr:colOff>
      <xdr:row>55</xdr:row>
      <xdr:rowOff>11176</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933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27703</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10428" y="911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90113</xdr:rowOff>
    </xdr:from>
    <xdr:to>
      <xdr:col>116</xdr:col>
      <xdr:colOff>63500</xdr:colOff>
      <xdr:row>75</xdr:row>
      <xdr:rowOff>141148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1323300" y="12434513"/>
          <a:ext cx="838200" cy="56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32827</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306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90113</xdr:rowOff>
    </xdr:from>
    <xdr:to>
      <xdr:col>111</xdr:col>
      <xdr:colOff>177800</xdr:colOff>
      <xdr:row>72</xdr:row>
      <xdr:rowOff>118440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0434300" y="12434513"/>
          <a:ext cx="8890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102264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118440</xdr:rowOff>
    </xdr:from>
    <xdr:to>
      <xdr:col>107</xdr:col>
      <xdr:colOff>50800</xdr:colOff>
      <xdr:row>73</xdr:row>
      <xdr:rowOff>18980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9545300" y="12462840"/>
          <a:ext cx="889000" cy="7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95883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18980</xdr:rowOff>
    </xdr:from>
    <xdr:to>
      <xdr:col>102</xdr:col>
      <xdr:colOff>114300</xdr:colOff>
      <xdr:row>73</xdr:row>
      <xdr:rowOff>64529</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18656300" y="12534830"/>
          <a:ext cx="889000" cy="4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86549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94721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90348</xdr:rowOff>
    </xdr:from>
    <xdr:to>
      <xdr:col>116</xdr:col>
      <xdr:colOff>114300</xdr:colOff>
      <xdr:row>76</xdr:row>
      <xdr:rowOff>20498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294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113225</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280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39313</xdr:rowOff>
    </xdr:from>
    <xdr:to>
      <xdr:col>112</xdr:col>
      <xdr:colOff>38100</xdr:colOff>
      <xdr:row>72</xdr:row>
      <xdr:rowOff>140913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23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157440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215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67640</xdr:rowOff>
    </xdr:from>
    <xdr:to>
      <xdr:col>107</xdr:col>
      <xdr:colOff>101600</xdr:colOff>
      <xdr:row>72</xdr:row>
      <xdr:rowOff>169240</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24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14317</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21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139630</xdr:rowOff>
    </xdr:from>
    <xdr:to>
      <xdr:col>102</xdr:col>
      <xdr:colOff>165100</xdr:colOff>
      <xdr:row>73</xdr:row>
      <xdr:rowOff>69780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24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86307</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22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13729</xdr:rowOff>
    </xdr:from>
    <xdr:to>
      <xdr:col>98</xdr:col>
      <xdr:colOff>38100</xdr:colOff>
      <xdr:row>73</xdr:row>
      <xdr:rowOff>115329</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25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131856</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230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当町の特徴として、人件費、補助費等、普通建設事業費、災害復旧費、公債費の住民一人あたりのコストが類似団体平均と比べて突出して高いことがわかる。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・人件費については、定年等による退職者の増に伴う退職手当組合負担金の増加等により、前年比</a:t>
          </a:r>
          <a:r>
            <a:rPr kumimoji="1" lang="en-US" altLang="ja-JP" sz="1100">
              <a:latin typeface="ＭＳ Ｐゴシック" panose="020B0600070205080204" pitchFamily="50" charset="-128"/>
              <a:ea typeface="ＭＳ Ｐゴシック" panose="020B0600070205080204" pitchFamily="50" charset="-128"/>
            </a:rPr>
            <a:t>5,290</a:t>
          </a:r>
          <a:r>
            <a:rPr kumimoji="1" lang="ja-JP" altLang="en-US" sz="1100">
              <a:latin typeface="ＭＳ Ｐゴシック" panose="020B0600070205080204" pitchFamily="50" charset="-128"/>
              <a:ea typeface="ＭＳ Ｐゴシック" panose="020B0600070205080204" pitchFamily="50" charset="-128"/>
            </a:rPr>
            <a:t>円の増となった。</a:t>
          </a:r>
        </a:p>
        <a:p>
          <a:r>
            <a:rPr kumimoji="1" lang="ja-JP" altLang="en-US" sz="1100">
              <a:latin typeface="ＭＳ Ｐゴシック" panose="020B0600070205080204" pitchFamily="50" charset="-128"/>
              <a:ea typeface="ＭＳ Ｐゴシック" panose="020B0600070205080204" pitchFamily="50" charset="-128"/>
            </a:rPr>
            <a:t>　・補助費等については、令和元年度から公営企業会計へ移行した下水道事業への繰出金が主な要因となり、前年比</a:t>
          </a:r>
          <a:r>
            <a:rPr kumimoji="1" lang="en-US" altLang="ja-JP" sz="1100">
              <a:latin typeface="ＭＳ Ｐゴシック" panose="020B0600070205080204" pitchFamily="50" charset="-128"/>
              <a:ea typeface="ＭＳ Ｐゴシック" panose="020B0600070205080204" pitchFamily="50" charset="-128"/>
            </a:rPr>
            <a:t>36,477</a:t>
          </a:r>
          <a:r>
            <a:rPr kumimoji="1" lang="ja-JP" altLang="en-US" sz="1100">
              <a:latin typeface="ＭＳ Ｐゴシック" panose="020B0600070205080204" pitchFamily="50" charset="-128"/>
              <a:ea typeface="ＭＳ Ｐゴシック" panose="020B0600070205080204" pitchFamily="50" charset="-128"/>
            </a:rPr>
            <a:t>円の大幅増となった。</a:t>
          </a:r>
        </a:p>
        <a:p>
          <a:r>
            <a:rPr kumimoji="1" lang="ja-JP" altLang="en-US" sz="1100">
              <a:latin typeface="ＭＳ Ｐゴシック" panose="020B0600070205080204" pitchFamily="50" charset="-128"/>
              <a:ea typeface="ＭＳ Ｐゴシック" panose="020B0600070205080204" pitchFamily="50" charset="-128"/>
            </a:rPr>
            <a:t>　・普通建設事業費については、とぎ地域福祉センター大規模改修事業やコミュニティ施設整備事業などの大型事業の終了により、前年比</a:t>
          </a:r>
          <a:r>
            <a:rPr kumimoji="1" lang="en-US" altLang="ja-JP" sz="1100">
              <a:latin typeface="ＭＳ Ｐゴシック" panose="020B0600070205080204" pitchFamily="50" charset="-128"/>
              <a:ea typeface="ＭＳ Ｐゴシック" panose="020B0600070205080204" pitchFamily="50" charset="-128"/>
            </a:rPr>
            <a:t>18,990</a:t>
          </a:r>
          <a:r>
            <a:rPr kumimoji="1" lang="ja-JP" altLang="en-US" sz="1100">
              <a:latin typeface="ＭＳ Ｐゴシック" panose="020B0600070205080204" pitchFamily="50" charset="-128"/>
              <a:ea typeface="ＭＳ Ｐゴシック" panose="020B0600070205080204" pitchFamily="50" charset="-128"/>
            </a:rPr>
            <a:t>円の減となった。今後は、公共施設総合管理計画に基づき、過度の財政負担とならないよう平準化し、事業を実施していきたい。</a:t>
          </a:r>
        </a:p>
        <a:p>
          <a:r>
            <a:rPr kumimoji="1" lang="ja-JP" altLang="en-US" sz="1100">
              <a:latin typeface="ＭＳ Ｐゴシック" panose="020B0600070205080204" pitchFamily="50" charset="-128"/>
              <a:ea typeface="ＭＳ Ｐゴシック" panose="020B0600070205080204" pitchFamily="50" charset="-128"/>
            </a:rPr>
            <a:t>  ・災害復旧事業費では、平成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年度に発生した豪雨・台風災害に係る災害復旧事業費の大半が令和元年度に繰り越されたことで、前年比</a:t>
          </a:r>
          <a:r>
            <a:rPr kumimoji="1" lang="en-US" altLang="ja-JP" sz="1100">
              <a:latin typeface="ＭＳ Ｐゴシック" panose="020B0600070205080204" pitchFamily="50" charset="-128"/>
              <a:ea typeface="ＭＳ Ｐゴシック" panose="020B0600070205080204" pitchFamily="50" charset="-128"/>
            </a:rPr>
            <a:t>8,172</a:t>
          </a:r>
          <a:r>
            <a:rPr kumimoji="1" lang="ja-JP" altLang="en-US" sz="1100">
              <a:latin typeface="ＭＳ Ｐゴシック" panose="020B0600070205080204" pitchFamily="50" charset="-128"/>
              <a:ea typeface="ＭＳ Ｐゴシック" panose="020B0600070205080204" pitchFamily="50" charset="-128"/>
            </a:rPr>
            <a:t>円の増となった。</a:t>
          </a:r>
        </a:p>
        <a:p>
          <a:r>
            <a:rPr kumimoji="1" lang="ja-JP" altLang="en-US" sz="1100">
              <a:latin typeface="ＭＳ Ｐゴシック" panose="020B0600070205080204" pitchFamily="50" charset="-128"/>
              <a:ea typeface="ＭＳ Ｐゴシック" panose="020B0600070205080204" pitchFamily="50" charset="-128"/>
            </a:rPr>
            <a:t>　・公債費については、プライマリーバランスを考慮した償還計画を行っているものの、平成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年度に借入した合併特例債（基金積立）の元利償還開始により、</a:t>
          </a:r>
          <a:r>
            <a:rPr kumimoji="1" lang="en-US" altLang="ja-JP" sz="1100">
              <a:latin typeface="ＭＳ Ｐゴシック" panose="020B0600070205080204" pitchFamily="50" charset="-128"/>
              <a:ea typeface="ＭＳ Ｐゴシック" panose="020B0600070205080204" pitchFamily="50" charset="-128"/>
            </a:rPr>
            <a:t>2,435</a:t>
          </a:r>
          <a:r>
            <a:rPr kumimoji="1" lang="ja-JP" altLang="en-US" sz="1100">
              <a:latin typeface="ＭＳ Ｐゴシック" panose="020B0600070205080204" pitchFamily="50" charset="-128"/>
              <a:ea typeface="ＭＳ Ｐゴシック" panose="020B0600070205080204" pitchFamily="50" charset="-128"/>
            </a:rPr>
            <a:t>円の増となった。今後、公共施設総合管理計画による施設統廃合等の大型事業が見込まれることから、計画的な地方債発行や繰上償還の実施等により将来負担の抑制に努めていきたい。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20,023
19,854
246.76
14,143,886
13,964,300
129,435
8,684,333
8,861,954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126964</xdr:rowOff>
    </xdr:from>
    <xdr:to>
      <xdr:col>24</xdr:col>
      <xdr:colOff>63500</xdr:colOff>
      <xdr:row>32</xdr:row>
      <xdr:rowOff>75039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441914"/>
          <a:ext cx="838200" cy="11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33037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126964</xdr:rowOff>
    </xdr:from>
    <xdr:to>
      <xdr:col>19</xdr:col>
      <xdr:colOff>177800</xdr:colOff>
      <xdr:row>31</xdr:row>
      <xdr:rowOff>141333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441914"/>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117946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141333</xdr:rowOff>
    </xdr:from>
    <xdr:to>
      <xdr:col>15</xdr:col>
      <xdr:colOff>50800</xdr:colOff>
      <xdr:row>32</xdr:row>
      <xdr:rowOff>62302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456283"/>
          <a:ext cx="889000" cy="9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133294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140353</xdr:rowOff>
    </xdr:from>
    <xdr:to>
      <xdr:col>10</xdr:col>
      <xdr:colOff>114300</xdr:colOff>
      <xdr:row>32</xdr:row>
      <xdr:rowOff>62302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455303"/>
          <a:ext cx="889000" cy="9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32711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24239</xdr:rowOff>
    </xdr:from>
    <xdr:to>
      <xdr:col>24</xdr:col>
      <xdr:colOff>114300</xdr:colOff>
      <xdr:row>32</xdr:row>
      <xdr:rowOff>125839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47116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36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76164</xdr:rowOff>
    </xdr:from>
    <xdr:to>
      <xdr:col>20</xdr:col>
      <xdr:colOff>38100</xdr:colOff>
      <xdr:row>32</xdr:row>
      <xdr:rowOff>6314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3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22841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1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90533</xdr:rowOff>
    </xdr:from>
    <xdr:to>
      <xdr:col>15</xdr:col>
      <xdr:colOff>101600</xdr:colOff>
      <xdr:row>32</xdr:row>
      <xdr:rowOff>20683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0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37210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18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11502</xdr:rowOff>
    </xdr:from>
    <xdr:to>
      <xdr:col>10</xdr:col>
      <xdr:colOff>165100</xdr:colOff>
      <xdr:row>32</xdr:row>
      <xdr:rowOff>113102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9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129629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27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89553</xdr:rowOff>
    </xdr:from>
    <xdr:to>
      <xdr:col>6</xdr:col>
      <xdr:colOff>38100</xdr:colOff>
      <xdr:row>32</xdr:row>
      <xdr:rowOff>19703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0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36230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17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18446</xdr:rowOff>
    </xdr:from>
    <xdr:to>
      <xdr:col>24</xdr:col>
      <xdr:colOff>63500</xdr:colOff>
      <xdr:row>56</xdr:row>
      <xdr:rowOff>135068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19646"/>
          <a:ext cx="838200" cy="1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111799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1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112867</xdr:rowOff>
    </xdr:from>
    <xdr:to>
      <xdr:col>19</xdr:col>
      <xdr:colOff>177800</xdr:colOff>
      <xdr:row>56</xdr:row>
      <xdr:rowOff>135068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714067"/>
          <a:ext cx="889000" cy="2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29320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0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98090</xdr:rowOff>
    </xdr:from>
    <xdr:to>
      <xdr:col>15</xdr:col>
      <xdr:colOff>50800</xdr:colOff>
      <xdr:row>56</xdr:row>
      <xdr:rowOff>112867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527840"/>
          <a:ext cx="889000" cy="18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69924</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45005</xdr:rowOff>
    </xdr:from>
    <xdr:to>
      <xdr:col>10</xdr:col>
      <xdr:colOff>114300</xdr:colOff>
      <xdr:row>55</xdr:row>
      <xdr:rowOff>98090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474755"/>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57420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3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67665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139096</xdr:rowOff>
    </xdr:from>
    <xdr:to>
      <xdr:col>24</xdr:col>
      <xdr:colOff>114300</xdr:colOff>
      <xdr:row>56</xdr:row>
      <xdr:rowOff>69246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161973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84268</xdr:rowOff>
    </xdr:from>
    <xdr:to>
      <xdr:col>20</xdr:col>
      <xdr:colOff>38100</xdr:colOff>
      <xdr:row>57</xdr:row>
      <xdr:rowOff>14418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8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30945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46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62067</xdr:rowOff>
    </xdr:from>
    <xdr:to>
      <xdr:col>15</xdr:col>
      <xdr:colOff>101600</xdr:colOff>
      <xdr:row>56</xdr:row>
      <xdr:rowOff>163667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6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8744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43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47290</xdr:rowOff>
    </xdr:from>
    <xdr:to>
      <xdr:col>10</xdr:col>
      <xdr:colOff>165100</xdr:colOff>
      <xdr:row>55</xdr:row>
      <xdr:rowOff>148890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47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165417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25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165655</xdr:rowOff>
    </xdr:from>
    <xdr:to>
      <xdr:col>6</xdr:col>
      <xdr:colOff>38100</xdr:colOff>
      <xdr:row>55</xdr:row>
      <xdr:rowOff>95805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42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112332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19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54394</xdr:rowOff>
    </xdr:from>
    <xdr:to>
      <xdr:col>24</xdr:col>
      <xdr:colOff>63500</xdr:colOff>
      <xdr:row>73</xdr:row>
      <xdr:rowOff>159969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570244"/>
          <a:ext cx="838200" cy="10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152010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107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54394</xdr:rowOff>
    </xdr:from>
    <xdr:to>
      <xdr:col>19</xdr:col>
      <xdr:colOff>177800</xdr:colOff>
      <xdr:row>73</xdr:row>
      <xdr:rowOff>140995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570244"/>
          <a:ext cx="889000" cy="8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158233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8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140995</xdr:rowOff>
    </xdr:from>
    <xdr:to>
      <xdr:col>15</xdr:col>
      <xdr:colOff>50800</xdr:colOff>
      <xdr:row>74</xdr:row>
      <xdr:rowOff>28804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656845"/>
          <a:ext cx="889000" cy="5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102061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138100</xdr:rowOff>
    </xdr:from>
    <xdr:to>
      <xdr:col>10</xdr:col>
      <xdr:colOff>114300</xdr:colOff>
      <xdr:row>74</xdr:row>
      <xdr:rowOff>28804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653950"/>
          <a:ext cx="889000" cy="6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130891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8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115194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109169</xdr:rowOff>
    </xdr:from>
    <xdr:to>
      <xdr:col>24</xdr:col>
      <xdr:colOff>114300</xdr:colOff>
      <xdr:row>74</xdr:row>
      <xdr:rowOff>39319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132046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47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3594</xdr:rowOff>
    </xdr:from>
    <xdr:to>
      <xdr:col>20</xdr:col>
      <xdr:colOff>38100</xdr:colOff>
      <xdr:row>73</xdr:row>
      <xdr:rowOff>105194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51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121721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29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90195</xdr:rowOff>
    </xdr:from>
    <xdr:to>
      <xdr:col>15</xdr:col>
      <xdr:colOff>101600</xdr:colOff>
      <xdr:row>74</xdr:row>
      <xdr:rowOff>20345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6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36872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38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149454</xdr:rowOff>
    </xdr:from>
    <xdr:to>
      <xdr:col>10</xdr:col>
      <xdr:colOff>165100</xdr:colOff>
      <xdr:row>74</xdr:row>
      <xdr:rowOff>79604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66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96131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44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87300</xdr:rowOff>
    </xdr:from>
    <xdr:to>
      <xdr:col>6</xdr:col>
      <xdr:colOff>38100</xdr:colOff>
      <xdr:row>74</xdr:row>
      <xdr:rowOff>17450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60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33977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378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44945</xdr:rowOff>
    </xdr:from>
    <xdr:to>
      <xdr:col>24</xdr:col>
      <xdr:colOff>63500</xdr:colOff>
      <xdr:row>94</xdr:row>
      <xdr:rowOff>47561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161245"/>
          <a:ext cx="8382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14609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7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3111</xdr:rowOff>
    </xdr:from>
    <xdr:to>
      <xdr:col>19</xdr:col>
      <xdr:colOff>177800</xdr:colOff>
      <xdr:row>94</xdr:row>
      <xdr:rowOff>44945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119411"/>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152010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105283</xdr:rowOff>
    </xdr:from>
    <xdr:to>
      <xdr:col>15</xdr:col>
      <xdr:colOff>50800</xdr:colOff>
      <xdr:row>94</xdr:row>
      <xdr:rowOff>3111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050133"/>
          <a:ext cx="889000" cy="6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147135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0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105283</xdr:rowOff>
    </xdr:from>
    <xdr:to>
      <xdr:col>10</xdr:col>
      <xdr:colOff>114300</xdr:colOff>
      <xdr:row>93</xdr:row>
      <xdr:rowOff>145999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050133"/>
          <a:ext cx="889000" cy="4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144339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10419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168211</xdr:rowOff>
    </xdr:from>
    <xdr:to>
      <xdr:col>24</xdr:col>
      <xdr:colOff>114300</xdr:colOff>
      <xdr:row>94</xdr:row>
      <xdr:rowOff>98361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11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19638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596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165595</xdr:rowOff>
    </xdr:from>
    <xdr:to>
      <xdr:col>20</xdr:col>
      <xdr:colOff>38100</xdr:colOff>
      <xdr:row>94</xdr:row>
      <xdr:rowOff>95745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1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112272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588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123761</xdr:rowOff>
    </xdr:from>
    <xdr:to>
      <xdr:col>15</xdr:col>
      <xdr:colOff>101600</xdr:colOff>
      <xdr:row>94</xdr:row>
      <xdr:rowOff>53911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06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70438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584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54483</xdr:rowOff>
    </xdr:from>
    <xdr:to>
      <xdr:col>10</xdr:col>
      <xdr:colOff>165100</xdr:colOff>
      <xdr:row>93</xdr:row>
      <xdr:rowOff>156083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5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1160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577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95199</xdr:rowOff>
    </xdr:from>
    <xdr:to>
      <xdr:col>6</xdr:col>
      <xdr:colOff>38100</xdr:colOff>
      <xdr:row>94</xdr:row>
      <xdr:rowOff>25349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04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41876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58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1397</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830697"/>
          <a:ext cx="1270" cy="90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119524</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60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1397</xdr:rowOff>
    </xdr:from>
    <xdr:to>
      <xdr:col>55</xdr:col>
      <xdr:colOff>88900</xdr:colOff>
      <xdr:row>34</xdr:row>
      <xdr:rowOff>1397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83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1397</xdr:rowOff>
    </xdr:from>
    <xdr:to>
      <xdr:col>55</xdr:col>
      <xdr:colOff>0</xdr:colOff>
      <xdr:row>36</xdr:row>
      <xdr:rowOff>169418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5830697"/>
          <a:ext cx="838200" cy="51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163530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71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13653</xdr:rowOff>
    </xdr:from>
    <xdr:to>
      <xdr:col>55</xdr:col>
      <xdr:colOff>50800</xdr:colOff>
      <xdr:row>38</xdr:row>
      <xdr:rowOff>115253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134366</xdr:rowOff>
    </xdr:from>
    <xdr:to>
      <xdr:col>50</xdr:col>
      <xdr:colOff>114300</xdr:colOff>
      <xdr:row>36</xdr:row>
      <xdr:rowOff>169418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5792216"/>
          <a:ext cx="889000" cy="54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23178</xdr:rowOff>
    </xdr:from>
    <xdr:to>
      <xdr:col>50</xdr:col>
      <xdr:colOff>165100</xdr:colOff>
      <xdr:row>38</xdr:row>
      <xdr:rowOff>124778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3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115905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31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153416</xdr:rowOff>
    </xdr:from>
    <xdr:to>
      <xdr:col>45</xdr:col>
      <xdr:colOff>177800</xdr:colOff>
      <xdr:row>33</xdr:row>
      <xdr:rowOff>134366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5468366"/>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11176</xdr:rowOff>
    </xdr:from>
    <xdr:to>
      <xdr:col>46</xdr:col>
      <xdr:colOff>38100</xdr:colOff>
      <xdr:row>38</xdr:row>
      <xdr:rowOff>112776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103903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61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153416</xdr:rowOff>
    </xdr:from>
    <xdr:to>
      <xdr:col>41</xdr:col>
      <xdr:colOff>50800</xdr:colOff>
      <xdr:row>36</xdr:row>
      <xdr:rowOff>71310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5468366"/>
          <a:ext cx="889000" cy="77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169291</xdr:rowOff>
    </xdr:from>
    <xdr:to>
      <xdr:col>41</xdr:col>
      <xdr:colOff>101600</xdr:colOff>
      <xdr:row>38</xdr:row>
      <xdr:rowOff>99441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90568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605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157671</xdr:rowOff>
    </xdr:from>
    <xdr:to>
      <xdr:col>36</xdr:col>
      <xdr:colOff>165100</xdr:colOff>
      <xdr:row>38</xdr:row>
      <xdr:rowOff>87821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78947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94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122047</xdr:rowOff>
    </xdr:from>
    <xdr:to>
      <xdr:col>55</xdr:col>
      <xdr:colOff>50800</xdr:colOff>
      <xdr:row>34</xdr:row>
      <xdr:rowOff>52197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77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75074</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73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118618</xdr:rowOff>
    </xdr:from>
    <xdr:to>
      <xdr:col>50</xdr:col>
      <xdr:colOff>165100</xdr:colOff>
      <xdr:row>37</xdr:row>
      <xdr:rowOff>48768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2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65295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06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83566</xdr:rowOff>
    </xdr:from>
    <xdr:to>
      <xdr:col>46</xdr:col>
      <xdr:colOff>38100</xdr:colOff>
      <xdr:row>34</xdr:row>
      <xdr:rowOff>13716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74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30243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51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102616</xdr:rowOff>
    </xdr:from>
    <xdr:to>
      <xdr:col>41</xdr:col>
      <xdr:colOff>101600</xdr:colOff>
      <xdr:row>32</xdr:row>
      <xdr:rowOff>32766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41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49293</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19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20510</xdr:rowOff>
    </xdr:from>
    <xdr:to>
      <xdr:col>36</xdr:col>
      <xdr:colOff>165100</xdr:colOff>
      <xdr:row>36</xdr:row>
      <xdr:rowOff>122110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1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138637</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96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41013</xdr:rowOff>
    </xdr:from>
    <xdr:to>
      <xdr:col>55</xdr:col>
      <xdr:colOff>0</xdr:colOff>
      <xdr:row>54</xdr:row>
      <xdr:rowOff>93111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8956413"/>
          <a:ext cx="838200" cy="39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127106</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5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41013</xdr:rowOff>
    </xdr:from>
    <xdr:to>
      <xdr:col>50</xdr:col>
      <xdr:colOff>114300</xdr:colOff>
      <xdr:row>52</xdr:row>
      <xdr:rowOff>140546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8956413"/>
          <a:ext cx="889000" cy="9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75259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13398</xdr:rowOff>
    </xdr:from>
    <xdr:to>
      <xdr:col>45</xdr:col>
      <xdr:colOff>177800</xdr:colOff>
      <xdr:row>52</xdr:row>
      <xdr:rowOff>140546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8928798"/>
          <a:ext cx="889000" cy="12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64035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13398</xdr:rowOff>
    </xdr:from>
    <xdr:to>
      <xdr:col>41</xdr:col>
      <xdr:colOff>50800</xdr:colOff>
      <xdr:row>54</xdr:row>
      <xdr:rowOff>30612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8928798"/>
          <a:ext cx="889000" cy="36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71602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66801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42311</xdr:rowOff>
    </xdr:from>
    <xdr:to>
      <xdr:col>55</xdr:col>
      <xdr:colOff>50800</xdr:colOff>
      <xdr:row>54</xdr:row>
      <xdr:rowOff>143911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30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65188</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15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161663</xdr:rowOff>
    </xdr:from>
    <xdr:to>
      <xdr:col>50</xdr:col>
      <xdr:colOff>165100</xdr:colOff>
      <xdr:row>52</xdr:row>
      <xdr:rowOff>91813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890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108340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868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89746</xdr:rowOff>
    </xdr:from>
    <xdr:to>
      <xdr:col>46</xdr:col>
      <xdr:colOff>38100</xdr:colOff>
      <xdr:row>53</xdr:row>
      <xdr:rowOff>19896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00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36423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878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134048</xdr:rowOff>
    </xdr:from>
    <xdr:to>
      <xdr:col>41</xdr:col>
      <xdr:colOff>101600</xdr:colOff>
      <xdr:row>52</xdr:row>
      <xdr:rowOff>64198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88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80725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86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151262</xdr:rowOff>
    </xdr:from>
    <xdr:to>
      <xdr:col>36</xdr:col>
      <xdr:colOff>165100</xdr:colOff>
      <xdr:row>54</xdr:row>
      <xdr:rowOff>81412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2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97939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01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51651</xdr:rowOff>
    </xdr:from>
    <xdr:to>
      <xdr:col>55</xdr:col>
      <xdr:colOff>0</xdr:colOff>
      <xdr:row>73</xdr:row>
      <xdr:rowOff>69748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567501"/>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51651</xdr:rowOff>
    </xdr:from>
    <xdr:to>
      <xdr:col>50</xdr:col>
      <xdr:colOff>114300</xdr:colOff>
      <xdr:row>73</xdr:row>
      <xdr:rowOff>159245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567501"/>
          <a:ext cx="889000" cy="10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50716</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66663</xdr:rowOff>
    </xdr:from>
    <xdr:to>
      <xdr:col>45</xdr:col>
      <xdr:colOff>177800</xdr:colOff>
      <xdr:row>73</xdr:row>
      <xdr:rowOff>159245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582513"/>
          <a:ext cx="889000" cy="9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55363</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66663</xdr:rowOff>
    </xdr:from>
    <xdr:to>
      <xdr:col>41</xdr:col>
      <xdr:colOff>50800</xdr:colOff>
      <xdr:row>75</xdr:row>
      <xdr:rowOff>57328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582513"/>
          <a:ext cx="889000" cy="33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85158</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35286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18948</xdr:rowOff>
    </xdr:from>
    <xdr:to>
      <xdr:col>55</xdr:col>
      <xdr:colOff>50800</xdr:colOff>
      <xdr:row>73</xdr:row>
      <xdr:rowOff>120548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53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41825</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3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851</xdr:rowOff>
    </xdr:from>
    <xdr:to>
      <xdr:col>50</xdr:col>
      <xdr:colOff>165100</xdr:colOff>
      <xdr:row>73</xdr:row>
      <xdr:rowOff>102451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5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118978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29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108445</xdr:rowOff>
    </xdr:from>
    <xdr:to>
      <xdr:col>46</xdr:col>
      <xdr:colOff>38100</xdr:colOff>
      <xdr:row>74</xdr:row>
      <xdr:rowOff>38595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6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55122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39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15863</xdr:rowOff>
    </xdr:from>
    <xdr:to>
      <xdr:col>41</xdr:col>
      <xdr:colOff>101600</xdr:colOff>
      <xdr:row>73</xdr:row>
      <xdr:rowOff>117463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5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133990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3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6528</xdr:rowOff>
    </xdr:from>
    <xdr:to>
      <xdr:col>36</xdr:col>
      <xdr:colOff>165100</xdr:colOff>
      <xdr:row>75</xdr:row>
      <xdr:rowOff>108128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86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124655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64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46637</xdr:rowOff>
    </xdr:from>
    <xdr:to>
      <xdr:col>55</xdr:col>
      <xdr:colOff>0</xdr:colOff>
      <xdr:row>92</xdr:row>
      <xdr:rowOff>159885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5477137"/>
          <a:ext cx="838200" cy="45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69682</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5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89888</xdr:rowOff>
    </xdr:from>
    <xdr:to>
      <xdr:col>50</xdr:col>
      <xdr:colOff>114300</xdr:colOff>
      <xdr:row>92</xdr:row>
      <xdr:rowOff>159885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5863288"/>
          <a:ext cx="889000" cy="6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55760</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89888</xdr:rowOff>
    </xdr:from>
    <xdr:to>
      <xdr:col>45</xdr:col>
      <xdr:colOff>177800</xdr:colOff>
      <xdr:row>94</xdr:row>
      <xdr:rowOff>4277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5863288"/>
          <a:ext cx="889000" cy="25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4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4277</xdr:rowOff>
    </xdr:from>
    <xdr:to>
      <xdr:col>41</xdr:col>
      <xdr:colOff>50800</xdr:colOff>
      <xdr:row>94</xdr:row>
      <xdr:rowOff>30704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120577"/>
          <a:ext cx="889000" cy="2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94987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117801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167287</xdr:rowOff>
    </xdr:from>
    <xdr:to>
      <xdr:col>55</xdr:col>
      <xdr:colOff>50800</xdr:colOff>
      <xdr:row>90</xdr:row>
      <xdr:rowOff>97437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542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120314</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537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109085</xdr:rowOff>
    </xdr:from>
    <xdr:to>
      <xdr:col>50</xdr:col>
      <xdr:colOff>165100</xdr:colOff>
      <xdr:row>93</xdr:row>
      <xdr:rowOff>39235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58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55762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565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39088</xdr:rowOff>
    </xdr:from>
    <xdr:to>
      <xdr:col>46</xdr:col>
      <xdr:colOff>38100</xdr:colOff>
      <xdr:row>92</xdr:row>
      <xdr:rowOff>140688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581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157215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558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124927</xdr:rowOff>
    </xdr:from>
    <xdr:to>
      <xdr:col>41</xdr:col>
      <xdr:colOff>101600</xdr:colOff>
      <xdr:row>94</xdr:row>
      <xdr:rowOff>55077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06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71604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584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151354</xdr:rowOff>
    </xdr:from>
    <xdr:to>
      <xdr:col>36</xdr:col>
      <xdr:colOff>165100</xdr:colOff>
      <xdr:row>94</xdr:row>
      <xdr:rowOff>81504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09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98031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587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121031</xdr:rowOff>
    </xdr:from>
    <xdr:to>
      <xdr:col>85</xdr:col>
      <xdr:colOff>126364</xdr:colOff>
      <xdr:row>38</xdr:row>
      <xdr:rowOff>105143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778881"/>
          <a:ext cx="1269" cy="84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108970</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2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105143</xdr:rowOff>
    </xdr:from>
    <xdr:to>
      <xdr:col>86</xdr:col>
      <xdr:colOff>25400</xdr:colOff>
      <xdr:row>38</xdr:row>
      <xdr:rowOff>105143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2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67708</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55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121031</xdr:rowOff>
    </xdr:from>
    <xdr:to>
      <xdr:col>86</xdr:col>
      <xdr:colOff>25400</xdr:colOff>
      <xdr:row>33</xdr:row>
      <xdr:rowOff>121031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77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108915</xdr:rowOff>
    </xdr:from>
    <xdr:to>
      <xdr:col>85</xdr:col>
      <xdr:colOff>127000</xdr:colOff>
      <xdr:row>36</xdr:row>
      <xdr:rowOff>45326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5766765"/>
          <a:ext cx="838200" cy="45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140784</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12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162357</xdr:rowOff>
    </xdr:from>
    <xdr:to>
      <xdr:col>85</xdr:col>
      <xdr:colOff>177800</xdr:colOff>
      <xdr:row>37</xdr:row>
      <xdr:rowOff>92507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67158</xdr:rowOff>
    </xdr:from>
    <xdr:to>
      <xdr:col>81</xdr:col>
      <xdr:colOff>50800</xdr:colOff>
      <xdr:row>33</xdr:row>
      <xdr:rowOff>108915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5553558"/>
          <a:ext cx="889000" cy="21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152222</xdr:rowOff>
    </xdr:from>
    <xdr:to>
      <xdr:col>81</xdr:col>
      <xdr:colOff>101600</xdr:colOff>
      <xdr:row>37</xdr:row>
      <xdr:rowOff>82372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32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73499</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41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90094</xdr:rowOff>
    </xdr:from>
    <xdr:to>
      <xdr:col>76</xdr:col>
      <xdr:colOff>114300</xdr:colOff>
      <xdr:row>32</xdr:row>
      <xdr:rowOff>67158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5405044"/>
          <a:ext cx="889000" cy="1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16129</xdr:rowOff>
    </xdr:from>
    <xdr:to>
      <xdr:col>76</xdr:col>
      <xdr:colOff>165100</xdr:colOff>
      <xdr:row>37</xdr:row>
      <xdr:rowOff>117729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35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108856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45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90094</xdr:rowOff>
    </xdr:from>
    <xdr:to>
      <xdr:col>71</xdr:col>
      <xdr:colOff>177800</xdr:colOff>
      <xdr:row>33</xdr:row>
      <xdr:rowOff>87579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5405044"/>
          <a:ext cx="889000" cy="3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127038</xdr:rowOff>
    </xdr:from>
    <xdr:to>
      <xdr:col>72</xdr:col>
      <xdr:colOff>38100</xdr:colOff>
      <xdr:row>37</xdr:row>
      <xdr:rowOff>57188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48315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149708</xdr:rowOff>
    </xdr:from>
    <xdr:to>
      <xdr:col>67</xdr:col>
      <xdr:colOff>101600</xdr:colOff>
      <xdr:row>37</xdr:row>
      <xdr:rowOff>79858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70985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4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165976</xdr:rowOff>
    </xdr:from>
    <xdr:to>
      <xdr:col>85</xdr:col>
      <xdr:colOff>177800</xdr:colOff>
      <xdr:row>36</xdr:row>
      <xdr:rowOff>96126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16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17403</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01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58115</xdr:rowOff>
    </xdr:from>
    <xdr:to>
      <xdr:col>81</xdr:col>
      <xdr:colOff>101600</xdr:colOff>
      <xdr:row>33</xdr:row>
      <xdr:rowOff>159715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571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4792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49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16358</xdr:rowOff>
    </xdr:from>
    <xdr:to>
      <xdr:col>76</xdr:col>
      <xdr:colOff>165100</xdr:colOff>
      <xdr:row>32</xdr:row>
      <xdr:rowOff>117958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550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134485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27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39294</xdr:rowOff>
    </xdr:from>
    <xdr:to>
      <xdr:col>72</xdr:col>
      <xdr:colOff>38100</xdr:colOff>
      <xdr:row>31</xdr:row>
      <xdr:rowOff>140894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35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157421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12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36779</xdr:rowOff>
    </xdr:from>
    <xdr:to>
      <xdr:col>67</xdr:col>
      <xdr:colOff>101600</xdr:colOff>
      <xdr:row>33</xdr:row>
      <xdr:rowOff>138379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569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154906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46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1333</xdr:rowOff>
    </xdr:from>
    <xdr:to>
      <xdr:col>85</xdr:col>
      <xdr:colOff>126364</xdr:colOff>
      <xdr:row>59</xdr:row>
      <xdr:rowOff>53607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9088183"/>
          <a:ext cx="1269" cy="1080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57434</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53607</xdr:rowOff>
    </xdr:from>
    <xdr:to>
      <xdr:col>86</xdr:col>
      <xdr:colOff>25400</xdr:colOff>
      <xdr:row>59</xdr:row>
      <xdr:rowOff>53607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6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119460</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86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1333</xdr:rowOff>
    </xdr:from>
    <xdr:to>
      <xdr:col>86</xdr:col>
      <xdr:colOff>25400</xdr:colOff>
      <xdr:row>53</xdr:row>
      <xdr:rowOff>1333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08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116001</xdr:rowOff>
    </xdr:from>
    <xdr:to>
      <xdr:col>85</xdr:col>
      <xdr:colOff>127000</xdr:colOff>
      <xdr:row>56</xdr:row>
      <xdr:rowOff>11354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545751"/>
          <a:ext cx="838200" cy="6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22229</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43802</xdr:rowOff>
    </xdr:from>
    <xdr:to>
      <xdr:col>85</xdr:col>
      <xdr:colOff>177800</xdr:colOff>
      <xdr:row>57</xdr:row>
      <xdr:rowOff>145402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1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6769</xdr:rowOff>
    </xdr:from>
    <xdr:to>
      <xdr:col>81</xdr:col>
      <xdr:colOff>50800</xdr:colOff>
      <xdr:row>56</xdr:row>
      <xdr:rowOff>11354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607969"/>
          <a:ext cx="889000" cy="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76822</xdr:rowOff>
    </xdr:from>
    <xdr:to>
      <xdr:col>81</xdr:col>
      <xdr:colOff>101600</xdr:colOff>
      <xdr:row>58</xdr:row>
      <xdr:rowOff>6972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169549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94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138240</xdr:rowOff>
    </xdr:from>
    <xdr:to>
      <xdr:col>76</xdr:col>
      <xdr:colOff>114300</xdr:colOff>
      <xdr:row>56</xdr:row>
      <xdr:rowOff>6769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396540"/>
          <a:ext cx="889000" cy="2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84277</xdr:rowOff>
    </xdr:from>
    <xdr:to>
      <xdr:col>76</xdr:col>
      <xdr:colOff>165100</xdr:colOff>
      <xdr:row>58</xdr:row>
      <xdr:rowOff>14427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5554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4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132779</xdr:rowOff>
    </xdr:from>
    <xdr:to>
      <xdr:col>71</xdr:col>
      <xdr:colOff>177800</xdr:colOff>
      <xdr:row>54</xdr:row>
      <xdr:rowOff>138240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8705279"/>
          <a:ext cx="889000" cy="69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85585</xdr:rowOff>
    </xdr:from>
    <xdr:to>
      <xdr:col>72</xdr:col>
      <xdr:colOff>38100</xdr:colOff>
      <xdr:row>58</xdr:row>
      <xdr:rowOff>15735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5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6862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78397</xdr:rowOff>
    </xdr:from>
    <xdr:to>
      <xdr:col>67</xdr:col>
      <xdr:colOff>101600</xdr:colOff>
      <xdr:row>58</xdr:row>
      <xdr:rowOff>8547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171124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65201</xdr:rowOff>
    </xdr:from>
    <xdr:to>
      <xdr:col>85</xdr:col>
      <xdr:colOff>177800</xdr:colOff>
      <xdr:row>55</xdr:row>
      <xdr:rowOff>166801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4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88078</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34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132004</xdr:rowOff>
    </xdr:from>
    <xdr:to>
      <xdr:col>81</xdr:col>
      <xdr:colOff>101600</xdr:colOff>
      <xdr:row>56</xdr:row>
      <xdr:rowOff>62154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5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78681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33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127419</xdr:rowOff>
    </xdr:from>
    <xdr:to>
      <xdr:col>76</xdr:col>
      <xdr:colOff>165100</xdr:colOff>
      <xdr:row>56</xdr:row>
      <xdr:rowOff>57569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5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74096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33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87440</xdr:rowOff>
    </xdr:from>
    <xdr:to>
      <xdr:col>72</xdr:col>
      <xdr:colOff>38100</xdr:colOff>
      <xdr:row>55</xdr:row>
      <xdr:rowOff>17590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34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34117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12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81979</xdr:rowOff>
    </xdr:from>
    <xdr:to>
      <xdr:col>67</xdr:col>
      <xdr:colOff>101600</xdr:colOff>
      <xdr:row>51</xdr:row>
      <xdr:rowOff>12129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865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28656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842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169098</xdr:rowOff>
    </xdr:from>
    <xdr:to>
      <xdr:col>85</xdr:col>
      <xdr:colOff>127000</xdr:colOff>
      <xdr:row>76</xdr:row>
      <xdr:rowOff>13010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2856398"/>
          <a:ext cx="838200" cy="18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156160</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57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13010</xdr:rowOff>
    </xdr:from>
    <xdr:to>
      <xdr:col>81</xdr:col>
      <xdr:colOff>50800</xdr:colOff>
      <xdr:row>78</xdr:row>
      <xdr:rowOff>103764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043210"/>
          <a:ext cx="889000" cy="43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128409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50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41128</xdr:rowOff>
    </xdr:from>
    <xdr:to>
      <xdr:col>76</xdr:col>
      <xdr:colOff>114300</xdr:colOff>
      <xdr:row>78</xdr:row>
      <xdr:rowOff>103764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414228"/>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41128</xdr:rowOff>
    </xdr:from>
    <xdr:to>
      <xdr:col>71</xdr:col>
      <xdr:colOff>177800</xdr:colOff>
      <xdr:row>78</xdr:row>
      <xdr:rowOff>129550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414228"/>
          <a:ext cx="889000" cy="8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151544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5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118298</xdr:rowOff>
    </xdr:from>
    <xdr:to>
      <xdr:col>85</xdr:col>
      <xdr:colOff>177800</xdr:colOff>
      <xdr:row>75</xdr:row>
      <xdr:rowOff>48448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280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141175</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265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133660</xdr:rowOff>
    </xdr:from>
    <xdr:to>
      <xdr:col>81</xdr:col>
      <xdr:colOff>101600</xdr:colOff>
      <xdr:row>76</xdr:row>
      <xdr:rowOff>63810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29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80337</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7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52964</xdr:rowOff>
    </xdr:from>
    <xdr:to>
      <xdr:col>76</xdr:col>
      <xdr:colOff>165100</xdr:colOff>
      <xdr:row>78</xdr:row>
      <xdr:rowOff>154564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145691</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51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161778</xdr:rowOff>
    </xdr:from>
    <xdr:to>
      <xdr:col>72</xdr:col>
      <xdr:colOff>38100</xdr:colOff>
      <xdr:row>78</xdr:row>
      <xdr:rowOff>91928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6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108455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13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78750</xdr:rowOff>
    </xdr:from>
    <xdr:to>
      <xdr:col>67</xdr:col>
      <xdr:colOff>101600</xdr:colOff>
      <xdr:row>79</xdr:row>
      <xdr:rowOff>8900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5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27</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110995</xdr:rowOff>
    </xdr:from>
    <xdr:to>
      <xdr:col>85</xdr:col>
      <xdr:colOff>126364</xdr:colOff>
      <xdr:row>98</xdr:row>
      <xdr:rowOff>134931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712945"/>
          <a:ext cx="1269" cy="1224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138758</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134931</xdr:rowOff>
    </xdr:from>
    <xdr:to>
      <xdr:col>86</xdr:col>
      <xdr:colOff>25400</xdr:colOff>
      <xdr:row>98</xdr:row>
      <xdr:rowOff>134931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3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57672</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8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110995</xdr:rowOff>
    </xdr:from>
    <xdr:to>
      <xdr:col>86</xdr:col>
      <xdr:colOff>25400</xdr:colOff>
      <xdr:row>91</xdr:row>
      <xdr:rowOff>110995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71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110995</xdr:rowOff>
    </xdr:from>
    <xdr:to>
      <xdr:col>85</xdr:col>
      <xdr:colOff>127000</xdr:colOff>
      <xdr:row>91</xdr:row>
      <xdr:rowOff>150755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5712945"/>
          <a:ext cx="838200" cy="3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141344</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2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162917</xdr:rowOff>
    </xdr:from>
    <xdr:to>
      <xdr:col>85</xdr:col>
      <xdr:colOff>177800</xdr:colOff>
      <xdr:row>96</xdr:row>
      <xdr:rowOff>93067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107958</xdr:rowOff>
    </xdr:from>
    <xdr:to>
      <xdr:col>81</xdr:col>
      <xdr:colOff>50800</xdr:colOff>
      <xdr:row>91</xdr:row>
      <xdr:rowOff>150755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5709908"/>
          <a:ext cx="889000" cy="4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157823</xdr:rowOff>
    </xdr:from>
    <xdr:to>
      <xdr:col>81</xdr:col>
      <xdr:colOff>101600</xdr:colOff>
      <xdr:row>96</xdr:row>
      <xdr:rowOff>87973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79100</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53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107958</xdr:rowOff>
    </xdr:from>
    <xdr:to>
      <xdr:col>76</xdr:col>
      <xdr:colOff>114300</xdr:colOff>
      <xdr:row>91</xdr:row>
      <xdr:rowOff>110375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5709908"/>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152451</xdr:rowOff>
    </xdr:from>
    <xdr:to>
      <xdr:col>76</xdr:col>
      <xdr:colOff>165100</xdr:colOff>
      <xdr:row>96</xdr:row>
      <xdr:rowOff>82601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73728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117477</xdr:rowOff>
    </xdr:from>
    <xdr:to>
      <xdr:col>71</xdr:col>
      <xdr:colOff>177800</xdr:colOff>
      <xdr:row>91</xdr:row>
      <xdr:rowOff>110375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5547977"/>
          <a:ext cx="889000" cy="1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156125</xdr:rowOff>
    </xdr:from>
    <xdr:to>
      <xdr:col>72</xdr:col>
      <xdr:colOff>38100</xdr:colOff>
      <xdr:row>96</xdr:row>
      <xdr:rowOff>86275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77402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148369</xdr:rowOff>
    </xdr:from>
    <xdr:to>
      <xdr:col>67</xdr:col>
      <xdr:colOff>101600</xdr:colOff>
      <xdr:row>96</xdr:row>
      <xdr:rowOff>78519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69646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60195</xdr:rowOff>
    </xdr:from>
    <xdr:to>
      <xdr:col>85</xdr:col>
      <xdr:colOff>177800</xdr:colOff>
      <xdr:row>91</xdr:row>
      <xdr:rowOff>161795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566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13222</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561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99955</xdr:rowOff>
    </xdr:from>
    <xdr:to>
      <xdr:col>81</xdr:col>
      <xdr:colOff>101600</xdr:colOff>
      <xdr:row>92</xdr:row>
      <xdr:rowOff>30105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57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46632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547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57158</xdr:rowOff>
    </xdr:from>
    <xdr:to>
      <xdr:col>76</xdr:col>
      <xdr:colOff>165100</xdr:colOff>
      <xdr:row>91</xdr:row>
      <xdr:rowOff>158758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565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3835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543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59575</xdr:rowOff>
    </xdr:from>
    <xdr:to>
      <xdr:col>72</xdr:col>
      <xdr:colOff>38100</xdr:colOff>
      <xdr:row>91</xdr:row>
      <xdr:rowOff>161175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5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6252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54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66677</xdr:rowOff>
    </xdr:from>
    <xdr:to>
      <xdr:col>67</xdr:col>
      <xdr:colOff>101600</xdr:colOff>
      <xdr:row>90</xdr:row>
      <xdr:rowOff>168277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549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13354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527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134366</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49466"/>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134366</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9545300" y="6649466"/>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71899</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758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45212</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560312"/>
          <a:ext cx="889000" cy="1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8653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695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83566</xdr:rowOff>
    </xdr:from>
    <xdr:to>
      <xdr:col>107</xdr:col>
      <xdr:colOff>101600</xdr:colOff>
      <xdr:row>39</xdr:row>
      <xdr:rowOff>13716</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5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30243</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5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165862</xdr:rowOff>
    </xdr:from>
    <xdr:to>
      <xdr:col>98</xdr:col>
      <xdr:colOff>38100</xdr:colOff>
      <xdr:row>38</xdr:row>
      <xdr:rowOff>96012</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112539</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6284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当町の令和元年度の特徴として、総務費、労働費、農林水産業費、土木費、消防費の住民一人あたりのコストが前年比で大幅な増減となった。（災害復旧費除く）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・総務費については、前年比</a:t>
          </a:r>
          <a:r>
            <a:rPr kumimoji="1" lang="en-US" altLang="ja-JP" sz="1300">
              <a:latin typeface="ＭＳ Ｐゴシック" panose="020B0600070205080204" pitchFamily="50" charset="-128"/>
              <a:ea typeface="ＭＳ Ｐゴシック" panose="020B0600070205080204" pitchFamily="50" charset="-128"/>
            </a:rPr>
            <a:t>25,508</a:t>
          </a:r>
          <a:r>
            <a:rPr kumimoji="1" lang="ja-JP" altLang="en-US" sz="1300">
              <a:latin typeface="ＭＳ Ｐゴシック" panose="020B0600070205080204" pitchFamily="50" charset="-128"/>
              <a:ea typeface="ＭＳ Ｐゴシック" panose="020B0600070205080204" pitchFamily="50" charset="-128"/>
            </a:rPr>
            <a:t>円の増となった。これは、公共施設等整備基金積立金、財政調整基金積立金の増が主な要因である。</a:t>
          </a:r>
        </a:p>
        <a:p>
          <a:r>
            <a:rPr kumimoji="1" lang="ja-JP" altLang="en-US" sz="1300">
              <a:latin typeface="ＭＳ Ｐゴシック" panose="020B0600070205080204" pitchFamily="50" charset="-128"/>
              <a:ea typeface="ＭＳ Ｐゴシック" panose="020B0600070205080204" pitchFamily="50" charset="-128"/>
            </a:rPr>
            <a:t>　・労働費については、前年比</a:t>
          </a:r>
          <a:r>
            <a:rPr kumimoji="1" lang="en-US" altLang="ja-JP" sz="1300">
              <a:latin typeface="ＭＳ Ｐゴシック" panose="020B0600070205080204" pitchFamily="50" charset="-128"/>
              <a:ea typeface="ＭＳ Ｐゴシック" panose="020B0600070205080204" pitchFamily="50" charset="-128"/>
            </a:rPr>
            <a:t>2,682</a:t>
          </a:r>
          <a:r>
            <a:rPr kumimoji="1" lang="ja-JP" altLang="en-US" sz="1300">
              <a:latin typeface="ＭＳ Ｐゴシック" panose="020B0600070205080204" pitchFamily="50" charset="-128"/>
              <a:ea typeface="ＭＳ Ｐゴシック" panose="020B0600070205080204" pitchFamily="50" charset="-128"/>
            </a:rPr>
            <a:t>円の増となった。これは、いこいの村能登半島改修事業費の増が主な要因である。</a:t>
          </a:r>
        </a:p>
        <a:p>
          <a:r>
            <a:rPr kumimoji="1" lang="ja-JP" altLang="en-US" sz="1300">
              <a:latin typeface="ＭＳ Ｐゴシック" panose="020B0600070205080204" pitchFamily="50" charset="-128"/>
              <a:ea typeface="ＭＳ Ｐゴシック" panose="020B0600070205080204" pitchFamily="50" charset="-128"/>
            </a:rPr>
            <a:t>　・農林水産業費については、前年比</a:t>
          </a:r>
          <a:r>
            <a:rPr kumimoji="1" lang="en-US" altLang="ja-JP" sz="1300">
              <a:latin typeface="ＭＳ Ｐゴシック" panose="020B0600070205080204" pitchFamily="50" charset="-128"/>
              <a:ea typeface="ＭＳ Ｐゴシック" panose="020B0600070205080204" pitchFamily="50" charset="-128"/>
            </a:rPr>
            <a:t>17,279</a:t>
          </a:r>
          <a:r>
            <a:rPr kumimoji="1" lang="ja-JP" altLang="en-US" sz="1300">
              <a:latin typeface="ＭＳ Ｐゴシック" panose="020B0600070205080204" pitchFamily="50" charset="-128"/>
              <a:ea typeface="ＭＳ Ｐゴシック" panose="020B0600070205080204" pitchFamily="50" charset="-128"/>
            </a:rPr>
            <a:t>円の減となった。これは、令和元年度から下水道事業会計（公営企業会計）へ移行した農業集落排水事業特別会計繰出金の減が主な要因である。　</a:t>
          </a:r>
        </a:p>
        <a:p>
          <a:r>
            <a:rPr kumimoji="1" lang="ja-JP" altLang="en-US" sz="1300">
              <a:latin typeface="ＭＳ Ｐゴシック" panose="020B0600070205080204" pitchFamily="50" charset="-128"/>
              <a:ea typeface="ＭＳ Ｐゴシック" panose="020B0600070205080204" pitchFamily="50" charset="-128"/>
            </a:rPr>
            <a:t>　・土木費については、前年比</a:t>
          </a:r>
          <a:r>
            <a:rPr kumimoji="1" lang="en-US" altLang="ja-JP" sz="1300">
              <a:latin typeface="ＭＳ Ｐゴシック" panose="020B0600070205080204" pitchFamily="50" charset="-128"/>
              <a:ea typeface="ＭＳ Ｐゴシック" panose="020B0600070205080204" pitchFamily="50" charset="-128"/>
            </a:rPr>
            <a:t>22,954</a:t>
          </a:r>
          <a:r>
            <a:rPr kumimoji="1" lang="ja-JP" altLang="en-US" sz="1300">
              <a:latin typeface="ＭＳ Ｐゴシック" panose="020B0600070205080204" pitchFamily="50" charset="-128"/>
              <a:ea typeface="ＭＳ Ｐゴシック" panose="020B0600070205080204" pitchFamily="50" charset="-128"/>
            </a:rPr>
            <a:t>円の増となり、類似団体平均でも</a:t>
          </a:r>
          <a:r>
            <a:rPr kumimoji="1" lang="en-US" altLang="ja-JP" sz="1300">
              <a:latin typeface="ＭＳ Ｐゴシック" panose="020B0600070205080204" pitchFamily="50" charset="-128"/>
              <a:ea typeface="ＭＳ Ｐゴシック" panose="020B0600070205080204" pitchFamily="50" charset="-128"/>
            </a:rPr>
            <a:t>41,674</a:t>
          </a:r>
          <a:r>
            <a:rPr kumimoji="1" lang="ja-JP" altLang="en-US" sz="1300">
              <a:latin typeface="ＭＳ Ｐゴシック" panose="020B0600070205080204" pitchFamily="50" charset="-128"/>
              <a:ea typeface="ＭＳ Ｐゴシック" panose="020B0600070205080204" pitchFamily="50" charset="-128"/>
            </a:rPr>
            <a:t>円高い状況である。これは、令和元年度から公営企業会計へ移行した下水道事業会計繰出金の増が主な要因である。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・消防費については、前年比</a:t>
          </a:r>
          <a:r>
            <a:rPr kumimoji="1" lang="en-US" altLang="ja-JP" sz="1300">
              <a:latin typeface="ＭＳ Ｐゴシック" panose="020B0600070205080204" pitchFamily="50" charset="-128"/>
              <a:ea typeface="ＭＳ Ｐゴシック" panose="020B0600070205080204" pitchFamily="50" charset="-128"/>
            </a:rPr>
            <a:t>11,831</a:t>
          </a:r>
          <a:r>
            <a:rPr kumimoji="1" lang="ja-JP" altLang="en-US" sz="1300">
              <a:latin typeface="ＭＳ Ｐゴシック" panose="020B0600070205080204" pitchFamily="50" charset="-128"/>
              <a:ea typeface="ＭＳ Ｐゴシック" panose="020B0600070205080204" pitchFamily="50" charset="-128"/>
            </a:rPr>
            <a:t>円の減となった。これは原子力災害対策施設整備事業の終了による減が主な要因である。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石川県志賀町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税収減が緩和されたことや普通交付税の増により一般財源が確保され、財政調整基金に余剰分を積立てたことで、標準財政規模に対する財政調整基金残高の割合は、対前年度比で</a:t>
          </a:r>
          <a:r>
            <a:rPr kumimoji="1" lang="en-US" altLang="ja-JP" sz="1200">
              <a:latin typeface="ＭＳ ゴシック" pitchFamily="49" charset="-128"/>
              <a:ea typeface="ＭＳ ゴシック" pitchFamily="49" charset="-128"/>
            </a:rPr>
            <a:t>1.56</a:t>
          </a:r>
          <a:r>
            <a:rPr kumimoji="1" lang="ja-JP" altLang="en-US" sz="1200">
              <a:latin typeface="ＭＳ ゴシック" pitchFamily="49" charset="-128"/>
              <a:ea typeface="ＭＳ ゴシック" pitchFamily="49" charset="-128"/>
            </a:rPr>
            <a:t>％改善した。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実質収支については、大型事業終了の影響もあり</a:t>
          </a:r>
          <a:r>
            <a:rPr kumimoji="1" lang="en-US" altLang="ja-JP" sz="1200">
              <a:latin typeface="ＭＳ ゴシック" pitchFamily="49" charset="-128"/>
              <a:ea typeface="ＭＳ ゴシック" pitchFamily="49" charset="-128"/>
            </a:rPr>
            <a:t>0.01</a:t>
          </a:r>
          <a:r>
            <a:rPr kumimoji="1" lang="ja-JP" altLang="en-US" sz="1200">
              <a:latin typeface="ＭＳ ゴシック" pitchFamily="49" charset="-128"/>
              <a:ea typeface="ＭＳ ゴシック" pitchFamily="49" charset="-128"/>
            </a:rPr>
            <a:t>％改善した。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実質単年度収支については、財政調整基金の取り崩しを行わなかったことにより、</a:t>
          </a:r>
          <a:r>
            <a:rPr kumimoji="1" lang="en-US" altLang="ja-JP" sz="1200">
              <a:latin typeface="ＭＳ ゴシック" pitchFamily="49" charset="-128"/>
              <a:ea typeface="ＭＳ ゴシック" pitchFamily="49" charset="-128"/>
            </a:rPr>
            <a:t>1.22</a:t>
          </a:r>
          <a:r>
            <a:rPr kumimoji="1" lang="ja-JP" altLang="en-US" sz="1200">
              <a:latin typeface="ＭＳ ゴシック" pitchFamily="49" charset="-128"/>
              <a:ea typeface="ＭＳ ゴシック" pitchFamily="49" charset="-128"/>
            </a:rPr>
            <a:t>％となった。</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石川県志賀町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一般会計をはじめ、公営企業を含む特別会計すべてにおいては黒字又は収支均衡である。今後も効果的かつ効率的な行財政運営に努める。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40625" style="186" customWidth="1"/>
    <col min="12" max="12" width="2.28515625" style="186" customWidth="1"/>
    <col min="13" max="17" width="2.42578125" style="186" customWidth="1"/>
    <col min="18" max="119" width="2.140625" style="186" customWidth="1"/>
    <col min="120" max="16384" width="0" style="186" hidden="1"/>
  </cols>
  <sheetData>
    <row r="1" spans="1:119" ht="33" customHeight="1" x14ac:dyDescent="0.15">
      <c r="A1" s="184"/>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4"/>
      <c r="DK3" s="184"/>
      <c r="DL3" s="184"/>
      <c r="DM3" s="184"/>
      <c r="DN3" s="184"/>
      <c r="DO3" s="184"/>
    </row>
    <row r="4" spans="1:119" ht="18.75" customHeight="1" x14ac:dyDescent="0.15">
      <c r="A4" s="185"/>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14143886</v>
      </c>
      <c r="BO4" s="431"/>
      <c r="BP4" s="431"/>
      <c r="BQ4" s="431"/>
      <c r="BR4" s="431"/>
      <c r="BS4" s="431"/>
      <c r="BT4" s="431"/>
      <c r="BU4" s="432"/>
      <c r="BV4" s="430">
        <v>14322037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1.5</v>
      </c>
      <c r="CU4" s="437"/>
      <c r="CV4" s="437"/>
      <c r="CW4" s="437"/>
      <c r="CX4" s="437"/>
      <c r="CY4" s="437"/>
      <c r="CZ4" s="437"/>
      <c r="DA4" s="438"/>
      <c r="DB4" s="436">
        <v>1.5</v>
      </c>
      <c r="DC4" s="437"/>
      <c r="DD4" s="437"/>
      <c r="DE4" s="437"/>
      <c r="DF4" s="437"/>
      <c r="DG4" s="437"/>
      <c r="DH4" s="437"/>
      <c r="DI4" s="438"/>
      <c r="DJ4" s="184"/>
      <c r="DK4" s="184"/>
      <c r="DL4" s="184"/>
      <c r="DM4" s="184"/>
      <c r="DN4" s="184"/>
      <c r="DO4" s="184"/>
    </row>
    <row r="5" spans="1:119" ht="18.75" customHeight="1" x14ac:dyDescent="0.15">
      <c r="A5" s="185"/>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13964300</v>
      </c>
      <c r="BO5" s="468"/>
      <c r="BP5" s="468"/>
      <c r="BQ5" s="468"/>
      <c r="BR5" s="468"/>
      <c r="BS5" s="468"/>
      <c r="BT5" s="468"/>
      <c r="BU5" s="469"/>
      <c r="BV5" s="467">
        <v>13753233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94.9</v>
      </c>
      <c r="CU5" s="465"/>
      <c r="CV5" s="465"/>
      <c r="CW5" s="465"/>
      <c r="CX5" s="465"/>
      <c r="CY5" s="465"/>
      <c r="CZ5" s="465"/>
      <c r="DA5" s="466"/>
      <c r="DB5" s="464">
        <v>95</v>
      </c>
      <c r="DC5" s="465"/>
      <c r="DD5" s="465"/>
      <c r="DE5" s="465"/>
      <c r="DF5" s="465"/>
      <c r="DG5" s="465"/>
      <c r="DH5" s="465"/>
      <c r="DI5" s="466"/>
      <c r="DJ5" s="184"/>
      <c r="DK5" s="184"/>
      <c r="DL5" s="184"/>
      <c r="DM5" s="184"/>
      <c r="DN5" s="184"/>
      <c r="DO5" s="184"/>
    </row>
    <row r="6" spans="1:119" ht="18.75" customHeight="1" x14ac:dyDescent="0.15">
      <c r="A6" s="185"/>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179586</v>
      </c>
      <c r="BO6" s="468"/>
      <c r="BP6" s="468"/>
      <c r="BQ6" s="468"/>
      <c r="BR6" s="468"/>
      <c r="BS6" s="468"/>
      <c r="BT6" s="468"/>
      <c r="BU6" s="469"/>
      <c r="BV6" s="467">
        <v>568804</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94.9</v>
      </c>
      <c r="CU6" s="505"/>
      <c r="CV6" s="505"/>
      <c r="CW6" s="505"/>
      <c r="CX6" s="505"/>
      <c r="CY6" s="505"/>
      <c r="CZ6" s="505"/>
      <c r="DA6" s="506"/>
      <c r="DB6" s="504">
        <v>95</v>
      </c>
      <c r="DC6" s="505"/>
      <c r="DD6" s="505"/>
      <c r="DE6" s="505"/>
      <c r="DF6" s="505"/>
      <c r="DG6" s="505"/>
      <c r="DH6" s="505"/>
      <c r="DI6" s="506"/>
      <c r="DJ6" s="184"/>
      <c r="DK6" s="184"/>
      <c r="DL6" s="184"/>
      <c r="DM6" s="184"/>
      <c r="DN6" s="184"/>
      <c r="DO6" s="184"/>
    </row>
    <row r="7" spans="1:119" ht="18.75" customHeight="1" x14ac:dyDescent="0.15">
      <c r="A7" s="185"/>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50151</v>
      </c>
      <c r="BO7" s="468"/>
      <c r="BP7" s="468"/>
      <c r="BQ7" s="468"/>
      <c r="BR7" s="468"/>
      <c r="BS7" s="468"/>
      <c r="BT7" s="468"/>
      <c r="BU7" s="469"/>
      <c r="BV7" s="467">
        <v>438798</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8684333</v>
      </c>
      <c r="CU7" s="468"/>
      <c r="CV7" s="468"/>
      <c r="CW7" s="468"/>
      <c r="CX7" s="468"/>
      <c r="CY7" s="468"/>
      <c r="CZ7" s="468"/>
      <c r="DA7" s="469"/>
      <c r="DB7" s="467">
        <v>8765544</v>
      </c>
      <c r="DC7" s="468"/>
      <c r="DD7" s="468"/>
      <c r="DE7" s="468"/>
      <c r="DF7" s="468"/>
      <c r="DG7" s="468"/>
      <c r="DH7" s="468"/>
      <c r="DI7" s="469"/>
      <c r="DJ7" s="184"/>
      <c r="DK7" s="184"/>
      <c r="DL7" s="184"/>
      <c r="DM7" s="184"/>
      <c r="DN7" s="184"/>
      <c r="DO7" s="184"/>
    </row>
    <row r="8" spans="1:119" ht="18.75" customHeight="1" thickBot="1" x14ac:dyDescent="0.2">
      <c r="A8" s="185"/>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129435</v>
      </c>
      <c r="BO8" s="468"/>
      <c r="BP8" s="468"/>
      <c r="BQ8" s="468"/>
      <c r="BR8" s="468"/>
      <c r="BS8" s="468"/>
      <c r="BT8" s="468"/>
      <c r="BU8" s="469"/>
      <c r="BV8" s="467">
        <v>130006</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0.62</v>
      </c>
      <c r="CU8" s="508"/>
      <c r="CV8" s="508"/>
      <c r="CW8" s="508"/>
      <c r="CX8" s="508"/>
      <c r="CY8" s="508"/>
      <c r="CZ8" s="508"/>
      <c r="DA8" s="509"/>
      <c r="DB8" s="507">
        <v>0.65</v>
      </c>
      <c r="DC8" s="508"/>
      <c r="DD8" s="508"/>
      <c r="DE8" s="508"/>
      <c r="DF8" s="508"/>
      <c r="DG8" s="508"/>
      <c r="DH8" s="508"/>
      <c r="DI8" s="509"/>
      <c r="DJ8" s="184"/>
      <c r="DK8" s="184"/>
      <c r="DL8" s="184"/>
      <c r="DM8" s="184"/>
      <c r="DN8" s="184"/>
      <c r="DO8" s="184"/>
    </row>
    <row r="9" spans="1:119" ht="18.75" customHeight="1" thickBot="1" x14ac:dyDescent="0.2">
      <c r="A9" s="185"/>
      <c r="B9" s="461" t="s">
        <v>112</v>
      </c>
      <c r="C9" s="462"/>
      <c r="D9" s="462"/>
      <c r="E9" s="462"/>
      <c r="F9" s="462"/>
      <c r="G9" s="462"/>
      <c r="H9" s="462"/>
      <c r="I9" s="462"/>
      <c r="J9" s="462"/>
      <c r="K9" s="510"/>
      <c r="L9" s="511" t="s">
        <v>113</v>
      </c>
      <c r="M9" s="512"/>
      <c r="N9" s="512"/>
      <c r="O9" s="512"/>
      <c r="P9" s="512"/>
      <c r="Q9" s="513"/>
      <c r="R9" s="514">
        <v>20422</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-571</v>
      </c>
      <c r="BO9" s="468"/>
      <c r="BP9" s="468"/>
      <c r="BQ9" s="468"/>
      <c r="BR9" s="468"/>
      <c r="BS9" s="468"/>
      <c r="BT9" s="468"/>
      <c r="BU9" s="469"/>
      <c r="BV9" s="467">
        <v>48031</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16.7</v>
      </c>
      <c r="CU9" s="465"/>
      <c r="CV9" s="465"/>
      <c r="CW9" s="465"/>
      <c r="CX9" s="465"/>
      <c r="CY9" s="465"/>
      <c r="CZ9" s="465"/>
      <c r="DA9" s="466"/>
      <c r="DB9" s="464">
        <v>16.100000000000001</v>
      </c>
      <c r="DC9" s="465"/>
      <c r="DD9" s="465"/>
      <c r="DE9" s="465"/>
      <c r="DF9" s="465"/>
      <c r="DG9" s="465"/>
      <c r="DH9" s="465"/>
      <c r="DI9" s="466"/>
      <c r="DJ9" s="184"/>
      <c r="DK9" s="184"/>
      <c r="DL9" s="184"/>
      <c r="DM9" s="184"/>
      <c r="DN9" s="184"/>
      <c r="DO9" s="184"/>
    </row>
    <row r="10" spans="1:119" ht="18.75" customHeight="1" thickBot="1" x14ac:dyDescent="0.2">
      <c r="A10" s="185"/>
      <c r="B10" s="461"/>
      <c r="C10" s="462"/>
      <c r="D10" s="462"/>
      <c r="E10" s="462"/>
      <c r="F10" s="462"/>
      <c r="G10" s="462"/>
      <c r="H10" s="462"/>
      <c r="I10" s="462"/>
      <c r="J10" s="462"/>
      <c r="K10" s="510"/>
      <c r="L10" s="517" t="s">
        <v>119</v>
      </c>
      <c r="M10" s="497"/>
      <c r="N10" s="497"/>
      <c r="O10" s="497"/>
      <c r="P10" s="497"/>
      <c r="Q10" s="498"/>
      <c r="R10" s="518">
        <v>22216</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116</v>
      </c>
      <c r="AV10" s="500"/>
      <c r="AW10" s="500"/>
      <c r="AX10" s="500"/>
      <c r="AY10" s="501" t="s">
        <v>121</v>
      </c>
      <c r="AZ10" s="502"/>
      <c r="BA10" s="502"/>
      <c r="BB10" s="502"/>
      <c r="BC10" s="502"/>
      <c r="BD10" s="502"/>
      <c r="BE10" s="502"/>
      <c r="BF10" s="502"/>
      <c r="BG10" s="502"/>
      <c r="BH10" s="502"/>
      <c r="BI10" s="502"/>
      <c r="BJ10" s="502"/>
      <c r="BK10" s="502"/>
      <c r="BL10" s="502"/>
      <c r="BM10" s="503"/>
      <c r="BN10" s="467">
        <v>106464</v>
      </c>
      <c r="BO10" s="468"/>
      <c r="BP10" s="468"/>
      <c r="BQ10" s="468"/>
      <c r="BR10" s="468"/>
      <c r="BS10" s="468"/>
      <c r="BT10" s="468"/>
      <c r="BU10" s="469"/>
      <c r="BV10" s="467">
        <v>47943</v>
      </c>
      <c r="BW10" s="468"/>
      <c r="BX10" s="468"/>
      <c r="BY10" s="468"/>
      <c r="BZ10" s="468"/>
      <c r="CA10" s="468"/>
      <c r="CB10" s="468"/>
      <c r="CC10" s="469"/>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4"/>
      <c r="DK11" s="184"/>
      <c r="DL11" s="184"/>
      <c r="DM11" s="184"/>
      <c r="DN11" s="184"/>
      <c r="DO11" s="184"/>
    </row>
    <row r="12" spans="1:119" ht="18.75" customHeight="1" x14ac:dyDescent="0.15">
      <c r="A12" s="185"/>
      <c r="B12" s="527" t="s">
        <v>131</v>
      </c>
      <c r="C12" s="528"/>
      <c r="D12" s="528"/>
      <c r="E12" s="528"/>
      <c r="F12" s="528"/>
      <c r="G12" s="528"/>
      <c r="H12" s="528"/>
      <c r="I12" s="528"/>
      <c r="J12" s="528"/>
      <c r="K12" s="529"/>
      <c r="L12" s="536" t="s">
        <v>132</v>
      </c>
      <c r="M12" s="537"/>
      <c r="N12" s="537"/>
      <c r="O12" s="537"/>
      <c r="P12" s="537"/>
      <c r="Q12" s="538"/>
      <c r="R12" s="539">
        <v>20023</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116</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445951</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139</v>
      </c>
      <c r="DC12" s="508"/>
      <c r="DD12" s="508"/>
      <c r="DE12" s="508"/>
      <c r="DF12" s="508"/>
      <c r="DG12" s="508"/>
      <c r="DH12" s="508"/>
      <c r="DI12" s="509"/>
      <c r="DJ12" s="184"/>
      <c r="DK12" s="184"/>
      <c r="DL12" s="184"/>
      <c r="DM12" s="184"/>
      <c r="DN12" s="184"/>
      <c r="DO12" s="184"/>
    </row>
    <row r="13" spans="1:119" ht="18.75" customHeight="1" x14ac:dyDescent="0.15">
      <c r="A13" s="185"/>
      <c r="B13" s="530"/>
      <c r="C13" s="531"/>
      <c r="D13" s="531"/>
      <c r="E13" s="531"/>
      <c r="F13" s="531"/>
      <c r="G13" s="531"/>
      <c r="H13" s="531"/>
      <c r="I13" s="531"/>
      <c r="J13" s="531"/>
      <c r="K13" s="532"/>
      <c r="L13" s="195"/>
      <c r="M13" s="558" t="s">
        <v>140</v>
      </c>
      <c r="N13" s="559"/>
      <c r="O13" s="559"/>
      <c r="P13" s="559"/>
      <c r="Q13" s="560"/>
      <c r="R13" s="551">
        <v>19854</v>
      </c>
      <c r="S13" s="552"/>
      <c r="T13" s="552"/>
      <c r="U13" s="552"/>
      <c r="V13" s="553"/>
      <c r="W13" s="483" t="s">
        <v>141</v>
      </c>
      <c r="X13" s="484"/>
      <c r="Y13" s="484"/>
      <c r="Z13" s="484"/>
      <c r="AA13" s="484"/>
      <c r="AB13" s="474"/>
      <c r="AC13" s="518">
        <v>986</v>
      </c>
      <c r="AD13" s="519"/>
      <c r="AE13" s="519"/>
      <c r="AF13" s="519"/>
      <c r="AG13" s="561"/>
      <c r="AH13" s="518">
        <v>1122</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105893</v>
      </c>
      <c r="BO13" s="468"/>
      <c r="BP13" s="468"/>
      <c r="BQ13" s="468"/>
      <c r="BR13" s="468"/>
      <c r="BS13" s="468"/>
      <c r="BT13" s="468"/>
      <c r="BU13" s="469"/>
      <c r="BV13" s="467">
        <v>-349977</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8.8000000000000007</v>
      </c>
      <c r="CU13" s="465"/>
      <c r="CV13" s="465"/>
      <c r="CW13" s="465"/>
      <c r="CX13" s="465"/>
      <c r="CY13" s="465"/>
      <c r="CZ13" s="465"/>
      <c r="DA13" s="466"/>
      <c r="DB13" s="464">
        <v>9.5</v>
      </c>
      <c r="DC13" s="465"/>
      <c r="DD13" s="465"/>
      <c r="DE13" s="465"/>
      <c r="DF13" s="465"/>
      <c r="DG13" s="465"/>
      <c r="DH13" s="465"/>
      <c r="DI13" s="466"/>
      <c r="DJ13" s="184"/>
      <c r="DK13" s="184"/>
      <c r="DL13" s="184"/>
      <c r="DM13" s="184"/>
      <c r="DN13" s="184"/>
      <c r="DO13" s="184"/>
    </row>
    <row r="14" spans="1:119" ht="18.75" customHeight="1" thickBot="1" x14ac:dyDescent="0.2">
      <c r="A14" s="185"/>
      <c r="B14" s="530"/>
      <c r="C14" s="531"/>
      <c r="D14" s="531"/>
      <c r="E14" s="531"/>
      <c r="F14" s="531"/>
      <c r="G14" s="531"/>
      <c r="H14" s="531"/>
      <c r="I14" s="531"/>
      <c r="J14" s="531"/>
      <c r="K14" s="532"/>
      <c r="L14" s="548" t="s">
        <v>146</v>
      </c>
      <c r="M14" s="549"/>
      <c r="N14" s="549"/>
      <c r="O14" s="549"/>
      <c r="P14" s="549"/>
      <c r="Q14" s="550"/>
      <c r="R14" s="551">
        <v>20470</v>
      </c>
      <c r="S14" s="552"/>
      <c r="T14" s="552"/>
      <c r="U14" s="552"/>
      <c r="V14" s="553"/>
      <c r="W14" s="457"/>
      <c r="X14" s="458"/>
      <c r="Y14" s="458"/>
      <c r="Z14" s="458"/>
      <c r="AA14" s="458"/>
      <c r="AB14" s="447"/>
      <c r="AC14" s="554">
        <v>10</v>
      </c>
      <c r="AD14" s="555"/>
      <c r="AE14" s="555"/>
      <c r="AF14" s="555"/>
      <c r="AG14" s="556"/>
      <c r="AH14" s="554">
        <v>10.6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t="s">
        <v>138</v>
      </c>
      <c r="CU14" s="566"/>
      <c r="CV14" s="566"/>
      <c r="CW14" s="566"/>
      <c r="CX14" s="566"/>
      <c r="CY14" s="566"/>
      <c r="CZ14" s="566"/>
      <c r="DA14" s="567"/>
      <c r="DB14" s="565" t="s">
        <v>138</v>
      </c>
      <c r="DC14" s="566"/>
      <c r="DD14" s="566"/>
      <c r="DE14" s="566"/>
      <c r="DF14" s="566"/>
      <c r="DG14" s="566"/>
      <c r="DH14" s="566"/>
      <c r="DI14" s="567"/>
      <c r="DJ14" s="184"/>
      <c r="DK14" s="184"/>
      <c r="DL14" s="184"/>
      <c r="DM14" s="184"/>
      <c r="DN14" s="184"/>
      <c r="DO14" s="184"/>
    </row>
    <row r="15" spans="1:119" ht="18.75" customHeight="1" x14ac:dyDescent="0.15">
      <c r="A15" s="185"/>
      <c r="B15" s="530"/>
      <c r="C15" s="531"/>
      <c r="D15" s="531"/>
      <c r="E15" s="531"/>
      <c r="F15" s="531"/>
      <c r="G15" s="531"/>
      <c r="H15" s="531"/>
      <c r="I15" s="531"/>
      <c r="J15" s="531"/>
      <c r="K15" s="532"/>
      <c r="L15" s="195"/>
      <c r="M15" s="558" t="s">
        <v>148</v>
      </c>
      <c r="N15" s="559"/>
      <c r="O15" s="559"/>
      <c r="P15" s="559"/>
      <c r="Q15" s="560"/>
      <c r="R15" s="551">
        <v>20305</v>
      </c>
      <c r="S15" s="552"/>
      <c r="T15" s="552"/>
      <c r="U15" s="552"/>
      <c r="V15" s="553"/>
      <c r="W15" s="483" t="s">
        <v>149</v>
      </c>
      <c r="X15" s="484"/>
      <c r="Y15" s="484"/>
      <c r="Z15" s="484"/>
      <c r="AA15" s="484"/>
      <c r="AB15" s="474"/>
      <c r="AC15" s="518">
        <v>3148</v>
      </c>
      <c r="AD15" s="519"/>
      <c r="AE15" s="519"/>
      <c r="AF15" s="519"/>
      <c r="AG15" s="561"/>
      <c r="AH15" s="518">
        <v>3517</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4023405</v>
      </c>
      <c r="BO15" s="431"/>
      <c r="BP15" s="431"/>
      <c r="BQ15" s="431"/>
      <c r="BR15" s="431"/>
      <c r="BS15" s="431"/>
      <c r="BT15" s="431"/>
      <c r="BU15" s="432"/>
      <c r="BV15" s="430">
        <v>4169591</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31.9</v>
      </c>
      <c r="AD16" s="555"/>
      <c r="AE16" s="555"/>
      <c r="AF16" s="555"/>
      <c r="AG16" s="556"/>
      <c r="AH16" s="554">
        <v>33.299999999999997</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6907135</v>
      </c>
      <c r="BO16" s="468"/>
      <c r="BP16" s="468"/>
      <c r="BQ16" s="468"/>
      <c r="BR16" s="468"/>
      <c r="BS16" s="468"/>
      <c r="BT16" s="468"/>
      <c r="BU16" s="469"/>
      <c r="BV16" s="467">
        <v>6726095</v>
      </c>
      <c r="BW16" s="468"/>
      <c r="BX16" s="468"/>
      <c r="BY16" s="468"/>
      <c r="BZ16" s="468"/>
      <c r="CA16" s="468"/>
      <c r="CB16" s="468"/>
      <c r="CC16" s="469"/>
      <c r="CD16" s="199"/>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4"/>
      <c r="DK16" s="184"/>
      <c r="DL16" s="184"/>
      <c r="DM16" s="184"/>
      <c r="DN16" s="184"/>
      <c r="DO16" s="184"/>
    </row>
    <row r="17" spans="1:119" ht="18.75" customHeight="1" thickBot="1" x14ac:dyDescent="0.2">
      <c r="A17" s="185"/>
      <c r="B17" s="533"/>
      <c r="C17" s="534"/>
      <c r="D17" s="534"/>
      <c r="E17" s="534"/>
      <c r="F17" s="534"/>
      <c r="G17" s="534"/>
      <c r="H17" s="534"/>
      <c r="I17" s="534"/>
      <c r="J17" s="534"/>
      <c r="K17" s="535"/>
      <c r="L17" s="200"/>
      <c r="M17" s="574" t="s">
        <v>155</v>
      </c>
      <c r="N17" s="575"/>
      <c r="O17" s="575"/>
      <c r="P17" s="575"/>
      <c r="Q17" s="576"/>
      <c r="R17" s="571" t="s">
        <v>153</v>
      </c>
      <c r="S17" s="572"/>
      <c r="T17" s="572"/>
      <c r="U17" s="572"/>
      <c r="V17" s="573"/>
      <c r="W17" s="483" t="s">
        <v>156</v>
      </c>
      <c r="X17" s="484"/>
      <c r="Y17" s="484"/>
      <c r="Z17" s="484"/>
      <c r="AA17" s="484"/>
      <c r="AB17" s="474"/>
      <c r="AC17" s="518">
        <v>5734</v>
      </c>
      <c r="AD17" s="519"/>
      <c r="AE17" s="519"/>
      <c r="AF17" s="519"/>
      <c r="AG17" s="561"/>
      <c r="AH17" s="518">
        <v>5938</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5178970</v>
      </c>
      <c r="BO17" s="468"/>
      <c r="BP17" s="468"/>
      <c r="BQ17" s="468"/>
      <c r="BR17" s="468"/>
      <c r="BS17" s="468"/>
      <c r="BT17" s="468"/>
      <c r="BU17" s="469"/>
      <c r="BV17" s="467">
        <v>5378808</v>
      </c>
      <c r="BW17" s="468"/>
      <c r="BX17" s="468"/>
      <c r="BY17" s="468"/>
      <c r="BZ17" s="468"/>
      <c r="CA17" s="468"/>
      <c r="CB17" s="468"/>
      <c r="CC17" s="469"/>
      <c r="CD17" s="199"/>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4"/>
      <c r="DK17" s="184"/>
      <c r="DL17" s="184"/>
      <c r="DM17" s="184"/>
      <c r="DN17" s="184"/>
      <c r="DO17" s="184"/>
    </row>
    <row r="18" spans="1:119" ht="18.75" customHeight="1" thickBot="1" x14ac:dyDescent="0.2">
      <c r="A18" s="185"/>
      <c r="B18" s="581" t="s">
        <v>158</v>
      </c>
      <c r="C18" s="510"/>
      <c r="D18" s="510"/>
      <c r="E18" s="582"/>
      <c r="F18" s="582"/>
      <c r="G18" s="582"/>
      <c r="H18" s="582"/>
      <c r="I18" s="582"/>
      <c r="J18" s="582"/>
      <c r="K18" s="582"/>
      <c r="L18" s="583">
        <v>246.76</v>
      </c>
      <c r="M18" s="583"/>
      <c r="N18" s="583"/>
      <c r="O18" s="583"/>
      <c r="P18" s="583"/>
      <c r="Q18" s="583"/>
      <c r="R18" s="584"/>
      <c r="S18" s="584"/>
      <c r="T18" s="584"/>
      <c r="U18" s="584"/>
      <c r="V18" s="585"/>
      <c r="W18" s="485"/>
      <c r="X18" s="486"/>
      <c r="Y18" s="486"/>
      <c r="Z18" s="486"/>
      <c r="AA18" s="486"/>
      <c r="AB18" s="477"/>
      <c r="AC18" s="586">
        <v>58.1</v>
      </c>
      <c r="AD18" s="587"/>
      <c r="AE18" s="587"/>
      <c r="AF18" s="587"/>
      <c r="AG18" s="588"/>
      <c r="AH18" s="586">
        <v>56.1</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7954488</v>
      </c>
      <c r="BO18" s="468"/>
      <c r="BP18" s="468"/>
      <c r="BQ18" s="468"/>
      <c r="BR18" s="468"/>
      <c r="BS18" s="468"/>
      <c r="BT18" s="468"/>
      <c r="BU18" s="469"/>
      <c r="BV18" s="467">
        <v>7826842</v>
      </c>
      <c r="BW18" s="468"/>
      <c r="BX18" s="468"/>
      <c r="BY18" s="468"/>
      <c r="BZ18" s="468"/>
      <c r="CA18" s="468"/>
      <c r="CB18" s="468"/>
      <c r="CC18" s="469"/>
      <c r="CD18" s="199"/>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4"/>
      <c r="DK18" s="184"/>
      <c r="DL18" s="184"/>
      <c r="DM18" s="184"/>
      <c r="DN18" s="184"/>
      <c r="DO18" s="184"/>
    </row>
    <row r="19" spans="1:119" ht="18.75" customHeight="1" thickBot="1" x14ac:dyDescent="0.2">
      <c r="A19" s="185"/>
      <c r="B19" s="581" t="s">
        <v>160</v>
      </c>
      <c r="C19" s="510"/>
      <c r="D19" s="510"/>
      <c r="E19" s="582"/>
      <c r="F19" s="582"/>
      <c r="G19" s="582"/>
      <c r="H19" s="582"/>
      <c r="I19" s="582"/>
      <c r="J19" s="582"/>
      <c r="K19" s="582"/>
      <c r="L19" s="590">
        <v>83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9814278</v>
      </c>
      <c r="BO19" s="468"/>
      <c r="BP19" s="468"/>
      <c r="BQ19" s="468"/>
      <c r="BR19" s="468"/>
      <c r="BS19" s="468"/>
      <c r="BT19" s="468"/>
      <c r="BU19" s="469"/>
      <c r="BV19" s="467">
        <v>10124330</v>
      </c>
      <c r="BW19" s="468"/>
      <c r="BX19" s="468"/>
      <c r="BY19" s="468"/>
      <c r="BZ19" s="468"/>
      <c r="CA19" s="468"/>
      <c r="CB19" s="468"/>
      <c r="CC19" s="469"/>
      <c r="CD19" s="199"/>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4"/>
      <c r="DK19" s="184"/>
      <c r="DL19" s="184"/>
      <c r="DM19" s="184"/>
      <c r="DN19" s="184"/>
      <c r="DO19" s="184"/>
    </row>
    <row r="20" spans="1:119" ht="18.75" customHeight="1" thickBot="1" x14ac:dyDescent="0.2">
      <c r="A20" s="185"/>
      <c r="B20" s="581" t="s">
        <v>162</v>
      </c>
      <c r="C20" s="510"/>
      <c r="D20" s="510"/>
      <c r="E20" s="582"/>
      <c r="F20" s="582"/>
      <c r="G20" s="582"/>
      <c r="H20" s="582"/>
      <c r="I20" s="582"/>
      <c r="J20" s="582"/>
      <c r="K20" s="582"/>
      <c r="L20" s="590">
        <v>7493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199"/>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4"/>
      <c r="DK20" s="184"/>
      <c r="DL20" s="184"/>
      <c r="DM20" s="184"/>
      <c r="DN20" s="184"/>
      <c r="DO20" s="184"/>
    </row>
    <row r="21" spans="1:119" ht="18.75" customHeight="1" x14ac:dyDescent="0.15">
      <c r="A21" s="185"/>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199"/>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4"/>
      <c r="DK21" s="184"/>
      <c r="DL21" s="184"/>
      <c r="DM21" s="184"/>
      <c r="DN21" s="184"/>
      <c r="DO21" s="184"/>
    </row>
    <row r="22" spans="1:119" ht="18.75" customHeight="1" thickBot="1" x14ac:dyDescent="0.2">
      <c r="A22" s="185"/>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199"/>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4"/>
      <c r="DK22" s="184"/>
      <c r="DL22" s="184"/>
      <c r="DM22" s="184"/>
      <c r="DN22" s="184"/>
      <c r="DO22" s="184"/>
    </row>
    <row r="23" spans="1:119" ht="18.75" customHeight="1" x14ac:dyDescent="0.15">
      <c r="A23" s="185"/>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8861954</v>
      </c>
      <c r="BO23" s="468"/>
      <c r="BP23" s="468"/>
      <c r="BQ23" s="468"/>
      <c r="BR23" s="468"/>
      <c r="BS23" s="468"/>
      <c r="BT23" s="468"/>
      <c r="BU23" s="469"/>
      <c r="BV23" s="467">
        <v>9530275</v>
      </c>
      <c r="BW23" s="468"/>
      <c r="BX23" s="468"/>
      <c r="BY23" s="468"/>
      <c r="BZ23" s="468"/>
      <c r="CA23" s="468"/>
      <c r="CB23" s="468"/>
      <c r="CC23" s="469"/>
      <c r="CD23" s="199"/>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4"/>
      <c r="DK23" s="184"/>
      <c r="DL23" s="184"/>
      <c r="DM23" s="184"/>
      <c r="DN23" s="184"/>
      <c r="DO23" s="184"/>
    </row>
    <row r="24" spans="1:119" ht="18.75" customHeight="1" thickBot="1" x14ac:dyDescent="0.2">
      <c r="A24" s="185"/>
      <c r="B24" s="607"/>
      <c r="C24" s="608"/>
      <c r="D24" s="609"/>
      <c r="E24" s="517" t="s">
        <v>171</v>
      </c>
      <c r="F24" s="497"/>
      <c r="G24" s="497"/>
      <c r="H24" s="497"/>
      <c r="I24" s="497"/>
      <c r="J24" s="497"/>
      <c r="K24" s="498"/>
      <c r="L24" s="518">
        <v>1</v>
      </c>
      <c r="M24" s="519"/>
      <c r="N24" s="519"/>
      <c r="O24" s="519"/>
      <c r="P24" s="561"/>
      <c r="Q24" s="518">
        <v>8400</v>
      </c>
      <c r="R24" s="519"/>
      <c r="S24" s="519"/>
      <c r="T24" s="519"/>
      <c r="U24" s="519"/>
      <c r="V24" s="561"/>
      <c r="W24" s="620"/>
      <c r="X24" s="608"/>
      <c r="Y24" s="609"/>
      <c r="Z24" s="517" t="s">
        <v>172</v>
      </c>
      <c r="AA24" s="497"/>
      <c r="AB24" s="497"/>
      <c r="AC24" s="497"/>
      <c r="AD24" s="497"/>
      <c r="AE24" s="497"/>
      <c r="AF24" s="497"/>
      <c r="AG24" s="498"/>
      <c r="AH24" s="518">
        <v>240</v>
      </c>
      <c r="AI24" s="519"/>
      <c r="AJ24" s="519"/>
      <c r="AK24" s="519"/>
      <c r="AL24" s="561"/>
      <c r="AM24" s="518">
        <v>712800</v>
      </c>
      <c r="AN24" s="519"/>
      <c r="AO24" s="519"/>
      <c r="AP24" s="519"/>
      <c r="AQ24" s="519"/>
      <c r="AR24" s="561"/>
      <c r="AS24" s="518">
        <v>2970</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3689239</v>
      </c>
      <c r="BO24" s="468"/>
      <c r="BP24" s="468"/>
      <c r="BQ24" s="468"/>
      <c r="BR24" s="468"/>
      <c r="BS24" s="468"/>
      <c r="BT24" s="468"/>
      <c r="BU24" s="469"/>
      <c r="BV24" s="467">
        <v>3908813</v>
      </c>
      <c r="BW24" s="468"/>
      <c r="BX24" s="468"/>
      <c r="BY24" s="468"/>
      <c r="BZ24" s="468"/>
      <c r="CA24" s="468"/>
      <c r="CB24" s="468"/>
      <c r="CC24" s="469"/>
      <c r="CD24" s="199"/>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4"/>
      <c r="DK24" s="184"/>
      <c r="DL24" s="184"/>
      <c r="DM24" s="184"/>
      <c r="DN24" s="184"/>
      <c r="DO24" s="184"/>
    </row>
    <row r="25" spans="1:119" s="184" customFormat="1" ht="18.75" customHeight="1" x14ac:dyDescent="0.15">
      <c r="A25" s="185"/>
      <c r="B25" s="607"/>
      <c r="C25" s="608"/>
      <c r="D25" s="609"/>
      <c r="E25" s="517" t="s">
        <v>174</v>
      </c>
      <c r="F25" s="497"/>
      <c r="G25" s="497"/>
      <c r="H25" s="497"/>
      <c r="I25" s="497"/>
      <c r="J25" s="497"/>
      <c r="K25" s="498"/>
      <c r="L25" s="518">
        <v>2</v>
      </c>
      <c r="M25" s="519"/>
      <c r="N25" s="519"/>
      <c r="O25" s="519"/>
      <c r="P25" s="561"/>
      <c r="Q25" s="518">
        <v>6250</v>
      </c>
      <c r="R25" s="519"/>
      <c r="S25" s="519"/>
      <c r="T25" s="519"/>
      <c r="U25" s="519"/>
      <c r="V25" s="561"/>
      <c r="W25" s="620"/>
      <c r="X25" s="608"/>
      <c r="Y25" s="609"/>
      <c r="Z25" s="517" t="s">
        <v>175</v>
      </c>
      <c r="AA25" s="497"/>
      <c r="AB25" s="497"/>
      <c r="AC25" s="497"/>
      <c r="AD25" s="497"/>
      <c r="AE25" s="497"/>
      <c r="AF25" s="497"/>
      <c r="AG25" s="498"/>
      <c r="AH25" s="518" t="s">
        <v>138</v>
      </c>
      <c r="AI25" s="519"/>
      <c r="AJ25" s="519"/>
      <c r="AK25" s="519"/>
      <c r="AL25" s="561"/>
      <c r="AM25" s="518" t="s">
        <v>138</v>
      </c>
      <c r="AN25" s="519"/>
      <c r="AO25" s="519"/>
      <c r="AP25" s="519"/>
      <c r="AQ25" s="519"/>
      <c r="AR25" s="561"/>
      <c r="AS25" s="518" t="s">
        <v>139</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547840</v>
      </c>
      <c r="BO25" s="431"/>
      <c r="BP25" s="431"/>
      <c r="BQ25" s="431"/>
      <c r="BR25" s="431"/>
      <c r="BS25" s="431"/>
      <c r="BT25" s="431"/>
      <c r="BU25" s="432"/>
      <c r="BV25" s="430">
        <v>910917</v>
      </c>
      <c r="BW25" s="431"/>
      <c r="BX25" s="431"/>
      <c r="BY25" s="431"/>
      <c r="BZ25" s="431"/>
      <c r="CA25" s="431"/>
      <c r="CB25" s="431"/>
      <c r="CC25" s="432"/>
      <c r="CD25" s="199"/>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4" customFormat="1" ht="18.75" customHeight="1" x14ac:dyDescent="0.15">
      <c r="A26" s="185"/>
      <c r="B26" s="607"/>
      <c r="C26" s="608"/>
      <c r="D26" s="609"/>
      <c r="E26" s="517" t="s">
        <v>177</v>
      </c>
      <c r="F26" s="497"/>
      <c r="G26" s="497"/>
      <c r="H26" s="497"/>
      <c r="I26" s="497"/>
      <c r="J26" s="497"/>
      <c r="K26" s="498"/>
      <c r="L26" s="518">
        <v>1</v>
      </c>
      <c r="M26" s="519"/>
      <c r="N26" s="519"/>
      <c r="O26" s="519"/>
      <c r="P26" s="561"/>
      <c r="Q26" s="518">
        <v>5950</v>
      </c>
      <c r="R26" s="519"/>
      <c r="S26" s="519"/>
      <c r="T26" s="519"/>
      <c r="U26" s="519"/>
      <c r="V26" s="561"/>
      <c r="W26" s="620"/>
      <c r="X26" s="608"/>
      <c r="Y26" s="609"/>
      <c r="Z26" s="517" t="s">
        <v>178</v>
      </c>
      <c r="AA26" s="630"/>
      <c r="AB26" s="630"/>
      <c r="AC26" s="630"/>
      <c r="AD26" s="630"/>
      <c r="AE26" s="630"/>
      <c r="AF26" s="630"/>
      <c r="AG26" s="631"/>
      <c r="AH26" s="518">
        <v>21</v>
      </c>
      <c r="AI26" s="519"/>
      <c r="AJ26" s="519"/>
      <c r="AK26" s="519"/>
      <c r="AL26" s="561"/>
      <c r="AM26" s="518">
        <v>58989</v>
      </c>
      <c r="AN26" s="519"/>
      <c r="AO26" s="519"/>
      <c r="AP26" s="519"/>
      <c r="AQ26" s="519"/>
      <c r="AR26" s="561"/>
      <c r="AS26" s="518">
        <v>2809</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139</v>
      </c>
      <c r="BW26" s="468"/>
      <c r="BX26" s="468"/>
      <c r="BY26" s="468"/>
      <c r="BZ26" s="468"/>
      <c r="CA26" s="468"/>
      <c r="CB26" s="468"/>
      <c r="CC26" s="469"/>
      <c r="CD26" s="199"/>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5"/>
      <c r="B27" s="607"/>
      <c r="C27" s="608"/>
      <c r="D27" s="609"/>
      <c r="E27" s="517" t="s">
        <v>180</v>
      </c>
      <c r="F27" s="497"/>
      <c r="G27" s="497"/>
      <c r="H27" s="497"/>
      <c r="I27" s="497"/>
      <c r="J27" s="497"/>
      <c r="K27" s="498"/>
      <c r="L27" s="518">
        <v>1</v>
      </c>
      <c r="M27" s="519"/>
      <c r="N27" s="519"/>
      <c r="O27" s="519"/>
      <c r="P27" s="561"/>
      <c r="Q27" s="518">
        <v>2840</v>
      </c>
      <c r="R27" s="519"/>
      <c r="S27" s="519"/>
      <c r="T27" s="519"/>
      <c r="U27" s="519"/>
      <c r="V27" s="561"/>
      <c r="W27" s="620"/>
      <c r="X27" s="608"/>
      <c r="Y27" s="609"/>
      <c r="Z27" s="517" t="s">
        <v>181</v>
      </c>
      <c r="AA27" s="497"/>
      <c r="AB27" s="497"/>
      <c r="AC27" s="497"/>
      <c r="AD27" s="497"/>
      <c r="AE27" s="497"/>
      <c r="AF27" s="497"/>
      <c r="AG27" s="498"/>
      <c r="AH27" s="518" t="s">
        <v>138</v>
      </c>
      <c r="AI27" s="519"/>
      <c r="AJ27" s="519"/>
      <c r="AK27" s="519"/>
      <c r="AL27" s="561"/>
      <c r="AM27" s="518" t="s">
        <v>138</v>
      </c>
      <c r="AN27" s="519"/>
      <c r="AO27" s="519"/>
      <c r="AP27" s="519"/>
      <c r="AQ27" s="519"/>
      <c r="AR27" s="561"/>
      <c r="AS27" s="518" t="s">
        <v>139</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t="s">
        <v>138</v>
      </c>
      <c r="BO27" s="644"/>
      <c r="BP27" s="644"/>
      <c r="BQ27" s="644"/>
      <c r="BR27" s="644"/>
      <c r="BS27" s="644"/>
      <c r="BT27" s="644"/>
      <c r="BU27" s="645"/>
      <c r="BV27" s="643" t="s">
        <v>138</v>
      </c>
      <c r="BW27" s="644"/>
      <c r="BX27" s="644"/>
      <c r="BY27" s="644"/>
      <c r="BZ27" s="644"/>
      <c r="CA27" s="644"/>
      <c r="CB27" s="644"/>
      <c r="CC27" s="645"/>
      <c r="CD27" s="201"/>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4"/>
      <c r="DK27" s="184"/>
      <c r="DL27" s="184"/>
      <c r="DM27" s="184"/>
      <c r="DN27" s="184"/>
      <c r="DO27" s="184"/>
    </row>
    <row r="28" spans="1:119" ht="18.75" customHeight="1" x14ac:dyDescent="0.15">
      <c r="A28" s="185"/>
      <c r="B28" s="607"/>
      <c r="C28" s="608"/>
      <c r="D28" s="609"/>
      <c r="E28" s="517" t="s">
        <v>183</v>
      </c>
      <c r="F28" s="497"/>
      <c r="G28" s="497"/>
      <c r="H28" s="497"/>
      <c r="I28" s="497"/>
      <c r="J28" s="497"/>
      <c r="K28" s="498"/>
      <c r="L28" s="518">
        <v>1</v>
      </c>
      <c r="M28" s="519"/>
      <c r="N28" s="519"/>
      <c r="O28" s="519"/>
      <c r="P28" s="561"/>
      <c r="Q28" s="518">
        <v>2440</v>
      </c>
      <c r="R28" s="519"/>
      <c r="S28" s="519"/>
      <c r="T28" s="519"/>
      <c r="U28" s="519"/>
      <c r="V28" s="561"/>
      <c r="W28" s="620"/>
      <c r="X28" s="608"/>
      <c r="Y28" s="609"/>
      <c r="Z28" s="517" t="s">
        <v>184</v>
      </c>
      <c r="AA28" s="497"/>
      <c r="AB28" s="497"/>
      <c r="AC28" s="497"/>
      <c r="AD28" s="497"/>
      <c r="AE28" s="497"/>
      <c r="AF28" s="497"/>
      <c r="AG28" s="498"/>
      <c r="AH28" s="518" t="s">
        <v>139</v>
      </c>
      <c r="AI28" s="519"/>
      <c r="AJ28" s="519"/>
      <c r="AK28" s="519"/>
      <c r="AL28" s="561"/>
      <c r="AM28" s="518" t="s">
        <v>139</v>
      </c>
      <c r="AN28" s="519"/>
      <c r="AO28" s="519"/>
      <c r="AP28" s="519"/>
      <c r="AQ28" s="519"/>
      <c r="AR28" s="561"/>
      <c r="AS28" s="518" t="s">
        <v>139</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3230762</v>
      </c>
      <c r="BO28" s="431"/>
      <c r="BP28" s="431"/>
      <c r="BQ28" s="431"/>
      <c r="BR28" s="431"/>
      <c r="BS28" s="431"/>
      <c r="BT28" s="431"/>
      <c r="BU28" s="432"/>
      <c r="BV28" s="430">
        <v>3124298</v>
      </c>
      <c r="BW28" s="431"/>
      <c r="BX28" s="431"/>
      <c r="BY28" s="431"/>
      <c r="BZ28" s="431"/>
      <c r="CA28" s="431"/>
      <c r="CB28" s="431"/>
      <c r="CC28" s="432"/>
      <c r="CD28" s="199"/>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4"/>
      <c r="DK28" s="184"/>
      <c r="DL28" s="184"/>
      <c r="DM28" s="184"/>
      <c r="DN28" s="184"/>
      <c r="DO28" s="184"/>
    </row>
    <row r="29" spans="1:119" ht="18.75" customHeight="1" x14ac:dyDescent="0.15">
      <c r="A29" s="185"/>
      <c r="B29" s="607"/>
      <c r="C29" s="608"/>
      <c r="D29" s="609"/>
      <c r="E29" s="517" t="s">
        <v>186</v>
      </c>
      <c r="F29" s="497"/>
      <c r="G29" s="497"/>
      <c r="H29" s="497"/>
      <c r="I29" s="497"/>
      <c r="J29" s="497"/>
      <c r="K29" s="498"/>
      <c r="L29" s="518">
        <v>12</v>
      </c>
      <c r="M29" s="519"/>
      <c r="N29" s="519"/>
      <c r="O29" s="519"/>
      <c r="P29" s="561"/>
      <c r="Q29" s="518">
        <v>2300</v>
      </c>
      <c r="R29" s="519"/>
      <c r="S29" s="519"/>
      <c r="T29" s="519"/>
      <c r="U29" s="519"/>
      <c r="V29" s="561"/>
      <c r="W29" s="621"/>
      <c r="X29" s="622"/>
      <c r="Y29" s="623"/>
      <c r="Z29" s="517" t="s">
        <v>187</v>
      </c>
      <c r="AA29" s="497"/>
      <c r="AB29" s="497"/>
      <c r="AC29" s="497"/>
      <c r="AD29" s="497"/>
      <c r="AE29" s="497"/>
      <c r="AF29" s="497"/>
      <c r="AG29" s="498"/>
      <c r="AH29" s="518">
        <v>240</v>
      </c>
      <c r="AI29" s="519"/>
      <c r="AJ29" s="519"/>
      <c r="AK29" s="519"/>
      <c r="AL29" s="561"/>
      <c r="AM29" s="518">
        <v>712800</v>
      </c>
      <c r="AN29" s="519"/>
      <c r="AO29" s="519"/>
      <c r="AP29" s="519"/>
      <c r="AQ29" s="519"/>
      <c r="AR29" s="561"/>
      <c r="AS29" s="518">
        <v>2970</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1228257</v>
      </c>
      <c r="BO29" s="468"/>
      <c r="BP29" s="468"/>
      <c r="BQ29" s="468"/>
      <c r="BR29" s="468"/>
      <c r="BS29" s="468"/>
      <c r="BT29" s="468"/>
      <c r="BU29" s="469"/>
      <c r="BV29" s="467">
        <v>1227714</v>
      </c>
      <c r="BW29" s="468"/>
      <c r="BX29" s="468"/>
      <c r="BY29" s="468"/>
      <c r="BZ29" s="468"/>
      <c r="CA29" s="468"/>
      <c r="CB29" s="468"/>
      <c r="CC29" s="469"/>
      <c r="CD29" s="201"/>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4"/>
      <c r="DK29" s="184"/>
      <c r="DL29" s="184"/>
      <c r="DM29" s="184"/>
      <c r="DN29" s="184"/>
      <c r="DO29" s="184"/>
    </row>
    <row r="30" spans="1:119" ht="18.75" customHeight="1" thickBot="1" x14ac:dyDescent="0.2">
      <c r="A30" s="185"/>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94.2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3898630</v>
      </c>
      <c r="BO30" s="644"/>
      <c r="BP30" s="644"/>
      <c r="BQ30" s="644"/>
      <c r="BR30" s="644"/>
      <c r="BS30" s="644"/>
      <c r="BT30" s="644"/>
      <c r="BU30" s="645"/>
      <c r="BV30" s="643">
        <v>3945029</v>
      </c>
      <c r="BW30" s="644"/>
      <c r="BX30" s="644"/>
      <c r="BY30" s="644"/>
      <c r="BZ30" s="644"/>
      <c r="CA30" s="644"/>
      <c r="CB30" s="644"/>
      <c r="CC30" s="645"/>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190</v>
      </c>
      <c r="D32" s="212"/>
      <c r="E32" s="212"/>
      <c r="F32" s="209"/>
      <c r="G32" s="209"/>
      <c r="H32" s="209"/>
      <c r="I32" s="209"/>
      <c r="J32" s="209"/>
      <c r="K32" s="209"/>
      <c r="L32" s="209"/>
      <c r="M32" s="209"/>
      <c r="N32" s="209"/>
      <c r="O32" s="209"/>
      <c r="P32" s="209"/>
      <c r="Q32" s="209"/>
      <c r="R32" s="209"/>
      <c r="S32" s="209"/>
      <c r="T32" s="209"/>
      <c r="U32" s="209" t="s">
        <v>191</v>
      </c>
      <c r="V32" s="209"/>
      <c r="W32" s="209"/>
      <c r="X32" s="209"/>
      <c r="Y32" s="209"/>
      <c r="Z32" s="209"/>
      <c r="AA32" s="209"/>
      <c r="AB32" s="209"/>
      <c r="AC32" s="209"/>
      <c r="AD32" s="209"/>
      <c r="AE32" s="209"/>
      <c r="AF32" s="209"/>
      <c r="AG32" s="209"/>
      <c r="AH32" s="209"/>
      <c r="AI32" s="209"/>
      <c r="AJ32" s="209"/>
      <c r="AK32" s="209"/>
      <c r="AL32" s="209"/>
      <c r="AM32" s="213" t="s">
        <v>192</v>
      </c>
      <c r="AN32" s="209"/>
      <c r="AO32" s="209"/>
      <c r="AP32" s="209"/>
      <c r="AQ32" s="209"/>
      <c r="AR32" s="209"/>
      <c r="AS32" s="213"/>
      <c r="AT32" s="213"/>
      <c r="AU32" s="213"/>
      <c r="AV32" s="213"/>
      <c r="AW32" s="213"/>
      <c r="AX32" s="213"/>
      <c r="AY32" s="213"/>
      <c r="AZ32" s="213"/>
      <c r="BA32" s="213"/>
      <c r="BB32" s="209"/>
      <c r="BC32" s="213"/>
      <c r="BD32" s="209"/>
      <c r="BE32" s="213" t="s">
        <v>193</v>
      </c>
      <c r="BF32" s="209"/>
      <c r="BG32" s="209"/>
      <c r="BH32" s="209"/>
      <c r="BI32" s="209"/>
      <c r="BJ32" s="213"/>
      <c r="BK32" s="213"/>
      <c r="BL32" s="213"/>
      <c r="BM32" s="213"/>
      <c r="BN32" s="213"/>
      <c r="BO32" s="213"/>
      <c r="BP32" s="213"/>
      <c r="BQ32" s="213"/>
      <c r="BR32" s="209"/>
      <c r="BS32" s="209"/>
      <c r="BT32" s="209"/>
      <c r="BU32" s="209"/>
      <c r="BV32" s="209"/>
      <c r="BW32" s="209" t="s">
        <v>194</v>
      </c>
      <c r="BX32" s="209"/>
      <c r="BY32" s="209"/>
      <c r="BZ32" s="209"/>
      <c r="CA32" s="209"/>
      <c r="CB32" s="213"/>
      <c r="CC32" s="213"/>
      <c r="CD32" s="213"/>
      <c r="CE32" s="213"/>
      <c r="CF32" s="213"/>
      <c r="CG32" s="213"/>
      <c r="CH32" s="213"/>
      <c r="CI32" s="213"/>
      <c r="CJ32" s="213"/>
      <c r="CK32" s="213"/>
      <c r="CL32" s="213"/>
      <c r="CM32" s="213"/>
      <c r="CN32" s="213"/>
      <c r="CO32" s="213" t="s">
        <v>195</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91" t="s">
        <v>196</v>
      </c>
      <c r="D33" s="491"/>
      <c r="E33" s="456" t="s">
        <v>197</v>
      </c>
      <c r="F33" s="456"/>
      <c r="G33" s="456"/>
      <c r="H33" s="456"/>
      <c r="I33" s="456"/>
      <c r="J33" s="456"/>
      <c r="K33" s="456"/>
      <c r="L33" s="456"/>
      <c r="M33" s="456"/>
      <c r="N33" s="456"/>
      <c r="O33" s="456"/>
      <c r="P33" s="456"/>
      <c r="Q33" s="456"/>
      <c r="R33" s="456"/>
      <c r="S33" s="456"/>
      <c r="T33" s="214"/>
      <c r="U33" s="491" t="s">
        <v>196</v>
      </c>
      <c r="V33" s="491"/>
      <c r="W33" s="456" t="s">
        <v>198</v>
      </c>
      <c r="X33" s="456"/>
      <c r="Y33" s="456"/>
      <c r="Z33" s="456"/>
      <c r="AA33" s="456"/>
      <c r="AB33" s="456"/>
      <c r="AC33" s="456"/>
      <c r="AD33" s="456"/>
      <c r="AE33" s="456"/>
      <c r="AF33" s="456"/>
      <c r="AG33" s="456"/>
      <c r="AH33" s="456"/>
      <c r="AI33" s="456"/>
      <c r="AJ33" s="456"/>
      <c r="AK33" s="456"/>
      <c r="AL33" s="214"/>
      <c r="AM33" s="491" t="s">
        <v>196</v>
      </c>
      <c r="AN33" s="491"/>
      <c r="AO33" s="456" t="s">
        <v>197</v>
      </c>
      <c r="AP33" s="456"/>
      <c r="AQ33" s="456"/>
      <c r="AR33" s="456"/>
      <c r="AS33" s="456"/>
      <c r="AT33" s="456"/>
      <c r="AU33" s="456"/>
      <c r="AV33" s="456"/>
      <c r="AW33" s="456"/>
      <c r="AX33" s="456"/>
      <c r="AY33" s="456"/>
      <c r="AZ33" s="456"/>
      <c r="BA33" s="456"/>
      <c r="BB33" s="456"/>
      <c r="BC33" s="456"/>
      <c r="BD33" s="215"/>
      <c r="BE33" s="456" t="s">
        <v>199</v>
      </c>
      <c r="BF33" s="456"/>
      <c r="BG33" s="456" t="s">
        <v>200</v>
      </c>
      <c r="BH33" s="456"/>
      <c r="BI33" s="456"/>
      <c r="BJ33" s="456"/>
      <c r="BK33" s="456"/>
      <c r="BL33" s="456"/>
      <c r="BM33" s="456"/>
      <c r="BN33" s="456"/>
      <c r="BO33" s="456"/>
      <c r="BP33" s="456"/>
      <c r="BQ33" s="456"/>
      <c r="BR33" s="456"/>
      <c r="BS33" s="456"/>
      <c r="BT33" s="456"/>
      <c r="BU33" s="456"/>
      <c r="BV33" s="215"/>
      <c r="BW33" s="491" t="s">
        <v>199</v>
      </c>
      <c r="BX33" s="491"/>
      <c r="BY33" s="456" t="s">
        <v>201</v>
      </c>
      <c r="BZ33" s="456"/>
      <c r="CA33" s="456"/>
      <c r="CB33" s="456"/>
      <c r="CC33" s="456"/>
      <c r="CD33" s="456"/>
      <c r="CE33" s="456"/>
      <c r="CF33" s="456"/>
      <c r="CG33" s="456"/>
      <c r="CH33" s="456"/>
      <c r="CI33" s="456"/>
      <c r="CJ33" s="456"/>
      <c r="CK33" s="456"/>
      <c r="CL33" s="456"/>
      <c r="CM33" s="456"/>
      <c r="CN33" s="214"/>
      <c r="CO33" s="491" t="s">
        <v>196</v>
      </c>
      <c r="CP33" s="491"/>
      <c r="CQ33" s="456" t="s">
        <v>202</v>
      </c>
      <c r="CR33" s="456"/>
      <c r="CS33" s="456"/>
      <c r="CT33" s="456"/>
      <c r="CU33" s="456"/>
      <c r="CV33" s="456"/>
      <c r="CW33" s="456"/>
      <c r="CX33" s="456"/>
      <c r="CY33" s="456"/>
      <c r="CZ33" s="456"/>
      <c r="DA33" s="456"/>
      <c r="DB33" s="456"/>
      <c r="DC33" s="456"/>
      <c r="DD33" s="456"/>
      <c r="DE33" s="456"/>
      <c r="DF33" s="214"/>
      <c r="DG33" s="655" t="s">
        <v>203</v>
      </c>
      <c r="DH33" s="655"/>
      <c r="DI33" s="216"/>
      <c r="DJ33" s="184"/>
      <c r="DK33" s="184"/>
      <c r="DL33" s="184"/>
      <c r="DM33" s="184"/>
      <c r="DN33" s="184"/>
      <c r="DO33" s="184"/>
    </row>
    <row r="34" spans="1:119" ht="32.25" customHeight="1" x14ac:dyDescent="0.15">
      <c r="A34" s="185"/>
      <c r="B34" s="211"/>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2"/>
      <c r="U34" s="656">
        <f>IF(W34="","",MAX(C34:D43)+1)</f>
        <v>4</v>
      </c>
      <c r="V34" s="656"/>
      <c r="W34" s="657" t="str">
        <f>IF('各会計、関係団体の財政状況及び健全化判断比率'!B28="","",'各会計、関係団体の財政状況及び健全化判断比率'!B28)</f>
        <v>志賀町国民健康保険特別会計</v>
      </c>
      <c r="X34" s="657"/>
      <c r="Y34" s="657"/>
      <c r="Z34" s="657"/>
      <c r="AA34" s="657"/>
      <c r="AB34" s="657"/>
      <c r="AC34" s="657"/>
      <c r="AD34" s="657"/>
      <c r="AE34" s="657"/>
      <c r="AF34" s="657"/>
      <c r="AG34" s="657"/>
      <c r="AH34" s="657"/>
      <c r="AI34" s="657"/>
      <c r="AJ34" s="657"/>
      <c r="AK34" s="657"/>
      <c r="AL34" s="212"/>
      <c r="AM34" s="656">
        <f>IF(AO34="","",MAX(C34:D43,U34:V43)+1)</f>
        <v>7</v>
      </c>
      <c r="AN34" s="656"/>
      <c r="AO34" s="657" t="str">
        <f>IF('各会計、関係団体の財政状況及び健全化判断比率'!B31="","",'各会計、関係団体の財政状況及び健全化判断比率'!B31)</f>
        <v>志賀町水道事業会計</v>
      </c>
      <c r="AP34" s="657"/>
      <c r="AQ34" s="657"/>
      <c r="AR34" s="657"/>
      <c r="AS34" s="657"/>
      <c r="AT34" s="657"/>
      <c r="AU34" s="657"/>
      <c r="AV34" s="657"/>
      <c r="AW34" s="657"/>
      <c r="AX34" s="657"/>
      <c r="AY34" s="657"/>
      <c r="AZ34" s="657"/>
      <c r="BA34" s="657"/>
      <c r="BB34" s="657"/>
      <c r="BC34" s="657"/>
      <c r="BD34" s="212"/>
      <c r="BE34" s="656" t="str">
        <f>IF(BG34="","",MAX(C34:D43,U34:V43,AM34:AN43)+1)</f>
        <v/>
      </c>
      <c r="BF34" s="656"/>
      <c r="BG34" s="657"/>
      <c r="BH34" s="657"/>
      <c r="BI34" s="657"/>
      <c r="BJ34" s="657"/>
      <c r="BK34" s="657"/>
      <c r="BL34" s="657"/>
      <c r="BM34" s="657"/>
      <c r="BN34" s="657"/>
      <c r="BO34" s="657"/>
      <c r="BP34" s="657"/>
      <c r="BQ34" s="657"/>
      <c r="BR34" s="657"/>
      <c r="BS34" s="657"/>
      <c r="BT34" s="657"/>
      <c r="BU34" s="657"/>
      <c r="BV34" s="212"/>
      <c r="BW34" s="656">
        <f>IF(BY34="","",MAX(C34:D43,U34:V43,AM34:AN43,BE34:BF43)+1)</f>
        <v>10</v>
      </c>
      <c r="BX34" s="656"/>
      <c r="BY34" s="657" t="str">
        <f>IF('各会計、関係団体の財政状況及び健全化判断比率'!B68="","",'各会計、関係団体の財政状況及び健全化判断比率'!B68)</f>
        <v>羽咋郡市広域圏事務組合（一般会計）</v>
      </c>
      <c r="BZ34" s="657"/>
      <c r="CA34" s="657"/>
      <c r="CB34" s="657"/>
      <c r="CC34" s="657"/>
      <c r="CD34" s="657"/>
      <c r="CE34" s="657"/>
      <c r="CF34" s="657"/>
      <c r="CG34" s="657"/>
      <c r="CH34" s="657"/>
      <c r="CI34" s="657"/>
      <c r="CJ34" s="657"/>
      <c r="CK34" s="657"/>
      <c r="CL34" s="657"/>
      <c r="CM34" s="657"/>
      <c r="CN34" s="212"/>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09"/>
      <c r="DG34" s="658" t="str">
        <f>IF('各会計、関係団体の財政状況及び健全化判断比率'!BR7="","",'各会計、関係団体の財政状況及び健全化判断比率'!BR7)</f>
        <v/>
      </c>
      <c r="DH34" s="658"/>
      <c r="DI34" s="216"/>
      <c r="DJ34" s="184"/>
      <c r="DK34" s="184"/>
      <c r="DL34" s="184"/>
      <c r="DM34" s="184"/>
      <c r="DN34" s="184"/>
      <c r="DO34" s="184"/>
    </row>
    <row r="35" spans="1:119" ht="32.25" customHeight="1" x14ac:dyDescent="0.15">
      <c r="A35" s="185"/>
      <c r="B35" s="211"/>
      <c r="C35" s="656">
        <f>IF(E35="","",C34+1)</f>
        <v>2</v>
      </c>
      <c r="D35" s="656"/>
      <c r="E35" s="657" t="str">
        <f>IF('各会計、関係団体の財政状況及び健全化判断比率'!B8="","",'各会計、関係団体の財政状況及び健全化判断比率'!B8)</f>
        <v>志賀町立診療所事業特別会計</v>
      </c>
      <c r="F35" s="657"/>
      <c r="G35" s="657"/>
      <c r="H35" s="657"/>
      <c r="I35" s="657"/>
      <c r="J35" s="657"/>
      <c r="K35" s="657"/>
      <c r="L35" s="657"/>
      <c r="M35" s="657"/>
      <c r="N35" s="657"/>
      <c r="O35" s="657"/>
      <c r="P35" s="657"/>
      <c r="Q35" s="657"/>
      <c r="R35" s="657"/>
      <c r="S35" s="657"/>
      <c r="T35" s="212"/>
      <c r="U35" s="656">
        <f>IF(W35="","",U34+1)</f>
        <v>5</v>
      </c>
      <c r="V35" s="656"/>
      <c r="W35" s="657" t="str">
        <f>IF('各会計、関係団体の財政状況及び健全化判断比率'!B29="","",'各会計、関係団体の財政状況及び健全化判断比率'!B29)</f>
        <v>志賀町介護保険特別会計</v>
      </c>
      <c r="X35" s="657"/>
      <c r="Y35" s="657"/>
      <c r="Z35" s="657"/>
      <c r="AA35" s="657"/>
      <c r="AB35" s="657"/>
      <c r="AC35" s="657"/>
      <c r="AD35" s="657"/>
      <c r="AE35" s="657"/>
      <c r="AF35" s="657"/>
      <c r="AG35" s="657"/>
      <c r="AH35" s="657"/>
      <c r="AI35" s="657"/>
      <c r="AJ35" s="657"/>
      <c r="AK35" s="657"/>
      <c r="AL35" s="212"/>
      <c r="AM35" s="656">
        <f t="shared" ref="AM35:AM43" si="0">IF(AO35="","",AM34+1)</f>
        <v>8</v>
      </c>
      <c r="AN35" s="656"/>
      <c r="AO35" s="657" t="str">
        <f>IF('各会計、関係団体の財政状況及び健全化判断比率'!B32="","",'各会計、関係団体の財政状況及び健全化判断比率'!B32)</f>
        <v>志賀町立富来病院事業会計</v>
      </c>
      <c r="AP35" s="657"/>
      <c r="AQ35" s="657"/>
      <c r="AR35" s="657"/>
      <c r="AS35" s="657"/>
      <c r="AT35" s="657"/>
      <c r="AU35" s="657"/>
      <c r="AV35" s="657"/>
      <c r="AW35" s="657"/>
      <c r="AX35" s="657"/>
      <c r="AY35" s="657"/>
      <c r="AZ35" s="657"/>
      <c r="BA35" s="657"/>
      <c r="BB35" s="657"/>
      <c r="BC35" s="657"/>
      <c r="BD35" s="212"/>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2"/>
      <c r="BW35" s="656">
        <f t="shared" ref="BW35:BW43" si="2">IF(BY35="","",BW34+1)</f>
        <v>11</v>
      </c>
      <c r="BX35" s="656"/>
      <c r="BY35" s="657" t="str">
        <f>IF('各会計、関係団体の財政状況及び健全化判断比率'!B69="","",'各会計、関係団体の財政状況及び健全化判断比率'!B69)</f>
        <v>羽咋郡市広域圏事務組合（ふるさと振興事業特別会計）</v>
      </c>
      <c r="BZ35" s="657"/>
      <c r="CA35" s="657"/>
      <c r="CB35" s="657"/>
      <c r="CC35" s="657"/>
      <c r="CD35" s="657"/>
      <c r="CE35" s="657"/>
      <c r="CF35" s="657"/>
      <c r="CG35" s="657"/>
      <c r="CH35" s="657"/>
      <c r="CI35" s="657"/>
      <c r="CJ35" s="657"/>
      <c r="CK35" s="657"/>
      <c r="CL35" s="657"/>
      <c r="CM35" s="657"/>
      <c r="CN35" s="212"/>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09"/>
      <c r="DG35" s="658" t="str">
        <f>IF('各会計、関係団体の財政状況及び健全化判断比率'!BR8="","",'各会計、関係団体の財政状況及び健全化判断比率'!BR8)</f>
        <v/>
      </c>
      <c r="DH35" s="658"/>
      <c r="DI35" s="216"/>
      <c r="DJ35" s="184"/>
      <c r="DK35" s="184"/>
      <c r="DL35" s="184"/>
      <c r="DM35" s="184"/>
      <c r="DN35" s="184"/>
      <c r="DO35" s="184"/>
    </row>
    <row r="36" spans="1:119" ht="32.25" customHeight="1" x14ac:dyDescent="0.15">
      <c r="A36" s="185"/>
      <c r="B36" s="211"/>
      <c r="C36" s="656">
        <f>IF(E36="","",C35+1)</f>
        <v>3</v>
      </c>
      <c r="D36" s="656"/>
      <c r="E36" s="657" t="str">
        <f>IF('各会計、関係団体の財政状況及び健全化判断比率'!B9="","",'各会計、関係団体の財政状況及び健全化判断比率'!B9)</f>
        <v>志賀町ケーブルテレビ事業特別会計</v>
      </c>
      <c r="F36" s="657"/>
      <c r="G36" s="657"/>
      <c r="H36" s="657"/>
      <c r="I36" s="657"/>
      <c r="J36" s="657"/>
      <c r="K36" s="657"/>
      <c r="L36" s="657"/>
      <c r="M36" s="657"/>
      <c r="N36" s="657"/>
      <c r="O36" s="657"/>
      <c r="P36" s="657"/>
      <c r="Q36" s="657"/>
      <c r="R36" s="657"/>
      <c r="S36" s="657"/>
      <c r="T36" s="212"/>
      <c r="U36" s="656">
        <f t="shared" ref="U36:U43" si="4">IF(W36="","",U35+1)</f>
        <v>6</v>
      </c>
      <c r="V36" s="656"/>
      <c r="W36" s="657" t="str">
        <f>IF('各会計、関係団体の財政状況及び健全化判断比率'!B30="","",'各会計、関係団体の財政状況及び健全化判断比率'!B30)</f>
        <v>志賀町後期高齢者医療特別会計</v>
      </c>
      <c r="X36" s="657"/>
      <c r="Y36" s="657"/>
      <c r="Z36" s="657"/>
      <c r="AA36" s="657"/>
      <c r="AB36" s="657"/>
      <c r="AC36" s="657"/>
      <c r="AD36" s="657"/>
      <c r="AE36" s="657"/>
      <c r="AF36" s="657"/>
      <c r="AG36" s="657"/>
      <c r="AH36" s="657"/>
      <c r="AI36" s="657"/>
      <c r="AJ36" s="657"/>
      <c r="AK36" s="657"/>
      <c r="AL36" s="212"/>
      <c r="AM36" s="656">
        <f t="shared" si="0"/>
        <v>9</v>
      </c>
      <c r="AN36" s="656"/>
      <c r="AO36" s="657" t="str">
        <f>IF('各会計、関係団体の財政状況及び健全化判断比率'!B33="","",'各会計、関係団体の財政状況及び健全化判断比率'!B33)</f>
        <v>志賀町下水道事業会計</v>
      </c>
      <c r="AP36" s="657"/>
      <c r="AQ36" s="657"/>
      <c r="AR36" s="657"/>
      <c r="AS36" s="657"/>
      <c r="AT36" s="657"/>
      <c r="AU36" s="657"/>
      <c r="AV36" s="657"/>
      <c r="AW36" s="657"/>
      <c r="AX36" s="657"/>
      <c r="AY36" s="657"/>
      <c r="AZ36" s="657"/>
      <c r="BA36" s="657"/>
      <c r="BB36" s="657"/>
      <c r="BC36" s="657"/>
      <c r="BD36" s="212"/>
      <c r="BE36" s="656" t="str">
        <f t="shared" si="1"/>
        <v/>
      </c>
      <c r="BF36" s="656"/>
      <c r="BG36" s="657"/>
      <c r="BH36" s="657"/>
      <c r="BI36" s="657"/>
      <c r="BJ36" s="657"/>
      <c r="BK36" s="657"/>
      <c r="BL36" s="657"/>
      <c r="BM36" s="657"/>
      <c r="BN36" s="657"/>
      <c r="BO36" s="657"/>
      <c r="BP36" s="657"/>
      <c r="BQ36" s="657"/>
      <c r="BR36" s="657"/>
      <c r="BS36" s="657"/>
      <c r="BT36" s="657"/>
      <c r="BU36" s="657"/>
      <c r="BV36" s="212"/>
      <c r="BW36" s="656">
        <f t="shared" si="2"/>
        <v>12</v>
      </c>
      <c r="BX36" s="656"/>
      <c r="BY36" s="657" t="str">
        <f>IF('各会計、関係団体の財政状況及び健全化判断比率'!B70="","",'各会計、関係団体の財政状況及び健全化判断比率'!B70)</f>
        <v>公立羽咋病院事業会計</v>
      </c>
      <c r="BZ36" s="657"/>
      <c r="CA36" s="657"/>
      <c r="CB36" s="657"/>
      <c r="CC36" s="657"/>
      <c r="CD36" s="657"/>
      <c r="CE36" s="657"/>
      <c r="CF36" s="657"/>
      <c r="CG36" s="657"/>
      <c r="CH36" s="657"/>
      <c r="CI36" s="657"/>
      <c r="CJ36" s="657"/>
      <c r="CK36" s="657"/>
      <c r="CL36" s="657"/>
      <c r="CM36" s="657"/>
      <c r="CN36" s="212"/>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09"/>
      <c r="DG36" s="658" t="str">
        <f>IF('各会計、関係団体の財政状況及び健全化判断比率'!BR9="","",'各会計、関係団体の財政状況及び健全化判断比率'!BR9)</f>
        <v/>
      </c>
      <c r="DH36" s="658"/>
      <c r="DI36" s="216"/>
      <c r="DJ36" s="184"/>
      <c r="DK36" s="184"/>
      <c r="DL36" s="184"/>
      <c r="DM36" s="184"/>
      <c r="DN36" s="184"/>
      <c r="DO36" s="184"/>
    </row>
    <row r="37" spans="1:119" ht="32.25" customHeight="1" x14ac:dyDescent="0.15">
      <c r="A37" s="185"/>
      <c r="B37" s="211"/>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2"/>
      <c r="U37" s="656" t="str">
        <f t="shared" si="4"/>
        <v/>
      </c>
      <c r="V37" s="656"/>
      <c r="W37" s="657"/>
      <c r="X37" s="657"/>
      <c r="Y37" s="657"/>
      <c r="Z37" s="657"/>
      <c r="AA37" s="657"/>
      <c r="AB37" s="657"/>
      <c r="AC37" s="657"/>
      <c r="AD37" s="657"/>
      <c r="AE37" s="657"/>
      <c r="AF37" s="657"/>
      <c r="AG37" s="657"/>
      <c r="AH37" s="657"/>
      <c r="AI37" s="657"/>
      <c r="AJ37" s="657"/>
      <c r="AK37" s="657"/>
      <c r="AL37" s="212"/>
      <c r="AM37" s="656" t="str">
        <f t="shared" si="0"/>
        <v/>
      </c>
      <c r="AN37" s="656"/>
      <c r="AO37" s="657"/>
      <c r="AP37" s="657"/>
      <c r="AQ37" s="657"/>
      <c r="AR37" s="657"/>
      <c r="AS37" s="657"/>
      <c r="AT37" s="657"/>
      <c r="AU37" s="657"/>
      <c r="AV37" s="657"/>
      <c r="AW37" s="657"/>
      <c r="AX37" s="657"/>
      <c r="AY37" s="657"/>
      <c r="AZ37" s="657"/>
      <c r="BA37" s="657"/>
      <c r="BB37" s="657"/>
      <c r="BC37" s="657"/>
      <c r="BD37" s="212"/>
      <c r="BE37" s="656" t="str">
        <f t="shared" si="1"/>
        <v/>
      </c>
      <c r="BF37" s="656"/>
      <c r="BG37" s="657"/>
      <c r="BH37" s="657"/>
      <c r="BI37" s="657"/>
      <c r="BJ37" s="657"/>
      <c r="BK37" s="657"/>
      <c r="BL37" s="657"/>
      <c r="BM37" s="657"/>
      <c r="BN37" s="657"/>
      <c r="BO37" s="657"/>
      <c r="BP37" s="657"/>
      <c r="BQ37" s="657"/>
      <c r="BR37" s="657"/>
      <c r="BS37" s="657"/>
      <c r="BT37" s="657"/>
      <c r="BU37" s="657"/>
      <c r="BV37" s="212"/>
      <c r="BW37" s="656">
        <f t="shared" si="2"/>
        <v>13</v>
      </c>
      <c r="BX37" s="656"/>
      <c r="BY37" s="657" t="str">
        <f>IF('各会計、関係団体の財政状況及び健全化判断比率'!B71="","",'各会計、関係団体の財政状況及び健全化判断比率'!B71)</f>
        <v>後期高齢者医療広域連合（一般会計）</v>
      </c>
      <c r="BZ37" s="657"/>
      <c r="CA37" s="657"/>
      <c r="CB37" s="657"/>
      <c r="CC37" s="657"/>
      <c r="CD37" s="657"/>
      <c r="CE37" s="657"/>
      <c r="CF37" s="657"/>
      <c r="CG37" s="657"/>
      <c r="CH37" s="657"/>
      <c r="CI37" s="657"/>
      <c r="CJ37" s="657"/>
      <c r="CK37" s="657"/>
      <c r="CL37" s="657"/>
      <c r="CM37" s="657"/>
      <c r="CN37" s="212"/>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09"/>
      <c r="DG37" s="658" t="str">
        <f>IF('各会計、関係団体の財政状況及び健全化判断比率'!BR10="","",'各会計、関係団体の財政状況及び健全化判断比率'!BR10)</f>
        <v/>
      </c>
      <c r="DH37" s="658"/>
      <c r="DI37" s="216"/>
      <c r="DJ37" s="184"/>
      <c r="DK37" s="184"/>
      <c r="DL37" s="184"/>
      <c r="DM37" s="184"/>
      <c r="DN37" s="184"/>
      <c r="DO37" s="184"/>
    </row>
    <row r="38" spans="1:119" ht="32.25" customHeight="1" x14ac:dyDescent="0.15">
      <c r="A38" s="185"/>
      <c r="B38" s="211"/>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2"/>
      <c r="U38" s="656" t="str">
        <f t="shared" si="4"/>
        <v/>
      </c>
      <c r="V38" s="656"/>
      <c r="W38" s="657"/>
      <c r="X38" s="657"/>
      <c r="Y38" s="657"/>
      <c r="Z38" s="657"/>
      <c r="AA38" s="657"/>
      <c r="AB38" s="657"/>
      <c r="AC38" s="657"/>
      <c r="AD38" s="657"/>
      <c r="AE38" s="657"/>
      <c r="AF38" s="657"/>
      <c r="AG38" s="657"/>
      <c r="AH38" s="657"/>
      <c r="AI38" s="657"/>
      <c r="AJ38" s="657"/>
      <c r="AK38" s="657"/>
      <c r="AL38" s="212"/>
      <c r="AM38" s="656" t="str">
        <f t="shared" si="0"/>
        <v/>
      </c>
      <c r="AN38" s="656"/>
      <c r="AO38" s="657"/>
      <c r="AP38" s="657"/>
      <c r="AQ38" s="657"/>
      <c r="AR38" s="657"/>
      <c r="AS38" s="657"/>
      <c r="AT38" s="657"/>
      <c r="AU38" s="657"/>
      <c r="AV38" s="657"/>
      <c r="AW38" s="657"/>
      <c r="AX38" s="657"/>
      <c r="AY38" s="657"/>
      <c r="AZ38" s="657"/>
      <c r="BA38" s="657"/>
      <c r="BB38" s="657"/>
      <c r="BC38" s="657"/>
      <c r="BD38" s="212"/>
      <c r="BE38" s="656" t="str">
        <f t="shared" si="1"/>
        <v/>
      </c>
      <c r="BF38" s="656"/>
      <c r="BG38" s="657"/>
      <c r="BH38" s="657"/>
      <c r="BI38" s="657"/>
      <c r="BJ38" s="657"/>
      <c r="BK38" s="657"/>
      <c r="BL38" s="657"/>
      <c r="BM38" s="657"/>
      <c r="BN38" s="657"/>
      <c r="BO38" s="657"/>
      <c r="BP38" s="657"/>
      <c r="BQ38" s="657"/>
      <c r="BR38" s="657"/>
      <c r="BS38" s="657"/>
      <c r="BT38" s="657"/>
      <c r="BU38" s="657"/>
      <c r="BV38" s="212"/>
      <c r="BW38" s="656">
        <f t="shared" si="2"/>
        <v>14</v>
      </c>
      <c r="BX38" s="656"/>
      <c r="BY38" s="657" t="str">
        <f>IF('各会計、関係団体の財政状況及び健全化判断比率'!B72="","",'各会計、関係団体の財政状況及び健全化判断比率'!B72)</f>
        <v>後期高齢者医療広域連合（特別会計）</v>
      </c>
      <c r="BZ38" s="657"/>
      <c r="CA38" s="657"/>
      <c r="CB38" s="657"/>
      <c r="CC38" s="657"/>
      <c r="CD38" s="657"/>
      <c r="CE38" s="657"/>
      <c r="CF38" s="657"/>
      <c r="CG38" s="657"/>
      <c r="CH38" s="657"/>
      <c r="CI38" s="657"/>
      <c r="CJ38" s="657"/>
      <c r="CK38" s="657"/>
      <c r="CL38" s="657"/>
      <c r="CM38" s="657"/>
      <c r="CN38" s="212"/>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09"/>
      <c r="DG38" s="658" t="str">
        <f>IF('各会計、関係団体の財政状況及び健全化判断比率'!BR11="","",'各会計、関係団体の財政状況及び健全化判断比率'!BR11)</f>
        <v/>
      </c>
      <c r="DH38" s="658"/>
      <c r="DI38" s="216"/>
      <c r="DJ38" s="184"/>
      <c r="DK38" s="184"/>
      <c r="DL38" s="184"/>
      <c r="DM38" s="184"/>
      <c r="DN38" s="184"/>
      <c r="DO38" s="184"/>
    </row>
    <row r="39" spans="1:119" ht="32.25" customHeight="1" x14ac:dyDescent="0.15">
      <c r="A39" s="185"/>
      <c r="B39" s="211"/>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2"/>
      <c r="U39" s="656" t="str">
        <f t="shared" si="4"/>
        <v/>
      </c>
      <c r="V39" s="656"/>
      <c r="W39" s="657"/>
      <c r="X39" s="657"/>
      <c r="Y39" s="657"/>
      <c r="Z39" s="657"/>
      <c r="AA39" s="657"/>
      <c r="AB39" s="657"/>
      <c r="AC39" s="657"/>
      <c r="AD39" s="657"/>
      <c r="AE39" s="657"/>
      <c r="AF39" s="657"/>
      <c r="AG39" s="657"/>
      <c r="AH39" s="657"/>
      <c r="AI39" s="657"/>
      <c r="AJ39" s="657"/>
      <c r="AK39" s="657"/>
      <c r="AL39" s="212"/>
      <c r="AM39" s="656" t="str">
        <f t="shared" si="0"/>
        <v/>
      </c>
      <c r="AN39" s="656"/>
      <c r="AO39" s="657"/>
      <c r="AP39" s="657"/>
      <c r="AQ39" s="657"/>
      <c r="AR39" s="657"/>
      <c r="AS39" s="657"/>
      <c r="AT39" s="657"/>
      <c r="AU39" s="657"/>
      <c r="AV39" s="657"/>
      <c r="AW39" s="657"/>
      <c r="AX39" s="657"/>
      <c r="AY39" s="657"/>
      <c r="AZ39" s="657"/>
      <c r="BA39" s="657"/>
      <c r="BB39" s="657"/>
      <c r="BC39" s="657"/>
      <c r="BD39" s="212"/>
      <c r="BE39" s="656" t="str">
        <f t="shared" si="1"/>
        <v/>
      </c>
      <c r="BF39" s="656"/>
      <c r="BG39" s="657"/>
      <c r="BH39" s="657"/>
      <c r="BI39" s="657"/>
      <c r="BJ39" s="657"/>
      <c r="BK39" s="657"/>
      <c r="BL39" s="657"/>
      <c r="BM39" s="657"/>
      <c r="BN39" s="657"/>
      <c r="BO39" s="657"/>
      <c r="BP39" s="657"/>
      <c r="BQ39" s="657"/>
      <c r="BR39" s="657"/>
      <c r="BS39" s="657"/>
      <c r="BT39" s="657"/>
      <c r="BU39" s="657"/>
      <c r="BV39" s="212"/>
      <c r="BW39" s="656">
        <f t="shared" si="2"/>
        <v>15</v>
      </c>
      <c r="BX39" s="656"/>
      <c r="BY39" s="657" t="str">
        <f>IF('各会計、関係団体の財政状況及び健全化判断比率'!B73="","",'各会計、関係団体の財政状況及び健全化判断比率'!B73)</f>
        <v>石川県市町村職員退職手当組合</v>
      </c>
      <c r="BZ39" s="657"/>
      <c r="CA39" s="657"/>
      <c r="CB39" s="657"/>
      <c r="CC39" s="657"/>
      <c r="CD39" s="657"/>
      <c r="CE39" s="657"/>
      <c r="CF39" s="657"/>
      <c r="CG39" s="657"/>
      <c r="CH39" s="657"/>
      <c r="CI39" s="657"/>
      <c r="CJ39" s="657"/>
      <c r="CK39" s="657"/>
      <c r="CL39" s="657"/>
      <c r="CM39" s="657"/>
      <c r="CN39" s="212"/>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09"/>
      <c r="DG39" s="658" t="str">
        <f>IF('各会計、関係団体の財政状況及び健全化判断比率'!BR12="","",'各会計、関係団体の財政状況及び健全化判断比率'!BR12)</f>
        <v/>
      </c>
      <c r="DH39" s="658"/>
      <c r="DI39" s="216"/>
      <c r="DJ39" s="184"/>
      <c r="DK39" s="184"/>
      <c r="DL39" s="184"/>
      <c r="DM39" s="184"/>
      <c r="DN39" s="184"/>
      <c r="DO39" s="184"/>
    </row>
    <row r="40" spans="1:119" ht="32.25" customHeight="1" x14ac:dyDescent="0.15">
      <c r="A40" s="185"/>
      <c r="B40" s="211"/>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2"/>
      <c r="U40" s="656" t="str">
        <f t="shared" si="4"/>
        <v/>
      </c>
      <c r="V40" s="656"/>
      <c r="W40" s="657"/>
      <c r="X40" s="657"/>
      <c r="Y40" s="657"/>
      <c r="Z40" s="657"/>
      <c r="AA40" s="657"/>
      <c r="AB40" s="657"/>
      <c r="AC40" s="657"/>
      <c r="AD40" s="657"/>
      <c r="AE40" s="657"/>
      <c r="AF40" s="657"/>
      <c r="AG40" s="657"/>
      <c r="AH40" s="657"/>
      <c r="AI40" s="657"/>
      <c r="AJ40" s="657"/>
      <c r="AK40" s="657"/>
      <c r="AL40" s="212"/>
      <c r="AM40" s="656" t="str">
        <f t="shared" si="0"/>
        <v/>
      </c>
      <c r="AN40" s="656"/>
      <c r="AO40" s="657"/>
      <c r="AP40" s="657"/>
      <c r="AQ40" s="657"/>
      <c r="AR40" s="657"/>
      <c r="AS40" s="657"/>
      <c r="AT40" s="657"/>
      <c r="AU40" s="657"/>
      <c r="AV40" s="657"/>
      <c r="AW40" s="657"/>
      <c r="AX40" s="657"/>
      <c r="AY40" s="657"/>
      <c r="AZ40" s="657"/>
      <c r="BA40" s="657"/>
      <c r="BB40" s="657"/>
      <c r="BC40" s="657"/>
      <c r="BD40" s="212"/>
      <c r="BE40" s="656" t="str">
        <f t="shared" si="1"/>
        <v/>
      </c>
      <c r="BF40" s="656"/>
      <c r="BG40" s="657"/>
      <c r="BH40" s="657"/>
      <c r="BI40" s="657"/>
      <c r="BJ40" s="657"/>
      <c r="BK40" s="657"/>
      <c r="BL40" s="657"/>
      <c r="BM40" s="657"/>
      <c r="BN40" s="657"/>
      <c r="BO40" s="657"/>
      <c r="BP40" s="657"/>
      <c r="BQ40" s="657"/>
      <c r="BR40" s="657"/>
      <c r="BS40" s="657"/>
      <c r="BT40" s="657"/>
      <c r="BU40" s="657"/>
      <c r="BV40" s="212"/>
      <c r="BW40" s="656">
        <f t="shared" si="2"/>
        <v>16</v>
      </c>
      <c r="BX40" s="656"/>
      <c r="BY40" s="657" t="str">
        <f>IF('各会計、関係団体の財政状況及び健全化判断比率'!B74="","",'各会計、関係団体の財政状況及び健全化判断比率'!B74)</f>
        <v>石川県市町村消防団員等公務災害補償組合</v>
      </c>
      <c r="BZ40" s="657"/>
      <c r="CA40" s="657"/>
      <c r="CB40" s="657"/>
      <c r="CC40" s="657"/>
      <c r="CD40" s="657"/>
      <c r="CE40" s="657"/>
      <c r="CF40" s="657"/>
      <c r="CG40" s="657"/>
      <c r="CH40" s="657"/>
      <c r="CI40" s="657"/>
      <c r="CJ40" s="657"/>
      <c r="CK40" s="657"/>
      <c r="CL40" s="657"/>
      <c r="CM40" s="657"/>
      <c r="CN40" s="212"/>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09"/>
      <c r="DG40" s="658" t="str">
        <f>IF('各会計、関係団体の財政状況及び健全化判断比率'!BR13="","",'各会計、関係団体の財政状況及び健全化判断比率'!BR13)</f>
        <v/>
      </c>
      <c r="DH40" s="658"/>
      <c r="DI40" s="216"/>
      <c r="DJ40" s="184"/>
      <c r="DK40" s="184"/>
      <c r="DL40" s="184"/>
      <c r="DM40" s="184"/>
      <c r="DN40" s="184"/>
      <c r="DO40" s="184"/>
    </row>
    <row r="41" spans="1:119" ht="32.25" customHeight="1" x14ac:dyDescent="0.15">
      <c r="A41" s="185"/>
      <c r="B41" s="211"/>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2"/>
      <c r="U41" s="656" t="str">
        <f t="shared" si="4"/>
        <v/>
      </c>
      <c r="V41" s="656"/>
      <c r="W41" s="657"/>
      <c r="X41" s="657"/>
      <c r="Y41" s="657"/>
      <c r="Z41" s="657"/>
      <c r="AA41" s="657"/>
      <c r="AB41" s="657"/>
      <c r="AC41" s="657"/>
      <c r="AD41" s="657"/>
      <c r="AE41" s="657"/>
      <c r="AF41" s="657"/>
      <c r="AG41" s="657"/>
      <c r="AH41" s="657"/>
      <c r="AI41" s="657"/>
      <c r="AJ41" s="657"/>
      <c r="AK41" s="657"/>
      <c r="AL41" s="212"/>
      <c r="AM41" s="656" t="str">
        <f t="shared" si="0"/>
        <v/>
      </c>
      <c r="AN41" s="656"/>
      <c r="AO41" s="657"/>
      <c r="AP41" s="657"/>
      <c r="AQ41" s="657"/>
      <c r="AR41" s="657"/>
      <c r="AS41" s="657"/>
      <c r="AT41" s="657"/>
      <c r="AU41" s="657"/>
      <c r="AV41" s="657"/>
      <c r="AW41" s="657"/>
      <c r="AX41" s="657"/>
      <c r="AY41" s="657"/>
      <c r="AZ41" s="657"/>
      <c r="BA41" s="657"/>
      <c r="BB41" s="657"/>
      <c r="BC41" s="657"/>
      <c r="BD41" s="212"/>
      <c r="BE41" s="656" t="str">
        <f t="shared" si="1"/>
        <v/>
      </c>
      <c r="BF41" s="656"/>
      <c r="BG41" s="657"/>
      <c r="BH41" s="657"/>
      <c r="BI41" s="657"/>
      <c r="BJ41" s="657"/>
      <c r="BK41" s="657"/>
      <c r="BL41" s="657"/>
      <c r="BM41" s="657"/>
      <c r="BN41" s="657"/>
      <c r="BO41" s="657"/>
      <c r="BP41" s="657"/>
      <c r="BQ41" s="657"/>
      <c r="BR41" s="657"/>
      <c r="BS41" s="657"/>
      <c r="BT41" s="657"/>
      <c r="BU41" s="657"/>
      <c r="BV41" s="212"/>
      <c r="BW41" s="656">
        <f t="shared" si="2"/>
        <v>17</v>
      </c>
      <c r="BX41" s="656"/>
      <c r="BY41" s="657" t="str">
        <f>IF('各会計、関係団体の財政状況及び健全化判断比率'!B75="","",'各会計、関係団体の財政状況及び健全化判断比率'!B75)</f>
        <v>石川県市町村消防賞じゅつ金組合</v>
      </c>
      <c r="BZ41" s="657"/>
      <c r="CA41" s="657"/>
      <c r="CB41" s="657"/>
      <c r="CC41" s="657"/>
      <c r="CD41" s="657"/>
      <c r="CE41" s="657"/>
      <c r="CF41" s="657"/>
      <c r="CG41" s="657"/>
      <c r="CH41" s="657"/>
      <c r="CI41" s="657"/>
      <c r="CJ41" s="657"/>
      <c r="CK41" s="657"/>
      <c r="CL41" s="657"/>
      <c r="CM41" s="657"/>
      <c r="CN41" s="212"/>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09"/>
      <c r="DG41" s="658" t="str">
        <f>IF('各会計、関係団体の財政状況及び健全化判断比率'!BR14="","",'各会計、関係団体の財政状況及び健全化判断比率'!BR14)</f>
        <v/>
      </c>
      <c r="DH41" s="658"/>
      <c r="DI41" s="216"/>
      <c r="DJ41" s="184"/>
      <c r="DK41" s="184"/>
      <c r="DL41" s="184"/>
      <c r="DM41" s="184"/>
      <c r="DN41" s="184"/>
      <c r="DO41" s="184"/>
    </row>
    <row r="42" spans="1:119" ht="32.25" customHeight="1" x14ac:dyDescent="0.15">
      <c r="A42" s="184"/>
      <c r="B42" s="211"/>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2"/>
      <c r="U42" s="656" t="str">
        <f t="shared" si="4"/>
        <v/>
      </c>
      <c r="V42" s="656"/>
      <c r="W42" s="657"/>
      <c r="X42" s="657"/>
      <c r="Y42" s="657"/>
      <c r="Z42" s="657"/>
      <c r="AA42" s="657"/>
      <c r="AB42" s="657"/>
      <c r="AC42" s="657"/>
      <c r="AD42" s="657"/>
      <c r="AE42" s="657"/>
      <c r="AF42" s="657"/>
      <c r="AG42" s="657"/>
      <c r="AH42" s="657"/>
      <c r="AI42" s="657"/>
      <c r="AJ42" s="657"/>
      <c r="AK42" s="657"/>
      <c r="AL42" s="212"/>
      <c r="AM42" s="656" t="str">
        <f t="shared" si="0"/>
        <v/>
      </c>
      <c r="AN42" s="656"/>
      <c r="AO42" s="657"/>
      <c r="AP42" s="657"/>
      <c r="AQ42" s="657"/>
      <c r="AR42" s="657"/>
      <c r="AS42" s="657"/>
      <c r="AT42" s="657"/>
      <c r="AU42" s="657"/>
      <c r="AV42" s="657"/>
      <c r="AW42" s="657"/>
      <c r="AX42" s="657"/>
      <c r="AY42" s="657"/>
      <c r="AZ42" s="657"/>
      <c r="BA42" s="657"/>
      <c r="BB42" s="657"/>
      <c r="BC42" s="657"/>
      <c r="BD42" s="212"/>
      <c r="BE42" s="656" t="str">
        <f t="shared" si="1"/>
        <v/>
      </c>
      <c r="BF42" s="656"/>
      <c r="BG42" s="657"/>
      <c r="BH42" s="657"/>
      <c r="BI42" s="657"/>
      <c r="BJ42" s="657"/>
      <c r="BK42" s="657"/>
      <c r="BL42" s="657"/>
      <c r="BM42" s="657"/>
      <c r="BN42" s="657"/>
      <c r="BO42" s="657"/>
      <c r="BP42" s="657"/>
      <c r="BQ42" s="657"/>
      <c r="BR42" s="657"/>
      <c r="BS42" s="657"/>
      <c r="BT42" s="657"/>
      <c r="BU42" s="657"/>
      <c r="BV42" s="212"/>
      <c r="BW42" s="656">
        <f t="shared" si="2"/>
        <v>18</v>
      </c>
      <c r="BX42" s="656"/>
      <c r="BY42" s="657" t="str">
        <f>IF('各会計、関係団体の財政状況及び健全化判断比率'!B76="","",'各会計、関係団体の財政状況及び健全化判断比率'!B76)</f>
        <v>石川県市町議会議員等公務災害補償組合</v>
      </c>
      <c r="BZ42" s="657"/>
      <c r="CA42" s="657"/>
      <c r="CB42" s="657"/>
      <c r="CC42" s="657"/>
      <c r="CD42" s="657"/>
      <c r="CE42" s="657"/>
      <c r="CF42" s="657"/>
      <c r="CG42" s="657"/>
      <c r="CH42" s="657"/>
      <c r="CI42" s="657"/>
      <c r="CJ42" s="657"/>
      <c r="CK42" s="657"/>
      <c r="CL42" s="657"/>
      <c r="CM42" s="657"/>
      <c r="CN42" s="212"/>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09"/>
      <c r="DG42" s="658" t="str">
        <f>IF('各会計、関係団体の財政状況及び健全化判断比率'!BR15="","",'各会計、関係団体の財政状況及び健全化判断比率'!BR15)</f>
        <v/>
      </c>
      <c r="DH42" s="658"/>
      <c r="DI42" s="216"/>
      <c r="DJ42" s="184"/>
      <c r="DK42" s="184"/>
      <c r="DL42" s="184"/>
      <c r="DM42" s="184"/>
      <c r="DN42" s="184"/>
      <c r="DO42" s="184"/>
    </row>
    <row r="43" spans="1:119" ht="32.25" customHeight="1" x14ac:dyDescent="0.15">
      <c r="A43" s="184"/>
      <c r="B43" s="211"/>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2"/>
      <c r="U43" s="656" t="str">
        <f t="shared" si="4"/>
        <v/>
      </c>
      <c r="V43" s="656"/>
      <c r="W43" s="657"/>
      <c r="X43" s="657"/>
      <c r="Y43" s="657"/>
      <c r="Z43" s="657"/>
      <c r="AA43" s="657"/>
      <c r="AB43" s="657"/>
      <c r="AC43" s="657"/>
      <c r="AD43" s="657"/>
      <c r="AE43" s="657"/>
      <c r="AF43" s="657"/>
      <c r="AG43" s="657"/>
      <c r="AH43" s="657"/>
      <c r="AI43" s="657"/>
      <c r="AJ43" s="657"/>
      <c r="AK43" s="657"/>
      <c r="AL43" s="212"/>
      <c r="AM43" s="656" t="str">
        <f t="shared" si="0"/>
        <v/>
      </c>
      <c r="AN43" s="656"/>
      <c r="AO43" s="657"/>
      <c r="AP43" s="657"/>
      <c r="AQ43" s="657"/>
      <c r="AR43" s="657"/>
      <c r="AS43" s="657"/>
      <c r="AT43" s="657"/>
      <c r="AU43" s="657"/>
      <c r="AV43" s="657"/>
      <c r="AW43" s="657"/>
      <c r="AX43" s="657"/>
      <c r="AY43" s="657"/>
      <c r="AZ43" s="657"/>
      <c r="BA43" s="657"/>
      <c r="BB43" s="657"/>
      <c r="BC43" s="657"/>
      <c r="BD43" s="212"/>
      <c r="BE43" s="656" t="str">
        <f t="shared" si="1"/>
        <v/>
      </c>
      <c r="BF43" s="656"/>
      <c r="BG43" s="657"/>
      <c r="BH43" s="657"/>
      <c r="BI43" s="657"/>
      <c r="BJ43" s="657"/>
      <c r="BK43" s="657"/>
      <c r="BL43" s="657"/>
      <c r="BM43" s="657"/>
      <c r="BN43" s="657"/>
      <c r="BO43" s="657"/>
      <c r="BP43" s="657"/>
      <c r="BQ43" s="657"/>
      <c r="BR43" s="657"/>
      <c r="BS43" s="657"/>
      <c r="BT43" s="657"/>
      <c r="BU43" s="657"/>
      <c r="BV43" s="212"/>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2"/>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09"/>
      <c r="DG43" s="658" t="str">
        <f>IF('各会計、関係団体の財政状況及び健全化判断比率'!BR16="","",'各会計、関係団体の財政状況及び健全化判断比率'!BR16)</f>
        <v/>
      </c>
      <c r="DH43" s="658"/>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204</v>
      </c>
      <c r="C46" s="184"/>
      <c r="D46" s="184"/>
      <c r="E46" s="184" t="s">
        <v>205</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206</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207</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208</v>
      </c>
    </row>
    <row r="50" spans="5:5" x14ac:dyDescent="0.15">
      <c r="E50" s="186" t="s">
        <v>209</v>
      </c>
    </row>
    <row r="51" spans="5:5" x14ac:dyDescent="0.15">
      <c r="E51" s="186" t="s">
        <v>210</v>
      </c>
    </row>
    <row r="52" spans="5:5" x14ac:dyDescent="0.15">
      <c r="E52" s="186" t="s">
        <v>211</v>
      </c>
    </row>
    <row r="53" spans="5:5" x14ac:dyDescent="0.15"/>
    <row r="54" spans="5:5" x14ac:dyDescent="0.15"/>
    <row r="55" spans="5:5" x14ac:dyDescent="0.15"/>
    <row r="56" spans="5:5" x14ac:dyDescent="0.15"/>
  </sheetData>
  <sheetProtection algorithmName="SHA-512" hashValue="8RwScnF1u/e/GFVVvLAwVB5ZPnYjnE095ezZFLeYz3CKNkkWUe9b4G+hsEI3vNE3fKXJOP2nWGgYYeDN3fk5DA==" saltValue="YjNPepTREhWhlcbZ6LWfA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567</v>
      </c>
      <c r="D34" s="1248"/>
      <c r="E34" s="1249"/>
      <c r="F34" s="32">
        <v>21.73</v>
      </c>
      <c r="G34" s="33">
        <v>22.81</v>
      </c>
      <c r="H34" s="33">
        <v>24.7</v>
      </c>
      <c r="I34" s="33">
        <v>25.03</v>
      </c>
      <c r="J34" s="34">
        <v>22.35</v>
      </c>
      <c r="K34" s="22"/>
      <c r="L34" s="22"/>
      <c r="M34" s="22"/>
      <c r="N34" s="22"/>
      <c r="O34" s="22"/>
      <c r="P34" s="22"/>
    </row>
    <row r="35" spans="1:16" ht="39" customHeight="1" x14ac:dyDescent="0.15">
      <c r="A35" s="22"/>
      <c r="B35" s="35"/>
      <c r="C35" s="1242" t="s">
        <v>568</v>
      </c>
      <c r="D35" s="1243"/>
      <c r="E35" s="1244"/>
      <c r="F35" s="36">
        <v>9.7899999999999991</v>
      </c>
      <c r="G35" s="37">
        <v>9.18</v>
      </c>
      <c r="H35" s="37">
        <v>7.72</v>
      </c>
      <c r="I35" s="37">
        <v>7.61</v>
      </c>
      <c r="J35" s="38">
        <v>8.83</v>
      </c>
      <c r="K35" s="22"/>
      <c r="L35" s="22"/>
      <c r="M35" s="22"/>
      <c r="N35" s="22"/>
      <c r="O35" s="22"/>
      <c r="P35" s="22"/>
    </row>
    <row r="36" spans="1:16" ht="39" customHeight="1" x14ac:dyDescent="0.15">
      <c r="A36" s="22"/>
      <c r="B36" s="35"/>
      <c r="C36" s="1242" t="s">
        <v>569</v>
      </c>
      <c r="D36" s="1243"/>
      <c r="E36" s="1244"/>
      <c r="F36" s="36">
        <v>0.97</v>
      </c>
      <c r="G36" s="37">
        <v>0.99</v>
      </c>
      <c r="H36" s="37">
        <v>0.88</v>
      </c>
      <c r="I36" s="37">
        <v>1.47</v>
      </c>
      <c r="J36" s="38">
        <v>1.49</v>
      </c>
      <c r="K36" s="22"/>
      <c r="L36" s="22"/>
      <c r="M36" s="22"/>
      <c r="N36" s="22"/>
      <c r="O36" s="22"/>
      <c r="P36" s="22"/>
    </row>
    <row r="37" spans="1:16" ht="39" customHeight="1" x14ac:dyDescent="0.15">
      <c r="A37" s="22"/>
      <c r="B37" s="35"/>
      <c r="C37" s="1242" t="s">
        <v>570</v>
      </c>
      <c r="D37" s="1243"/>
      <c r="E37" s="1244"/>
      <c r="F37" s="36" t="s">
        <v>518</v>
      </c>
      <c r="G37" s="37" t="s">
        <v>518</v>
      </c>
      <c r="H37" s="37" t="s">
        <v>518</v>
      </c>
      <c r="I37" s="37" t="s">
        <v>518</v>
      </c>
      <c r="J37" s="38">
        <v>0.42</v>
      </c>
      <c r="K37" s="22"/>
      <c r="L37" s="22"/>
      <c r="M37" s="22"/>
      <c r="N37" s="22"/>
      <c r="O37" s="22"/>
      <c r="P37" s="22"/>
    </row>
    <row r="38" spans="1:16" ht="39" customHeight="1" x14ac:dyDescent="0.15">
      <c r="A38" s="22"/>
      <c r="B38" s="35"/>
      <c r="C38" s="1242" t="s">
        <v>571</v>
      </c>
      <c r="D38" s="1243"/>
      <c r="E38" s="1244"/>
      <c r="F38" s="36">
        <v>7.0000000000000007E-2</v>
      </c>
      <c r="G38" s="37">
        <v>0.08</v>
      </c>
      <c r="H38" s="37">
        <v>0.02</v>
      </c>
      <c r="I38" s="37">
        <v>0.12</v>
      </c>
      <c r="J38" s="38">
        <v>0.1</v>
      </c>
      <c r="K38" s="22"/>
      <c r="L38" s="22"/>
      <c r="M38" s="22"/>
      <c r="N38" s="22"/>
      <c r="O38" s="22"/>
      <c r="P38" s="22"/>
    </row>
    <row r="39" spans="1:16" ht="39" customHeight="1" x14ac:dyDescent="0.15">
      <c r="A39" s="22"/>
      <c r="B39" s="35"/>
      <c r="C39" s="1242" t="s">
        <v>572</v>
      </c>
      <c r="D39" s="1243"/>
      <c r="E39" s="1244"/>
      <c r="F39" s="36">
        <v>0.05</v>
      </c>
      <c r="G39" s="37">
        <v>0.02</v>
      </c>
      <c r="H39" s="37">
        <v>0.05</v>
      </c>
      <c r="I39" s="37">
        <v>0.08</v>
      </c>
      <c r="J39" s="38">
        <v>7.0000000000000007E-2</v>
      </c>
      <c r="K39" s="22"/>
      <c r="L39" s="22"/>
      <c r="M39" s="22"/>
      <c r="N39" s="22"/>
      <c r="O39" s="22"/>
      <c r="P39" s="22"/>
    </row>
    <row r="40" spans="1:16" ht="39" customHeight="1" x14ac:dyDescent="0.15">
      <c r="A40" s="22"/>
      <c r="B40" s="35"/>
      <c r="C40" s="1242" t="s">
        <v>573</v>
      </c>
      <c r="D40" s="1243"/>
      <c r="E40" s="1244"/>
      <c r="F40" s="36">
        <v>0</v>
      </c>
      <c r="G40" s="37">
        <v>0</v>
      </c>
      <c r="H40" s="37">
        <v>0</v>
      </c>
      <c r="I40" s="37">
        <v>0</v>
      </c>
      <c r="J40" s="38">
        <v>0</v>
      </c>
      <c r="K40" s="22"/>
      <c r="L40" s="22"/>
      <c r="M40" s="22"/>
      <c r="N40" s="22"/>
      <c r="O40" s="22"/>
      <c r="P40" s="22"/>
    </row>
    <row r="41" spans="1:16" ht="39" customHeight="1" x14ac:dyDescent="0.15">
      <c r="A41" s="22"/>
      <c r="B41" s="35"/>
      <c r="C41" s="1242" t="s">
        <v>574</v>
      </c>
      <c r="D41" s="1243"/>
      <c r="E41" s="1244"/>
      <c r="F41" s="36">
        <v>0.03</v>
      </c>
      <c r="G41" s="37">
        <v>7.0000000000000007E-2</v>
      </c>
      <c r="H41" s="37">
        <v>0.02</v>
      </c>
      <c r="I41" s="37">
        <v>0.02</v>
      </c>
      <c r="J41" s="38">
        <v>0</v>
      </c>
      <c r="K41" s="22"/>
      <c r="L41" s="22"/>
      <c r="M41" s="22"/>
      <c r="N41" s="22"/>
      <c r="O41" s="22"/>
      <c r="P41" s="22"/>
    </row>
    <row r="42" spans="1:16" ht="39" customHeight="1" x14ac:dyDescent="0.15">
      <c r="A42" s="22"/>
      <c r="B42" s="39"/>
      <c r="C42" s="1242" t="s">
        <v>575</v>
      </c>
      <c r="D42" s="1243"/>
      <c r="E42" s="1244"/>
      <c r="F42" s="36" t="s">
        <v>518</v>
      </c>
      <c r="G42" s="37" t="s">
        <v>518</v>
      </c>
      <c r="H42" s="37" t="s">
        <v>518</v>
      </c>
      <c r="I42" s="37" t="s">
        <v>576</v>
      </c>
      <c r="J42" s="38" t="s">
        <v>518</v>
      </c>
      <c r="K42" s="22"/>
      <c r="L42" s="22"/>
      <c r="M42" s="22"/>
      <c r="N42" s="22"/>
      <c r="O42" s="22"/>
      <c r="P42" s="22"/>
    </row>
    <row r="43" spans="1:16" ht="39" customHeight="1" thickBot="1" x14ac:dyDescent="0.2">
      <c r="A43" s="22"/>
      <c r="B43" s="40"/>
      <c r="C43" s="1245" t="s">
        <v>577</v>
      </c>
      <c r="D43" s="1246"/>
      <c r="E43" s="1247"/>
      <c r="F43" s="41">
        <v>0</v>
      </c>
      <c r="G43" s="42">
        <v>0</v>
      </c>
      <c r="H43" s="42">
        <v>0</v>
      </c>
      <c r="I43" s="42">
        <v>0.14000000000000001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JJiYGmKkSR1htzrqYwiQGW36HE9d8Vqf5RRL6LEh290w3yscrgnsbGtb608CUMCRDLpyq3AF92b/7cwr/+U+g==" saltValue="Kx+J52SN5M25j9mo/+Bu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1847</v>
      </c>
      <c r="L45" s="60">
        <v>1828</v>
      </c>
      <c r="M45" s="60">
        <v>1800</v>
      </c>
      <c r="N45" s="60">
        <v>1698</v>
      </c>
      <c r="O45" s="61">
        <v>1693</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518</v>
      </c>
      <c r="L46" s="64" t="s">
        <v>518</v>
      </c>
      <c r="M46" s="64" t="s">
        <v>518</v>
      </c>
      <c r="N46" s="64" t="s">
        <v>518</v>
      </c>
      <c r="O46" s="65" t="s">
        <v>518</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518</v>
      </c>
      <c r="L47" s="64" t="s">
        <v>518</v>
      </c>
      <c r="M47" s="64" t="s">
        <v>518</v>
      </c>
      <c r="N47" s="64" t="s">
        <v>518</v>
      </c>
      <c r="O47" s="65" t="s">
        <v>518</v>
      </c>
      <c r="P47" s="48"/>
      <c r="Q47" s="48"/>
      <c r="R47" s="48"/>
      <c r="S47" s="48"/>
      <c r="T47" s="48"/>
      <c r="U47" s="48"/>
    </row>
    <row r="48" spans="1:21" ht="30.75" customHeight="1" x14ac:dyDescent="0.15">
      <c r="A48" s="48"/>
      <c r="B48" s="1252"/>
      <c r="C48" s="1253"/>
      <c r="D48" s="62"/>
      <c r="E48" s="1258" t="s">
        <v>15</v>
      </c>
      <c r="F48" s="1258"/>
      <c r="G48" s="1258"/>
      <c r="H48" s="1258"/>
      <c r="I48" s="1258"/>
      <c r="J48" s="1259"/>
      <c r="K48" s="63">
        <v>760</v>
      </c>
      <c r="L48" s="64">
        <v>768</v>
      </c>
      <c r="M48" s="64">
        <v>824</v>
      </c>
      <c r="N48" s="64">
        <v>796</v>
      </c>
      <c r="O48" s="65">
        <v>847</v>
      </c>
      <c r="P48" s="48"/>
      <c r="Q48" s="48"/>
      <c r="R48" s="48"/>
      <c r="S48" s="48"/>
      <c r="T48" s="48"/>
      <c r="U48" s="48"/>
    </row>
    <row r="49" spans="1:21" ht="30.75" customHeight="1" x14ac:dyDescent="0.15">
      <c r="A49" s="48"/>
      <c r="B49" s="1252"/>
      <c r="C49" s="1253"/>
      <c r="D49" s="62"/>
      <c r="E49" s="1258" t="s">
        <v>16</v>
      </c>
      <c r="F49" s="1258"/>
      <c r="G49" s="1258"/>
      <c r="H49" s="1258"/>
      <c r="I49" s="1258"/>
      <c r="J49" s="1259"/>
      <c r="K49" s="63">
        <v>209</v>
      </c>
      <c r="L49" s="64">
        <v>221</v>
      </c>
      <c r="M49" s="64">
        <v>143</v>
      </c>
      <c r="N49" s="64">
        <v>38</v>
      </c>
      <c r="O49" s="65">
        <v>56</v>
      </c>
      <c r="P49" s="48"/>
      <c r="Q49" s="48"/>
      <c r="R49" s="48"/>
      <c r="S49" s="48"/>
      <c r="T49" s="48"/>
      <c r="U49" s="48"/>
    </row>
    <row r="50" spans="1:21" ht="30.75" customHeight="1" x14ac:dyDescent="0.15">
      <c r="A50" s="48"/>
      <c r="B50" s="1252"/>
      <c r="C50" s="1253"/>
      <c r="D50" s="62"/>
      <c r="E50" s="1258" t="s">
        <v>17</v>
      </c>
      <c r="F50" s="1258"/>
      <c r="G50" s="1258"/>
      <c r="H50" s="1258"/>
      <c r="I50" s="1258"/>
      <c r="J50" s="1259"/>
      <c r="K50" s="63">
        <v>39</v>
      </c>
      <c r="L50" s="64">
        <v>20</v>
      </c>
      <c r="M50" s="64">
        <v>19</v>
      </c>
      <c r="N50" s="64">
        <v>19</v>
      </c>
      <c r="O50" s="65" t="s">
        <v>518</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518</v>
      </c>
      <c r="L51" s="64" t="s">
        <v>518</v>
      </c>
      <c r="M51" s="64" t="s">
        <v>518</v>
      </c>
      <c r="N51" s="64" t="s">
        <v>518</v>
      </c>
      <c r="O51" s="65" t="s">
        <v>518</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2058</v>
      </c>
      <c r="L52" s="64">
        <v>2110</v>
      </c>
      <c r="M52" s="64">
        <v>2082</v>
      </c>
      <c r="N52" s="64">
        <v>2004</v>
      </c>
      <c r="O52" s="65">
        <v>2047</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797</v>
      </c>
      <c r="L53" s="69">
        <v>727</v>
      </c>
      <c r="M53" s="69">
        <v>704</v>
      </c>
      <c r="N53" s="69">
        <v>547</v>
      </c>
      <c r="O53" s="70">
        <v>549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585</v>
      </c>
      <c r="L57" s="84" t="s">
        <v>585</v>
      </c>
      <c r="M57" s="84" t="s">
        <v>585</v>
      </c>
      <c r="N57" s="84" t="s">
        <v>585</v>
      </c>
      <c r="O57" s="85" t="s">
        <v>585</v>
      </c>
    </row>
    <row r="58" spans="1:21" ht="31.5" customHeight="1" thickBot="1" x14ac:dyDescent="0.2">
      <c r="B58" s="1268"/>
      <c r="C58" s="1269"/>
      <c r="D58" s="1273" t="s">
        <v>27</v>
      </c>
      <c r="E58" s="1274"/>
      <c r="F58" s="1274"/>
      <c r="G58" s="1274"/>
      <c r="H58" s="1274"/>
      <c r="I58" s="1274"/>
      <c r="J58" s="1275"/>
      <c r="K58" s="86" t="s">
        <v>585</v>
      </c>
      <c r="L58" s="87" t="s">
        <v>585</v>
      </c>
      <c r="M58" s="87" t="s">
        <v>585</v>
      </c>
      <c r="N58" s="87" t="s">
        <v>585</v>
      </c>
      <c r="O58" s="88" t="s">
        <v>585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QWwtW8AGXo67jlINHXO6mt191A9k6Jak2/6QSMdMaGA+5By9IYiSYDn8nNbR/UeB8MFgL8txzCcXcPP+trT4w==" saltValue="HpWzk5UGJtiaV5Nkfk8R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76" t="s">
        <v>30</v>
      </c>
      <c r="C41" s="1277"/>
      <c r="D41" s="102"/>
      <c r="E41" s="1282" t="s">
        <v>31</v>
      </c>
      <c r="F41" s="1282"/>
      <c r="G41" s="1282"/>
      <c r="H41" s="1283"/>
      <c r="I41" s="103">
        <v>11542</v>
      </c>
      <c r="J41" s="104">
        <v>11102</v>
      </c>
      <c r="K41" s="104">
        <v>10148</v>
      </c>
      <c r="L41" s="104">
        <v>9753</v>
      </c>
      <c r="M41" s="105">
        <v>9063</v>
      </c>
    </row>
    <row r="42" spans="2:13" ht="27.75" customHeight="1" x14ac:dyDescent="0.15">
      <c r="B42" s="1278"/>
      <c r="C42" s="1279"/>
      <c r="D42" s="106"/>
      <c r="E42" s="1284" t="s">
        <v>32</v>
      </c>
      <c r="F42" s="1284"/>
      <c r="G42" s="1284"/>
      <c r="H42" s="1285"/>
      <c r="I42" s="107">
        <v>55</v>
      </c>
      <c r="J42" s="108">
        <v>36</v>
      </c>
      <c r="K42" s="108">
        <v>18</v>
      </c>
      <c r="L42" s="108" t="s">
        <v>518</v>
      </c>
      <c r="M42" s="109" t="s">
        <v>518</v>
      </c>
    </row>
    <row r="43" spans="2:13" ht="27.75" customHeight="1" x14ac:dyDescent="0.15">
      <c r="B43" s="1278"/>
      <c r="C43" s="1279"/>
      <c r="D43" s="106"/>
      <c r="E43" s="1284" t="s">
        <v>33</v>
      </c>
      <c r="F43" s="1284"/>
      <c r="G43" s="1284"/>
      <c r="H43" s="1285"/>
      <c r="I43" s="107">
        <v>12231</v>
      </c>
      <c r="J43" s="108">
        <v>11797</v>
      </c>
      <c r="K43" s="108">
        <v>11720</v>
      </c>
      <c r="L43" s="108">
        <v>11181</v>
      </c>
      <c r="M43" s="109">
        <v>9869</v>
      </c>
    </row>
    <row r="44" spans="2:13" ht="27.75" customHeight="1" x14ac:dyDescent="0.15">
      <c r="B44" s="1278"/>
      <c r="C44" s="1279"/>
      <c r="D44" s="106"/>
      <c r="E44" s="1284" t="s">
        <v>34</v>
      </c>
      <c r="F44" s="1284"/>
      <c r="G44" s="1284"/>
      <c r="H44" s="1285"/>
      <c r="I44" s="107">
        <v>651</v>
      </c>
      <c r="J44" s="108">
        <v>788</v>
      </c>
      <c r="K44" s="108">
        <v>665</v>
      </c>
      <c r="L44" s="108">
        <v>710</v>
      </c>
      <c r="M44" s="109">
        <v>719</v>
      </c>
    </row>
    <row r="45" spans="2:13" ht="27.75" customHeight="1" x14ac:dyDescent="0.15">
      <c r="B45" s="1278"/>
      <c r="C45" s="1279"/>
      <c r="D45" s="106"/>
      <c r="E45" s="1284" t="s">
        <v>35</v>
      </c>
      <c r="F45" s="1284"/>
      <c r="G45" s="1284"/>
      <c r="H45" s="1285"/>
      <c r="I45" s="107">
        <v>2668</v>
      </c>
      <c r="J45" s="108">
        <v>2607</v>
      </c>
      <c r="K45" s="108">
        <v>2585</v>
      </c>
      <c r="L45" s="108">
        <v>2458</v>
      </c>
      <c r="M45" s="109">
        <v>2487</v>
      </c>
    </row>
    <row r="46" spans="2:13" ht="27.75" customHeight="1" x14ac:dyDescent="0.15">
      <c r="B46" s="1278"/>
      <c r="C46" s="1279"/>
      <c r="D46" s="110"/>
      <c r="E46" s="1284" t="s">
        <v>36</v>
      </c>
      <c r="F46" s="1284"/>
      <c r="G46" s="1284"/>
      <c r="H46" s="1285"/>
      <c r="I46" s="107" t="s">
        <v>518</v>
      </c>
      <c r="J46" s="108" t="s">
        <v>518</v>
      </c>
      <c r="K46" s="108" t="s">
        <v>518</v>
      </c>
      <c r="L46" s="108" t="s">
        <v>518</v>
      </c>
      <c r="M46" s="109" t="s">
        <v>518</v>
      </c>
    </row>
    <row r="47" spans="2:13" ht="27.75" customHeight="1" x14ac:dyDescent="0.15">
      <c r="B47" s="1278"/>
      <c r="C47" s="1279"/>
      <c r="D47" s="111"/>
      <c r="E47" s="1286" t="s">
        <v>37</v>
      </c>
      <c r="F47" s="1287"/>
      <c r="G47" s="1287"/>
      <c r="H47" s="1288"/>
      <c r="I47" s="107" t="s">
        <v>518</v>
      </c>
      <c r="J47" s="108" t="s">
        <v>518</v>
      </c>
      <c r="K47" s="108" t="s">
        <v>518</v>
      </c>
      <c r="L47" s="108" t="s">
        <v>518</v>
      </c>
      <c r="M47" s="109" t="s">
        <v>518</v>
      </c>
    </row>
    <row r="48" spans="2:13" ht="27.75" customHeight="1" x14ac:dyDescent="0.15">
      <c r="B48" s="1278"/>
      <c r="C48" s="1279"/>
      <c r="D48" s="106"/>
      <c r="E48" s="1284" t="s">
        <v>38</v>
      </c>
      <c r="F48" s="1284"/>
      <c r="G48" s="1284"/>
      <c r="H48" s="1285"/>
      <c r="I48" s="107" t="s">
        <v>518</v>
      </c>
      <c r="J48" s="108" t="s">
        <v>518</v>
      </c>
      <c r="K48" s="108" t="s">
        <v>518</v>
      </c>
      <c r="L48" s="108" t="s">
        <v>518</v>
      </c>
      <c r="M48" s="109" t="s">
        <v>518</v>
      </c>
    </row>
    <row r="49" spans="2:13" ht="27.75" customHeight="1" x14ac:dyDescent="0.15">
      <c r="B49" s="1280"/>
      <c r="C49" s="1281"/>
      <c r="D49" s="106"/>
      <c r="E49" s="1284" t="s">
        <v>39</v>
      </c>
      <c r="F49" s="1284"/>
      <c r="G49" s="1284"/>
      <c r="H49" s="1285"/>
      <c r="I49" s="107" t="s">
        <v>518</v>
      </c>
      <c r="J49" s="108" t="s">
        <v>518</v>
      </c>
      <c r="K49" s="108" t="s">
        <v>518</v>
      </c>
      <c r="L49" s="108" t="s">
        <v>518</v>
      </c>
      <c r="M49" s="109" t="s">
        <v>518</v>
      </c>
    </row>
    <row r="50" spans="2:13" ht="27.75" customHeight="1" x14ac:dyDescent="0.15">
      <c r="B50" s="1289" t="s">
        <v>40</v>
      </c>
      <c r="C50" s="1290"/>
      <c r="D50" s="112"/>
      <c r="E50" s="1284" t="s">
        <v>41</v>
      </c>
      <c r="F50" s="1284"/>
      <c r="G50" s="1284"/>
      <c r="H50" s="1285"/>
      <c r="I50" s="107">
        <v>7565</v>
      </c>
      <c r="J50" s="108">
        <v>6873</v>
      </c>
      <c r="K50" s="108">
        <v>6529</v>
      </c>
      <c r="L50" s="108">
        <v>6226</v>
      </c>
      <c r="M50" s="109">
        <v>6295</v>
      </c>
    </row>
    <row r="51" spans="2:13" ht="27.75" customHeight="1" x14ac:dyDescent="0.15">
      <c r="B51" s="1278"/>
      <c r="C51" s="1279"/>
      <c r="D51" s="106"/>
      <c r="E51" s="1284" t="s">
        <v>42</v>
      </c>
      <c r="F51" s="1284"/>
      <c r="G51" s="1284"/>
      <c r="H51" s="1285"/>
      <c r="I51" s="107">
        <v>271</v>
      </c>
      <c r="J51" s="108">
        <v>226</v>
      </c>
      <c r="K51" s="108">
        <v>196</v>
      </c>
      <c r="L51" s="108">
        <v>164</v>
      </c>
      <c r="M51" s="109">
        <v>135</v>
      </c>
    </row>
    <row r="52" spans="2:13" ht="27.75" customHeight="1" x14ac:dyDescent="0.15">
      <c r="B52" s="1280"/>
      <c r="C52" s="1281"/>
      <c r="D52" s="106"/>
      <c r="E52" s="1284" t="s">
        <v>43</v>
      </c>
      <c r="F52" s="1284"/>
      <c r="G52" s="1284"/>
      <c r="H52" s="1285"/>
      <c r="I52" s="107">
        <v>19149</v>
      </c>
      <c r="J52" s="108">
        <v>18944</v>
      </c>
      <c r="K52" s="108">
        <v>18225</v>
      </c>
      <c r="L52" s="108">
        <v>17813</v>
      </c>
      <c r="M52" s="109">
        <v>17192</v>
      </c>
    </row>
    <row r="53" spans="2:13" ht="27.75" customHeight="1" thickBot="1" x14ac:dyDescent="0.2">
      <c r="B53" s="1291" t="s">
        <v>44</v>
      </c>
      <c r="C53" s="1292"/>
      <c r="D53" s="113"/>
      <c r="E53" s="1293" t="s">
        <v>45</v>
      </c>
      <c r="F53" s="1293"/>
      <c r="G53" s="1293"/>
      <c r="H53" s="1294"/>
      <c r="I53" s="114">
        <v>163</v>
      </c>
      <c r="J53" s="115">
        <v>288</v>
      </c>
      <c r="K53" s="115">
        <v>186</v>
      </c>
      <c r="L53" s="115">
        <v>-101</v>
      </c>
      <c r="M53" s="116">
        <v>-1483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Vad/jWjJMghqToGLDZzEI9LPbw8rVUadaD5aPRBY4sIe3POmqfhEmgn7ryF1Rl25fM8xRdSAt6JARYO4aLPWw==" saltValue="wpuSigf9FOYfWIozraWJ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0" t="s">
        <v>48</v>
      </c>
      <c r="D55" s="1300"/>
      <c r="E55" s="1301"/>
      <c r="F55" s="128">
        <v>3522</v>
      </c>
      <c r="G55" s="128">
        <v>3124</v>
      </c>
      <c r="H55" s="129">
        <v>3231</v>
      </c>
    </row>
    <row r="56" spans="2:8" ht="52.5" customHeight="1" x14ac:dyDescent="0.15">
      <c r="B56" s="130"/>
      <c r="C56" s="1302" t="s">
        <v>49</v>
      </c>
      <c r="D56" s="1302"/>
      <c r="E56" s="1303"/>
      <c r="F56" s="131">
        <v>1227</v>
      </c>
      <c r="G56" s="131">
        <v>1228</v>
      </c>
      <c r="H56" s="132">
        <v>1228</v>
      </c>
    </row>
    <row r="57" spans="2:8" ht="53.25" customHeight="1" x14ac:dyDescent="0.15">
      <c r="B57" s="130"/>
      <c r="C57" s="1304" t="s">
        <v>50</v>
      </c>
      <c r="D57" s="1304"/>
      <c r="E57" s="1305"/>
      <c r="F57" s="133">
        <v>3902</v>
      </c>
      <c r="G57" s="133">
        <v>3945</v>
      </c>
      <c r="H57" s="134">
        <v>3899</v>
      </c>
    </row>
    <row r="58" spans="2:8" ht="45.75" customHeight="1" x14ac:dyDescent="0.15">
      <c r="B58" s="135"/>
      <c r="C58" s="1295" t="s">
        <v>596</v>
      </c>
      <c r="D58" s="1296"/>
      <c r="E58" s="1297"/>
      <c r="F58" s="384">
        <v>1276</v>
      </c>
      <c r="G58" s="384">
        <v>1270</v>
      </c>
      <c r="H58" s="136">
        <v>1322</v>
      </c>
    </row>
    <row r="59" spans="2:8" ht="45.75" customHeight="1" x14ac:dyDescent="0.15">
      <c r="B59" s="135"/>
      <c r="C59" s="1295" t="s">
        <v>595</v>
      </c>
      <c r="D59" s="1296"/>
      <c r="E59" s="1297"/>
      <c r="F59" s="384">
        <v>1369</v>
      </c>
      <c r="G59" s="384">
        <v>1332</v>
      </c>
      <c r="H59" s="136">
        <v>1294</v>
      </c>
    </row>
    <row r="60" spans="2:8" ht="45.75" customHeight="1" x14ac:dyDescent="0.15">
      <c r="B60" s="135"/>
      <c r="C60" s="1295" t="s">
        <v>597</v>
      </c>
      <c r="D60" s="1296"/>
      <c r="E60" s="1297"/>
      <c r="F60" s="384">
        <v>339</v>
      </c>
      <c r="G60" s="384">
        <v>339</v>
      </c>
      <c r="H60" s="136">
        <v>339</v>
      </c>
    </row>
    <row r="61" spans="2:8" ht="45.75" customHeight="1" x14ac:dyDescent="0.15">
      <c r="B61" s="135"/>
      <c r="C61" s="1295" t="s">
        <v>599</v>
      </c>
      <c r="D61" s="1296"/>
      <c r="E61" s="1297"/>
      <c r="F61" s="384">
        <v>121</v>
      </c>
      <c r="G61" s="384">
        <v>121</v>
      </c>
      <c r="H61" s="136">
        <v>186</v>
      </c>
    </row>
    <row r="62" spans="2:8" ht="45.75" customHeight="1" thickBot="1" x14ac:dyDescent="0.2">
      <c r="B62" s="137"/>
      <c r="C62" s="1295" t="s">
        <v>598</v>
      </c>
      <c r="D62" s="1296"/>
      <c r="E62" s="1297"/>
      <c r="F62" s="385">
        <v>176</v>
      </c>
      <c r="G62" s="385">
        <v>177</v>
      </c>
      <c r="H62" s="138">
        <v>161</v>
      </c>
    </row>
    <row r="63" spans="2:8" ht="52.5" customHeight="1" thickBot="1" x14ac:dyDescent="0.2">
      <c r="B63" s="139"/>
      <c r="C63" s="1298" t="s">
        <v>51</v>
      </c>
      <c r="D63" s="1298"/>
      <c r="E63" s="1299"/>
      <c r="F63" s="140">
        <v>8652</v>
      </c>
      <c r="G63" s="140">
        <v>8297</v>
      </c>
      <c r="H63" s="141">
        <v>8358</v>
      </c>
    </row>
    <row r="64" spans="2:8" ht="15" customHeight="1" x14ac:dyDescent="0.15"/>
  </sheetData>
  <sheetProtection algorithmName="SHA-512" hashValue="wTc0+ou1ZM/OMDmKyAEpaakBoIrYrun9KWJW+PQ17dApeFq2lJ6xr0fwYyLHMTyoN8Y32LUvU9o1vNOrP4o+7g==" saltValue="zsnmQ6P/66FM3l7bXK9y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42578125" style="388" customWidth="1"/>
    <col min="2" max="107" width="2.42578125" style="388" customWidth="1"/>
    <col min="108" max="108" width="6.140625" style="396" customWidth="1"/>
    <col min="109" max="109" width="5.85546875" style="395" customWidth="1"/>
    <col min="110" max="110" width="19.140625" style="388" hidden="1"/>
    <col min="111" max="115" width="12.5703125" style="388" hidden="1"/>
    <col min="116" max="349" width="8.5703125" style="388" hidden="1"/>
    <col min="350" max="355" width="14.85546875" style="388" hidden="1"/>
    <col min="356" max="357" width="15.85546875" style="388" hidden="1"/>
    <col min="358" max="363" width="16.140625" style="388" hidden="1"/>
    <col min="364" max="364" width="6.140625" style="388" hidden="1"/>
    <col min="365" max="365" width="3" style="388" hidden="1"/>
    <col min="366" max="605" width="8.5703125" style="388" hidden="1"/>
    <col min="606" max="611" width="14.85546875" style="388" hidden="1"/>
    <col min="612" max="613" width="15.85546875" style="388" hidden="1"/>
    <col min="614" max="619" width="16.140625" style="388" hidden="1"/>
    <col min="620" max="620" width="6.140625" style="388" hidden="1"/>
    <col min="621" max="621" width="3" style="388" hidden="1"/>
    <col min="622" max="861" width="8.5703125" style="388" hidden="1"/>
    <col min="862" max="867" width="14.85546875" style="388" hidden="1"/>
    <col min="868" max="869" width="15.85546875" style="388" hidden="1"/>
    <col min="870" max="875" width="16.140625" style="388" hidden="1"/>
    <col min="876" max="876" width="6.140625" style="388" hidden="1"/>
    <col min="877" max="877" width="3" style="388" hidden="1"/>
    <col min="878" max="1117" width="8.5703125" style="388" hidden="1"/>
    <col min="1118" max="1123" width="14.85546875" style="388" hidden="1"/>
    <col min="1124" max="1125" width="15.85546875" style="388" hidden="1"/>
    <col min="1126" max="1131" width="16.140625" style="388" hidden="1"/>
    <col min="1132" max="1132" width="6.140625" style="388" hidden="1"/>
    <col min="1133" max="1133" width="3" style="388" hidden="1"/>
    <col min="1134" max="1373" width="8.5703125" style="388" hidden="1"/>
    <col min="1374" max="1379" width="14.85546875" style="388" hidden="1"/>
    <col min="1380" max="1381" width="15.85546875" style="388" hidden="1"/>
    <col min="1382" max="1387" width="16.140625" style="388" hidden="1"/>
    <col min="1388" max="1388" width="6.140625" style="388" hidden="1"/>
    <col min="1389" max="1389" width="3" style="388" hidden="1"/>
    <col min="1390" max="1629" width="8.5703125" style="388" hidden="1"/>
    <col min="1630" max="1635" width="14.85546875" style="388" hidden="1"/>
    <col min="1636" max="1637" width="15.85546875" style="388" hidden="1"/>
    <col min="1638" max="1643" width="16.140625" style="388" hidden="1"/>
    <col min="1644" max="1644" width="6.140625" style="388" hidden="1"/>
    <col min="1645" max="1645" width="3" style="388" hidden="1"/>
    <col min="1646" max="1885" width="8.5703125" style="388" hidden="1"/>
    <col min="1886" max="1891" width="14.85546875" style="388" hidden="1"/>
    <col min="1892" max="1893" width="15.85546875" style="388" hidden="1"/>
    <col min="1894" max="1899" width="16.140625" style="388" hidden="1"/>
    <col min="1900" max="1900" width="6.140625" style="388" hidden="1"/>
    <col min="1901" max="1901" width="3" style="388" hidden="1"/>
    <col min="1902" max="2141" width="8.5703125" style="388" hidden="1"/>
    <col min="2142" max="2147" width="14.85546875" style="388" hidden="1"/>
    <col min="2148" max="2149" width="15.85546875" style="388" hidden="1"/>
    <col min="2150" max="2155" width="16.140625" style="388" hidden="1"/>
    <col min="2156" max="2156" width="6.140625" style="388" hidden="1"/>
    <col min="2157" max="2157" width="3" style="388" hidden="1"/>
    <col min="2158" max="2397" width="8.5703125" style="388" hidden="1"/>
    <col min="2398" max="2403" width="14.85546875" style="388" hidden="1"/>
    <col min="2404" max="2405" width="15.85546875" style="388" hidden="1"/>
    <col min="2406" max="2411" width="16.140625" style="388" hidden="1"/>
    <col min="2412" max="2412" width="6.140625" style="388" hidden="1"/>
    <col min="2413" max="2413" width="3" style="388" hidden="1"/>
    <col min="2414" max="2653" width="8.5703125" style="388" hidden="1"/>
    <col min="2654" max="2659" width="14.85546875" style="388" hidden="1"/>
    <col min="2660" max="2661" width="15.85546875" style="388" hidden="1"/>
    <col min="2662" max="2667" width="16.140625" style="388" hidden="1"/>
    <col min="2668" max="2668" width="6.140625" style="388" hidden="1"/>
    <col min="2669" max="2669" width="3" style="388" hidden="1"/>
    <col min="2670" max="2909" width="8.5703125" style="388" hidden="1"/>
    <col min="2910" max="2915" width="14.85546875" style="388" hidden="1"/>
    <col min="2916" max="2917" width="15.85546875" style="388" hidden="1"/>
    <col min="2918" max="2923" width="16.140625" style="388" hidden="1"/>
    <col min="2924" max="2924" width="6.140625" style="388" hidden="1"/>
    <col min="2925" max="2925" width="3" style="388" hidden="1"/>
    <col min="2926" max="3165" width="8.5703125" style="388" hidden="1"/>
    <col min="3166" max="3171" width="14.85546875" style="388" hidden="1"/>
    <col min="3172" max="3173" width="15.85546875" style="388" hidden="1"/>
    <col min="3174" max="3179" width="16.140625" style="388" hidden="1"/>
    <col min="3180" max="3180" width="6.140625" style="388" hidden="1"/>
    <col min="3181" max="3181" width="3" style="388" hidden="1"/>
    <col min="3182" max="3421" width="8.5703125" style="388" hidden="1"/>
    <col min="3422" max="3427" width="14.85546875" style="388" hidden="1"/>
    <col min="3428" max="3429" width="15.85546875" style="388" hidden="1"/>
    <col min="3430" max="3435" width="16.140625" style="388" hidden="1"/>
    <col min="3436" max="3436" width="6.140625" style="388" hidden="1"/>
    <col min="3437" max="3437" width="3" style="388" hidden="1"/>
    <col min="3438" max="3677" width="8.5703125" style="388" hidden="1"/>
    <col min="3678" max="3683" width="14.85546875" style="388" hidden="1"/>
    <col min="3684" max="3685" width="15.85546875" style="388" hidden="1"/>
    <col min="3686" max="3691" width="16.140625" style="388" hidden="1"/>
    <col min="3692" max="3692" width="6.140625" style="388" hidden="1"/>
    <col min="3693" max="3693" width="3" style="388" hidden="1"/>
    <col min="3694" max="3933" width="8.5703125" style="388" hidden="1"/>
    <col min="3934" max="3939" width="14.85546875" style="388" hidden="1"/>
    <col min="3940" max="3941" width="15.85546875" style="388" hidden="1"/>
    <col min="3942" max="3947" width="16.140625" style="388" hidden="1"/>
    <col min="3948" max="3948" width="6.140625" style="388" hidden="1"/>
    <col min="3949" max="3949" width="3" style="388" hidden="1"/>
    <col min="3950" max="4189" width="8.5703125" style="388" hidden="1"/>
    <col min="4190" max="4195" width="14.85546875" style="388" hidden="1"/>
    <col min="4196" max="4197" width="15.85546875" style="388" hidden="1"/>
    <col min="4198" max="4203" width="16.140625" style="388" hidden="1"/>
    <col min="4204" max="4204" width="6.140625" style="388" hidden="1"/>
    <col min="4205" max="4205" width="3" style="388" hidden="1"/>
    <col min="4206" max="4445" width="8.5703125" style="388" hidden="1"/>
    <col min="4446" max="4451" width="14.85546875" style="388" hidden="1"/>
    <col min="4452" max="4453" width="15.85546875" style="388" hidden="1"/>
    <col min="4454" max="4459" width="16.140625" style="388" hidden="1"/>
    <col min="4460" max="4460" width="6.140625" style="388" hidden="1"/>
    <col min="4461" max="4461" width="3" style="388" hidden="1"/>
    <col min="4462" max="4701" width="8.5703125" style="388" hidden="1"/>
    <col min="4702" max="4707" width="14.85546875" style="388" hidden="1"/>
    <col min="4708" max="4709" width="15.85546875" style="388" hidden="1"/>
    <col min="4710" max="4715" width="16.140625" style="388" hidden="1"/>
    <col min="4716" max="4716" width="6.140625" style="388" hidden="1"/>
    <col min="4717" max="4717" width="3" style="388" hidden="1"/>
    <col min="4718" max="4957" width="8.5703125" style="388" hidden="1"/>
    <col min="4958" max="4963" width="14.85546875" style="388" hidden="1"/>
    <col min="4964" max="4965" width="15.85546875" style="388" hidden="1"/>
    <col min="4966" max="4971" width="16.140625" style="388" hidden="1"/>
    <col min="4972" max="4972" width="6.140625" style="388" hidden="1"/>
    <col min="4973" max="4973" width="3" style="388" hidden="1"/>
    <col min="4974" max="5213" width="8.5703125" style="388" hidden="1"/>
    <col min="5214" max="5219" width="14.85546875" style="388" hidden="1"/>
    <col min="5220" max="5221" width="15.85546875" style="388" hidden="1"/>
    <col min="5222" max="5227" width="16.140625" style="388" hidden="1"/>
    <col min="5228" max="5228" width="6.140625" style="388" hidden="1"/>
    <col min="5229" max="5229" width="3" style="388" hidden="1"/>
    <col min="5230" max="5469" width="8.5703125" style="388" hidden="1"/>
    <col min="5470" max="5475" width="14.85546875" style="388" hidden="1"/>
    <col min="5476" max="5477" width="15.85546875" style="388" hidden="1"/>
    <col min="5478" max="5483" width="16.140625" style="388" hidden="1"/>
    <col min="5484" max="5484" width="6.140625" style="388" hidden="1"/>
    <col min="5485" max="5485" width="3" style="388" hidden="1"/>
    <col min="5486" max="5725" width="8.5703125" style="388" hidden="1"/>
    <col min="5726" max="5731" width="14.85546875" style="388" hidden="1"/>
    <col min="5732" max="5733" width="15.85546875" style="388" hidden="1"/>
    <col min="5734" max="5739" width="16.140625" style="388" hidden="1"/>
    <col min="5740" max="5740" width="6.140625" style="388" hidden="1"/>
    <col min="5741" max="5741" width="3" style="388" hidden="1"/>
    <col min="5742" max="5981" width="8.5703125" style="388" hidden="1"/>
    <col min="5982" max="5987" width="14.85546875" style="388" hidden="1"/>
    <col min="5988" max="5989" width="15.85546875" style="388" hidden="1"/>
    <col min="5990" max="5995" width="16.140625" style="388" hidden="1"/>
    <col min="5996" max="5996" width="6.140625" style="388" hidden="1"/>
    <col min="5997" max="5997" width="3" style="388" hidden="1"/>
    <col min="5998" max="6237" width="8.5703125" style="388" hidden="1"/>
    <col min="6238" max="6243" width="14.85546875" style="388" hidden="1"/>
    <col min="6244" max="6245" width="15.85546875" style="388" hidden="1"/>
    <col min="6246" max="6251" width="16.140625" style="388" hidden="1"/>
    <col min="6252" max="6252" width="6.140625" style="388" hidden="1"/>
    <col min="6253" max="6253" width="3" style="388" hidden="1"/>
    <col min="6254" max="6493" width="8.5703125" style="388" hidden="1"/>
    <col min="6494" max="6499" width="14.85546875" style="388" hidden="1"/>
    <col min="6500" max="6501" width="15.85546875" style="388" hidden="1"/>
    <col min="6502" max="6507" width="16.140625" style="388" hidden="1"/>
    <col min="6508" max="6508" width="6.140625" style="388" hidden="1"/>
    <col min="6509" max="6509" width="3" style="388" hidden="1"/>
    <col min="6510" max="6749" width="8.5703125" style="388" hidden="1"/>
    <col min="6750" max="6755" width="14.85546875" style="388" hidden="1"/>
    <col min="6756" max="6757" width="15.85546875" style="388" hidden="1"/>
    <col min="6758" max="6763" width="16.140625" style="388" hidden="1"/>
    <col min="6764" max="6764" width="6.140625" style="388" hidden="1"/>
    <col min="6765" max="6765" width="3" style="388" hidden="1"/>
    <col min="6766" max="7005" width="8.5703125" style="388" hidden="1"/>
    <col min="7006" max="7011" width="14.85546875" style="388" hidden="1"/>
    <col min="7012" max="7013" width="15.85546875" style="388" hidden="1"/>
    <col min="7014" max="7019" width="16.140625" style="388" hidden="1"/>
    <col min="7020" max="7020" width="6.140625" style="388" hidden="1"/>
    <col min="7021" max="7021" width="3" style="388" hidden="1"/>
    <col min="7022" max="7261" width="8.5703125" style="388" hidden="1"/>
    <col min="7262" max="7267" width="14.85546875" style="388" hidden="1"/>
    <col min="7268" max="7269" width="15.85546875" style="388" hidden="1"/>
    <col min="7270" max="7275" width="16.140625" style="388" hidden="1"/>
    <col min="7276" max="7276" width="6.140625" style="388" hidden="1"/>
    <col min="7277" max="7277" width="3" style="388" hidden="1"/>
    <col min="7278" max="7517" width="8.5703125" style="388" hidden="1"/>
    <col min="7518" max="7523" width="14.85546875" style="388" hidden="1"/>
    <col min="7524" max="7525" width="15.85546875" style="388" hidden="1"/>
    <col min="7526" max="7531" width="16.140625" style="388" hidden="1"/>
    <col min="7532" max="7532" width="6.140625" style="388" hidden="1"/>
    <col min="7533" max="7533" width="3" style="388" hidden="1"/>
    <col min="7534" max="7773" width="8.5703125" style="388" hidden="1"/>
    <col min="7774" max="7779" width="14.85546875" style="388" hidden="1"/>
    <col min="7780" max="7781" width="15.85546875" style="388" hidden="1"/>
    <col min="7782" max="7787" width="16.140625" style="388" hidden="1"/>
    <col min="7788" max="7788" width="6.140625" style="388" hidden="1"/>
    <col min="7789" max="7789" width="3" style="388" hidden="1"/>
    <col min="7790" max="8029" width="8.5703125" style="388" hidden="1"/>
    <col min="8030" max="8035" width="14.85546875" style="388" hidden="1"/>
    <col min="8036" max="8037" width="15.85546875" style="388" hidden="1"/>
    <col min="8038" max="8043" width="16.140625" style="388" hidden="1"/>
    <col min="8044" max="8044" width="6.140625" style="388" hidden="1"/>
    <col min="8045" max="8045" width="3" style="388" hidden="1"/>
    <col min="8046" max="8285" width="8.5703125" style="388" hidden="1"/>
    <col min="8286" max="8291" width="14.85546875" style="388" hidden="1"/>
    <col min="8292" max="8293" width="15.85546875" style="388" hidden="1"/>
    <col min="8294" max="8299" width="16.140625" style="388" hidden="1"/>
    <col min="8300" max="8300" width="6.140625" style="388" hidden="1"/>
    <col min="8301" max="8301" width="3" style="388" hidden="1"/>
    <col min="8302" max="8541" width="8.5703125" style="388" hidden="1"/>
    <col min="8542" max="8547" width="14.85546875" style="388" hidden="1"/>
    <col min="8548" max="8549" width="15.85546875" style="388" hidden="1"/>
    <col min="8550" max="8555" width="16.140625" style="388" hidden="1"/>
    <col min="8556" max="8556" width="6.140625" style="388" hidden="1"/>
    <col min="8557" max="8557" width="3" style="388" hidden="1"/>
    <col min="8558" max="8797" width="8.5703125" style="388" hidden="1"/>
    <col min="8798" max="8803" width="14.85546875" style="388" hidden="1"/>
    <col min="8804" max="8805" width="15.85546875" style="388" hidden="1"/>
    <col min="8806" max="8811" width="16.140625" style="388" hidden="1"/>
    <col min="8812" max="8812" width="6.140625" style="388" hidden="1"/>
    <col min="8813" max="8813" width="3" style="388" hidden="1"/>
    <col min="8814" max="9053" width="8.5703125" style="388" hidden="1"/>
    <col min="9054" max="9059" width="14.85546875" style="388" hidden="1"/>
    <col min="9060" max="9061" width="15.85546875" style="388" hidden="1"/>
    <col min="9062" max="9067" width="16.140625" style="388" hidden="1"/>
    <col min="9068" max="9068" width="6.140625" style="388" hidden="1"/>
    <col min="9069" max="9069" width="3" style="388" hidden="1"/>
    <col min="9070" max="9309" width="8.5703125" style="388" hidden="1"/>
    <col min="9310" max="9315" width="14.85546875" style="388" hidden="1"/>
    <col min="9316" max="9317" width="15.85546875" style="388" hidden="1"/>
    <col min="9318" max="9323" width="16.140625" style="388" hidden="1"/>
    <col min="9324" max="9324" width="6.140625" style="388" hidden="1"/>
    <col min="9325" max="9325" width="3" style="388" hidden="1"/>
    <col min="9326" max="9565" width="8.5703125" style="388" hidden="1"/>
    <col min="9566" max="9571" width="14.85546875" style="388" hidden="1"/>
    <col min="9572" max="9573" width="15.85546875" style="388" hidden="1"/>
    <col min="9574" max="9579" width="16.140625" style="388" hidden="1"/>
    <col min="9580" max="9580" width="6.140625" style="388" hidden="1"/>
    <col min="9581" max="9581" width="3" style="388" hidden="1"/>
    <col min="9582" max="9821" width="8.5703125" style="388" hidden="1"/>
    <col min="9822" max="9827" width="14.85546875" style="388" hidden="1"/>
    <col min="9828" max="9829" width="15.85546875" style="388" hidden="1"/>
    <col min="9830" max="9835" width="16.140625" style="388" hidden="1"/>
    <col min="9836" max="9836" width="6.140625" style="388" hidden="1"/>
    <col min="9837" max="9837" width="3" style="388" hidden="1"/>
    <col min="9838" max="10077" width="8.5703125" style="388" hidden="1"/>
    <col min="10078" max="10083" width="14.85546875" style="388" hidden="1"/>
    <col min="10084" max="10085" width="15.85546875" style="388" hidden="1"/>
    <col min="10086" max="10091" width="16.140625" style="388" hidden="1"/>
    <col min="10092" max="10092" width="6.140625" style="388" hidden="1"/>
    <col min="10093" max="10093" width="3" style="388" hidden="1"/>
    <col min="10094" max="10333" width="8.5703125" style="388" hidden="1"/>
    <col min="10334" max="10339" width="14.85546875" style="388" hidden="1"/>
    <col min="10340" max="10341" width="15.85546875" style="388" hidden="1"/>
    <col min="10342" max="10347" width="16.140625" style="388" hidden="1"/>
    <col min="10348" max="10348" width="6.140625" style="388" hidden="1"/>
    <col min="10349" max="10349" width="3" style="388" hidden="1"/>
    <col min="10350" max="10589" width="8.5703125" style="388" hidden="1"/>
    <col min="10590" max="10595" width="14.85546875" style="388" hidden="1"/>
    <col min="10596" max="10597" width="15.85546875" style="388" hidden="1"/>
    <col min="10598" max="10603" width="16.140625" style="388" hidden="1"/>
    <col min="10604" max="10604" width="6.140625" style="388" hidden="1"/>
    <col min="10605" max="10605" width="3" style="388" hidden="1"/>
    <col min="10606" max="10845" width="8.5703125" style="388" hidden="1"/>
    <col min="10846" max="10851" width="14.85546875" style="388" hidden="1"/>
    <col min="10852" max="10853" width="15.85546875" style="388" hidden="1"/>
    <col min="10854" max="10859" width="16.140625" style="388" hidden="1"/>
    <col min="10860" max="10860" width="6.140625" style="388" hidden="1"/>
    <col min="10861" max="10861" width="3" style="388" hidden="1"/>
    <col min="10862" max="11101" width="8.5703125" style="388" hidden="1"/>
    <col min="11102" max="11107" width="14.85546875" style="388" hidden="1"/>
    <col min="11108" max="11109" width="15.85546875" style="388" hidden="1"/>
    <col min="11110" max="11115" width="16.140625" style="388" hidden="1"/>
    <col min="11116" max="11116" width="6.140625" style="388" hidden="1"/>
    <col min="11117" max="11117" width="3" style="388" hidden="1"/>
    <col min="11118" max="11357" width="8.5703125" style="388" hidden="1"/>
    <col min="11358" max="11363" width="14.85546875" style="388" hidden="1"/>
    <col min="11364" max="11365" width="15.85546875" style="388" hidden="1"/>
    <col min="11366" max="11371" width="16.140625" style="388" hidden="1"/>
    <col min="11372" max="11372" width="6.140625" style="388" hidden="1"/>
    <col min="11373" max="11373" width="3" style="388" hidden="1"/>
    <col min="11374" max="11613" width="8.5703125" style="388" hidden="1"/>
    <col min="11614" max="11619" width="14.85546875" style="388" hidden="1"/>
    <col min="11620" max="11621" width="15.85546875" style="388" hidden="1"/>
    <col min="11622" max="11627" width="16.140625" style="388" hidden="1"/>
    <col min="11628" max="11628" width="6.140625" style="388" hidden="1"/>
    <col min="11629" max="11629" width="3" style="388" hidden="1"/>
    <col min="11630" max="11869" width="8.5703125" style="388" hidden="1"/>
    <col min="11870" max="11875" width="14.85546875" style="388" hidden="1"/>
    <col min="11876" max="11877" width="15.85546875" style="388" hidden="1"/>
    <col min="11878" max="11883" width="16.140625" style="388" hidden="1"/>
    <col min="11884" max="11884" width="6.140625" style="388" hidden="1"/>
    <col min="11885" max="11885" width="3" style="388" hidden="1"/>
    <col min="11886" max="12125" width="8.5703125" style="388" hidden="1"/>
    <col min="12126" max="12131" width="14.85546875" style="388" hidden="1"/>
    <col min="12132" max="12133" width="15.85546875" style="388" hidden="1"/>
    <col min="12134" max="12139" width="16.140625" style="388" hidden="1"/>
    <col min="12140" max="12140" width="6.140625" style="388" hidden="1"/>
    <col min="12141" max="12141" width="3" style="388" hidden="1"/>
    <col min="12142" max="12381" width="8.5703125" style="388" hidden="1"/>
    <col min="12382" max="12387" width="14.85546875" style="388" hidden="1"/>
    <col min="12388" max="12389" width="15.85546875" style="388" hidden="1"/>
    <col min="12390" max="12395" width="16.140625" style="388" hidden="1"/>
    <col min="12396" max="12396" width="6.140625" style="388" hidden="1"/>
    <col min="12397" max="12397" width="3" style="388" hidden="1"/>
    <col min="12398" max="12637" width="8.5703125" style="388" hidden="1"/>
    <col min="12638" max="12643" width="14.85546875" style="388" hidden="1"/>
    <col min="12644" max="12645" width="15.85546875" style="388" hidden="1"/>
    <col min="12646" max="12651" width="16.140625" style="388" hidden="1"/>
    <col min="12652" max="12652" width="6.140625" style="388" hidden="1"/>
    <col min="12653" max="12653" width="3" style="388" hidden="1"/>
    <col min="12654" max="12893" width="8.5703125" style="388" hidden="1"/>
    <col min="12894" max="12899" width="14.85546875" style="388" hidden="1"/>
    <col min="12900" max="12901" width="15.85546875" style="388" hidden="1"/>
    <col min="12902" max="12907" width="16.140625" style="388" hidden="1"/>
    <col min="12908" max="12908" width="6.140625" style="388" hidden="1"/>
    <col min="12909" max="12909" width="3" style="388" hidden="1"/>
    <col min="12910" max="13149" width="8.5703125" style="388" hidden="1"/>
    <col min="13150" max="13155" width="14.85546875" style="388" hidden="1"/>
    <col min="13156" max="13157" width="15.85546875" style="388" hidden="1"/>
    <col min="13158" max="13163" width="16.140625" style="388" hidden="1"/>
    <col min="13164" max="13164" width="6.140625" style="388" hidden="1"/>
    <col min="13165" max="13165" width="3" style="388" hidden="1"/>
    <col min="13166" max="13405" width="8.5703125" style="388" hidden="1"/>
    <col min="13406" max="13411" width="14.85546875" style="388" hidden="1"/>
    <col min="13412" max="13413" width="15.85546875" style="388" hidden="1"/>
    <col min="13414" max="13419" width="16.140625" style="388" hidden="1"/>
    <col min="13420" max="13420" width="6.140625" style="388" hidden="1"/>
    <col min="13421" max="13421" width="3" style="388" hidden="1"/>
    <col min="13422" max="13661" width="8.5703125" style="388" hidden="1"/>
    <col min="13662" max="13667" width="14.85546875" style="388" hidden="1"/>
    <col min="13668" max="13669" width="15.85546875" style="388" hidden="1"/>
    <col min="13670" max="13675" width="16.140625" style="388" hidden="1"/>
    <col min="13676" max="13676" width="6.140625" style="388" hidden="1"/>
    <col min="13677" max="13677" width="3" style="388" hidden="1"/>
    <col min="13678" max="13917" width="8.5703125" style="388" hidden="1"/>
    <col min="13918" max="13923" width="14.85546875" style="388" hidden="1"/>
    <col min="13924" max="13925" width="15.85546875" style="388" hidden="1"/>
    <col min="13926" max="13931" width="16.140625" style="388" hidden="1"/>
    <col min="13932" max="13932" width="6.140625" style="388" hidden="1"/>
    <col min="13933" max="13933" width="3" style="388" hidden="1"/>
    <col min="13934" max="14173" width="8.5703125" style="388" hidden="1"/>
    <col min="14174" max="14179" width="14.85546875" style="388" hidden="1"/>
    <col min="14180" max="14181" width="15.85546875" style="388" hidden="1"/>
    <col min="14182" max="14187" width="16.140625" style="388" hidden="1"/>
    <col min="14188" max="14188" width="6.140625" style="388" hidden="1"/>
    <col min="14189" max="14189" width="3" style="388" hidden="1"/>
    <col min="14190" max="14429" width="8.5703125" style="388" hidden="1"/>
    <col min="14430" max="14435" width="14.85546875" style="388" hidden="1"/>
    <col min="14436" max="14437" width="15.85546875" style="388" hidden="1"/>
    <col min="14438" max="14443" width="16.140625" style="388" hidden="1"/>
    <col min="14444" max="14444" width="6.140625" style="388" hidden="1"/>
    <col min="14445" max="14445" width="3" style="388" hidden="1"/>
    <col min="14446" max="14685" width="8.5703125" style="388" hidden="1"/>
    <col min="14686" max="14691" width="14.85546875" style="388" hidden="1"/>
    <col min="14692" max="14693" width="15.85546875" style="388" hidden="1"/>
    <col min="14694" max="14699" width="16.140625" style="388" hidden="1"/>
    <col min="14700" max="14700" width="6.140625" style="388" hidden="1"/>
    <col min="14701" max="14701" width="3" style="388" hidden="1"/>
    <col min="14702" max="14941" width="8.5703125" style="388" hidden="1"/>
    <col min="14942" max="14947" width="14.85546875" style="388" hidden="1"/>
    <col min="14948" max="14949" width="15.85546875" style="388" hidden="1"/>
    <col min="14950" max="14955" width="16.140625" style="388" hidden="1"/>
    <col min="14956" max="14956" width="6.140625" style="388" hidden="1"/>
    <col min="14957" max="14957" width="3" style="388" hidden="1"/>
    <col min="14958" max="15197" width="8.5703125" style="388" hidden="1"/>
    <col min="15198" max="15203" width="14.85546875" style="388" hidden="1"/>
    <col min="15204" max="15205" width="15.85546875" style="388" hidden="1"/>
    <col min="15206" max="15211" width="16.140625" style="388" hidden="1"/>
    <col min="15212" max="15212" width="6.140625" style="388" hidden="1"/>
    <col min="15213" max="15213" width="3" style="388" hidden="1"/>
    <col min="15214" max="15453" width="8.5703125" style="388" hidden="1"/>
    <col min="15454" max="15459" width="14.85546875" style="388" hidden="1"/>
    <col min="15460" max="15461" width="15.85546875" style="388" hidden="1"/>
    <col min="15462" max="15467" width="16.140625" style="388" hidden="1"/>
    <col min="15468" max="15468" width="6.140625" style="388" hidden="1"/>
    <col min="15469" max="15469" width="3" style="388" hidden="1"/>
    <col min="15470" max="15709" width="8.5703125" style="388" hidden="1"/>
    <col min="15710" max="15715" width="14.85546875" style="388" hidden="1"/>
    <col min="15716" max="15717" width="15.85546875" style="388" hidden="1"/>
    <col min="15718" max="15723" width="16.140625" style="388" hidden="1"/>
    <col min="15724" max="15724" width="6.140625" style="388" hidden="1"/>
    <col min="15725" max="15725" width="3" style="388" hidden="1"/>
    <col min="15726" max="15965" width="8.5703125" style="388" hidden="1"/>
    <col min="15966" max="15971" width="14.85546875" style="388" hidden="1"/>
    <col min="15972" max="15973" width="15.85546875" style="388" hidden="1"/>
    <col min="15974" max="15979" width="16.140625" style="388" hidden="1"/>
    <col min="15980" max="15980" width="6.140625" style="388" hidden="1"/>
    <col min="15981" max="15981" width="3" style="388" hidden="1"/>
    <col min="15982" max="16221" width="8.5703125" style="388" hidden="1"/>
    <col min="16222" max="16227" width="14.85546875" style="388" hidden="1"/>
    <col min="16228" max="16229" width="15.85546875" style="388" hidden="1"/>
    <col min="16230" max="16235" width="16.140625" style="388" hidden="1"/>
    <col min="16236" max="16236" width="6.140625" style="388" hidden="1"/>
    <col min="16237" max="16237" width="3" style="388" hidden="1"/>
    <col min="16238" max="16384" width="8.57031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89"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0"/>
      <c r="DG10" s="290"/>
      <c r="DH10" s="290"/>
      <c r="DI10" s="290"/>
      <c r="DJ10" s="290"/>
      <c r="DK10" s="290"/>
      <c r="DL10" s="290"/>
      <c r="DM10" s="290"/>
      <c r="DN10" s="290"/>
      <c r="DO10" s="290"/>
      <c r="DP10" s="290"/>
      <c r="DQ10" s="290"/>
      <c r="DR10" s="290"/>
      <c r="DS10" s="290"/>
      <c r="DT10" s="290"/>
      <c r="DU10" s="290"/>
      <c r="DV10" s="290"/>
      <c r="DW10" s="290"/>
      <c r="EM10" s="289" t="s">
        <v>602</v>
      </c>
    </row>
    <row r="11" spans="1:143" s="289"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0"/>
      <c r="DG12" s="290"/>
      <c r="DH12" s="290"/>
      <c r="DI12" s="290"/>
      <c r="DJ12" s="290"/>
      <c r="DK12" s="290"/>
      <c r="DL12" s="290"/>
      <c r="DM12" s="290"/>
      <c r="DN12" s="290"/>
      <c r="DO12" s="290"/>
      <c r="DP12" s="290"/>
      <c r="DQ12" s="290"/>
      <c r="DR12" s="290"/>
      <c r="DS12" s="290"/>
      <c r="DT12" s="290"/>
      <c r="DU12" s="290"/>
      <c r="DV12" s="290"/>
      <c r="DW12" s="290"/>
      <c r="EM12" s="289" t="s">
        <v>602</v>
      </c>
    </row>
    <row r="13" spans="1:143" s="289"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4" t="s">
        <v>613</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5"/>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5"/>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5"/>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5"/>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605</v>
      </c>
    </row>
    <row r="50" spans="1:109" x14ac:dyDescent="0.15">
      <c r="B50" s="395"/>
      <c r="G50" s="1306"/>
      <c r="H50" s="1306"/>
      <c r="I50" s="1306"/>
      <c r="J50" s="1306"/>
      <c r="K50" s="405"/>
      <c r="L50" s="405"/>
      <c r="M50" s="406"/>
      <c r="N50" s="406"/>
      <c r="AN50" s="1307"/>
      <c r="AO50" s="1308"/>
      <c r="AP50" s="1308"/>
      <c r="AQ50" s="1308"/>
      <c r="AR50" s="1308"/>
      <c r="AS50" s="1308"/>
      <c r="AT50" s="1308"/>
      <c r="AU50" s="1308"/>
      <c r="AV50" s="1308"/>
      <c r="AW50" s="1308"/>
      <c r="AX50" s="1308"/>
      <c r="AY50" s="1308"/>
      <c r="AZ50" s="1308"/>
      <c r="BA50" s="1308"/>
      <c r="BB50" s="1308"/>
      <c r="BC50" s="1308"/>
      <c r="BD50" s="1308"/>
      <c r="BE50" s="1308"/>
      <c r="BF50" s="1308"/>
      <c r="BG50" s="1308"/>
      <c r="BH50" s="1308"/>
      <c r="BI50" s="1308"/>
      <c r="BJ50" s="1308"/>
      <c r="BK50" s="1308"/>
      <c r="BL50" s="1308"/>
      <c r="BM50" s="1308"/>
      <c r="BN50" s="1308"/>
      <c r="BO50" s="1309"/>
      <c r="BP50" s="1310" t="s">
        <v>560</v>
      </c>
      <c r="BQ50" s="1310"/>
      <c r="BR50" s="1310"/>
      <c r="BS50" s="1310"/>
      <c r="BT50" s="1310"/>
      <c r="BU50" s="1310"/>
      <c r="BV50" s="1310"/>
      <c r="BW50" s="1310"/>
      <c r="BX50" s="1310" t="s">
        <v>561</v>
      </c>
      <c r="BY50" s="1310"/>
      <c r="BZ50" s="1310"/>
      <c r="CA50" s="1310"/>
      <c r="CB50" s="1310"/>
      <c r="CC50" s="1310"/>
      <c r="CD50" s="1310"/>
      <c r="CE50" s="1310"/>
      <c r="CF50" s="1310" t="s">
        <v>562</v>
      </c>
      <c r="CG50" s="1310"/>
      <c r="CH50" s="1310"/>
      <c r="CI50" s="1310"/>
      <c r="CJ50" s="1310"/>
      <c r="CK50" s="1310"/>
      <c r="CL50" s="1310"/>
      <c r="CM50" s="1310"/>
      <c r="CN50" s="1310" t="s">
        <v>563</v>
      </c>
      <c r="CO50" s="1310"/>
      <c r="CP50" s="1310"/>
      <c r="CQ50" s="1310"/>
      <c r="CR50" s="1310"/>
      <c r="CS50" s="1310"/>
      <c r="CT50" s="1310"/>
      <c r="CU50" s="1310"/>
      <c r="CV50" s="1310" t="s">
        <v>564</v>
      </c>
      <c r="CW50" s="1310"/>
      <c r="CX50" s="1310"/>
      <c r="CY50" s="1310"/>
      <c r="CZ50" s="1310"/>
      <c r="DA50" s="1310"/>
      <c r="DB50" s="1310"/>
      <c r="DC50" s="1310"/>
    </row>
    <row r="51" spans="1:109" ht="13.5" customHeight="1" x14ac:dyDescent="0.15">
      <c r="B51" s="395"/>
      <c r="G51" s="1324"/>
      <c r="H51" s="1324"/>
      <c r="I51" s="1325"/>
      <c r="J51" s="1325"/>
      <c r="K51" s="1323"/>
      <c r="L51" s="1323"/>
      <c r="M51" s="1323"/>
      <c r="N51" s="1323"/>
      <c r="AM51" s="404"/>
      <c r="AN51" s="1313" t="s">
        <v>606</v>
      </c>
      <c r="AO51" s="1313"/>
      <c r="AP51" s="1313"/>
      <c r="AQ51" s="1313"/>
      <c r="AR51" s="1313"/>
      <c r="AS51" s="1313"/>
      <c r="AT51" s="1313"/>
      <c r="AU51" s="1313"/>
      <c r="AV51" s="1313"/>
      <c r="AW51" s="1313"/>
      <c r="AX51" s="1313"/>
      <c r="AY51" s="1313"/>
      <c r="AZ51" s="1313"/>
      <c r="BA51" s="1313"/>
      <c r="BB51" s="1313" t="s">
        <v>607</v>
      </c>
      <c r="BC51" s="1313"/>
      <c r="BD51" s="1313"/>
      <c r="BE51" s="1313"/>
      <c r="BF51" s="1313"/>
      <c r="BG51" s="1313"/>
      <c r="BH51" s="1313"/>
      <c r="BI51" s="1313"/>
      <c r="BJ51" s="1313"/>
      <c r="BK51" s="1313"/>
      <c r="BL51" s="1313"/>
      <c r="BM51" s="1313"/>
      <c r="BN51" s="1313"/>
      <c r="BO51" s="1313"/>
      <c r="BP51" s="1312">
        <v>2.2000000000000002</v>
      </c>
      <c r="BQ51" s="1312"/>
      <c r="BR51" s="1312"/>
      <c r="BS51" s="1312"/>
      <c r="BT51" s="1312"/>
      <c r="BU51" s="1312"/>
      <c r="BV51" s="1312"/>
      <c r="BW51" s="1312"/>
      <c r="BX51" s="1312">
        <v>4</v>
      </c>
      <c r="BY51" s="1312"/>
      <c r="BZ51" s="1312"/>
      <c r="CA51" s="1312"/>
      <c r="CB51" s="1312"/>
      <c r="CC51" s="1312"/>
      <c r="CD51" s="1312"/>
      <c r="CE51" s="1312"/>
      <c r="CF51" s="1312">
        <v>2.6</v>
      </c>
      <c r="CG51" s="1312"/>
      <c r="CH51" s="1312"/>
      <c r="CI51" s="1312"/>
      <c r="CJ51" s="1312"/>
      <c r="CK51" s="1312"/>
      <c r="CL51" s="1312"/>
      <c r="CM51" s="1312"/>
      <c r="CN51" s="1312"/>
      <c r="CO51" s="1312"/>
      <c r="CP51" s="1312"/>
      <c r="CQ51" s="1312"/>
      <c r="CR51" s="1312"/>
      <c r="CS51" s="1312"/>
      <c r="CT51" s="1312"/>
      <c r="CU51" s="1312"/>
      <c r="CV51" s="1311"/>
      <c r="CW51" s="1312"/>
      <c r="CX51" s="1312"/>
      <c r="CY51" s="1312"/>
      <c r="CZ51" s="1312"/>
      <c r="DA51" s="1312"/>
      <c r="DB51" s="1312"/>
      <c r="DC51" s="1312"/>
    </row>
    <row r="52" spans="1:109" x14ac:dyDescent="0.15">
      <c r="B52" s="395"/>
      <c r="G52" s="1324"/>
      <c r="H52" s="1324"/>
      <c r="I52" s="1325"/>
      <c r="J52" s="1325"/>
      <c r="K52" s="1323"/>
      <c r="L52" s="1323"/>
      <c r="M52" s="1323"/>
      <c r="N52" s="1323"/>
      <c r="AM52" s="40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3"/>
      <c r="B53" s="395"/>
      <c r="G53" s="1324"/>
      <c r="H53" s="1324"/>
      <c r="I53" s="1306"/>
      <c r="J53" s="1306"/>
      <c r="K53" s="1323"/>
      <c r="L53" s="1323"/>
      <c r="M53" s="1323"/>
      <c r="N53" s="1323"/>
      <c r="AM53" s="404"/>
      <c r="AN53" s="1313"/>
      <c r="AO53" s="1313"/>
      <c r="AP53" s="1313"/>
      <c r="AQ53" s="1313"/>
      <c r="AR53" s="1313"/>
      <c r="AS53" s="1313"/>
      <c r="AT53" s="1313"/>
      <c r="AU53" s="1313"/>
      <c r="AV53" s="1313"/>
      <c r="AW53" s="1313"/>
      <c r="AX53" s="1313"/>
      <c r="AY53" s="1313"/>
      <c r="AZ53" s="1313"/>
      <c r="BA53" s="1313"/>
      <c r="BB53" s="1313" t="s">
        <v>608</v>
      </c>
      <c r="BC53" s="1313"/>
      <c r="BD53" s="1313"/>
      <c r="BE53" s="1313"/>
      <c r="BF53" s="1313"/>
      <c r="BG53" s="1313"/>
      <c r="BH53" s="1313"/>
      <c r="BI53" s="1313"/>
      <c r="BJ53" s="1313"/>
      <c r="BK53" s="1313"/>
      <c r="BL53" s="1313"/>
      <c r="BM53" s="1313"/>
      <c r="BN53" s="1313"/>
      <c r="BO53" s="1313"/>
      <c r="BP53" s="1312">
        <v>56</v>
      </c>
      <c r="BQ53" s="1312"/>
      <c r="BR53" s="1312"/>
      <c r="BS53" s="1312"/>
      <c r="BT53" s="1312"/>
      <c r="BU53" s="1312"/>
      <c r="BV53" s="1312"/>
      <c r="BW53" s="1312"/>
      <c r="BX53" s="1312">
        <v>56.4</v>
      </c>
      <c r="BY53" s="1312"/>
      <c r="BZ53" s="1312"/>
      <c r="CA53" s="1312"/>
      <c r="CB53" s="1312"/>
      <c r="CC53" s="1312"/>
      <c r="CD53" s="1312"/>
      <c r="CE53" s="1312"/>
      <c r="CF53" s="1312">
        <v>55.1</v>
      </c>
      <c r="CG53" s="1312"/>
      <c r="CH53" s="1312"/>
      <c r="CI53" s="1312"/>
      <c r="CJ53" s="1312"/>
      <c r="CK53" s="1312"/>
      <c r="CL53" s="1312"/>
      <c r="CM53" s="1312"/>
      <c r="CN53" s="1312">
        <v>59.3</v>
      </c>
      <c r="CO53" s="1312"/>
      <c r="CP53" s="1312"/>
      <c r="CQ53" s="1312"/>
      <c r="CR53" s="1312"/>
      <c r="CS53" s="1312"/>
      <c r="CT53" s="1312"/>
      <c r="CU53" s="1312"/>
      <c r="CV53" s="1311"/>
      <c r="CW53" s="1312"/>
      <c r="CX53" s="1312"/>
      <c r="CY53" s="1312"/>
      <c r="CZ53" s="1312"/>
      <c r="DA53" s="1312"/>
      <c r="DB53" s="1312"/>
      <c r="DC53" s="1312"/>
    </row>
    <row r="54" spans="1:109" x14ac:dyDescent="0.15">
      <c r="A54" s="403"/>
      <c r="B54" s="395"/>
      <c r="G54" s="1324"/>
      <c r="H54" s="1324"/>
      <c r="I54" s="1306"/>
      <c r="J54" s="1306"/>
      <c r="K54" s="1323"/>
      <c r="L54" s="1323"/>
      <c r="M54" s="1323"/>
      <c r="N54" s="1323"/>
      <c r="AM54" s="40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3"/>
      <c r="B55" s="395"/>
      <c r="G55" s="1306"/>
      <c r="H55" s="1306"/>
      <c r="I55" s="1306"/>
      <c r="J55" s="1306"/>
      <c r="K55" s="1323"/>
      <c r="L55" s="1323"/>
      <c r="M55" s="1323"/>
      <c r="N55" s="1323"/>
      <c r="AN55" s="1310" t="s">
        <v>609</v>
      </c>
      <c r="AO55" s="1310"/>
      <c r="AP55" s="1310"/>
      <c r="AQ55" s="1310"/>
      <c r="AR55" s="1310"/>
      <c r="AS55" s="1310"/>
      <c r="AT55" s="1310"/>
      <c r="AU55" s="1310"/>
      <c r="AV55" s="1310"/>
      <c r="AW55" s="1310"/>
      <c r="AX55" s="1310"/>
      <c r="AY55" s="1310"/>
      <c r="AZ55" s="1310"/>
      <c r="BA55" s="1310"/>
      <c r="BB55" s="1313" t="s">
        <v>607</v>
      </c>
      <c r="BC55" s="1313"/>
      <c r="BD55" s="1313"/>
      <c r="BE55" s="1313"/>
      <c r="BF55" s="1313"/>
      <c r="BG55" s="1313"/>
      <c r="BH55" s="1313"/>
      <c r="BI55" s="1313"/>
      <c r="BJ55" s="1313"/>
      <c r="BK55" s="1313"/>
      <c r="BL55" s="1313"/>
      <c r="BM55" s="1313"/>
      <c r="BN55" s="1313"/>
      <c r="BO55" s="1313"/>
      <c r="BP55" s="1312">
        <v>20.2</v>
      </c>
      <c r="BQ55" s="1312"/>
      <c r="BR55" s="1312"/>
      <c r="BS55" s="1312"/>
      <c r="BT55" s="1312"/>
      <c r="BU55" s="1312"/>
      <c r="BV55" s="1312"/>
      <c r="BW55" s="1312"/>
      <c r="BX55" s="1312">
        <v>15.5</v>
      </c>
      <c r="BY55" s="1312"/>
      <c r="BZ55" s="1312"/>
      <c r="CA55" s="1312"/>
      <c r="CB55" s="1312"/>
      <c r="CC55" s="1312"/>
      <c r="CD55" s="1312"/>
      <c r="CE55" s="1312"/>
      <c r="CF55" s="1312">
        <v>14</v>
      </c>
      <c r="CG55" s="1312"/>
      <c r="CH55" s="1312"/>
      <c r="CI55" s="1312"/>
      <c r="CJ55" s="1312"/>
      <c r="CK55" s="1312"/>
      <c r="CL55" s="1312"/>
      <c r="CM55" s="1312"/>
      <c r="CN55" s="1312">
        <v>11.4</v>
      </c>
      <c r="CO55" s="1312"/>
      <c r="CP55" s="1312"/>
      <c r="CQ55" s="1312"/>
      <c r="CR55" s="1312"/>
      <c r="CS55" s="1312"/>
      <c r="CT55" s="1312"/>
      <c r="CU55" s="1312"/>
      <c r="CV55" s="1311"/>
      <c r="CW55" s="1312"/>
      <c r="CX55" s="1312"/>
      <c r="CY55" s="1312"/>
      <c r="CZ55" s="1312"/>
      <c r="DA55" s="1312"/>
      <c r="DB55" s="1312"/>
      <c r="DC55" s="1312"/>
    </row>
    <row r="56" spans="1:109" x14ac:dyDescent="0.15">
      <c r="A56" s="403"/>
      <c r="B56" s="395"/>
      <c r="G56" s="1306"/>
      <c r="H56" s="1306"/>
      <c r="I56" s="1306"/>
      <c r="J56" s="1306"/>
      <c r="K56" s="1323"/>
      <c r="L56" s="1323"/>
      <c r="M56" s="1323"/>
      <c r="N56" s="1323"/>
      <c r="AN56" s="1310"/>
      <c r="AO56" s="1310"/>
      <c r="AP56" s="1310"/>
      <c r="AQ56" s="1310"/>
      <c r="AR56" s="1310"/>
      <c r="AS56" s="1310"/>
      <c r="AT56" s="1310"/>
      <c r="AU56" s="1310"/>
      <c r="AV56" s="1310"/>
      <c r="AW56" s="1310"/>
      <c r="AX56" s="1310"/>
      <c r="AY56" s="1310"/>
      <c r="AZ56" s="1310"/>
      <c r="BA56" s="1310"/>
      <c r="BB56" s="1313"/>
      <c r="BC56" s="1313"/>
      <c r="BD56" s="1313"/>
      <c r="BE56" s="1313"/>
      <c r="BF56" s="1313"/>
      <c r="BG56" s="1313"/>
      <c r="BH56" s="1313"/>
      <c r="BI56" s="1313"/>
      <c r="BJ56" s="1313"/>
      <c r="BK56" s="1313"/>
      <c r="BL56" s="1313"/>
      <c r="BM56" s="1313"/>
      <c r="BN56" s="1313"/>
      <c r="BO56" s="1313"/>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3" customFormat="1" x14ac:dyDescent="0.15">
      <c r="B57" s="407"/>
      <c r="G57" s="1306"/>
      <c r="H57" s="1306"/>
      <c r="I57" s="1326"/>
      <c r="J57" s="1326"/>
      <c r="K57" s="1323"/>
      <c r="L57" s="1323"/>
      <c r="M57" s="1323"/>
      <c r="N57" s="1323"/>
      <c r="AM57" s="388"/>
      <c r="AN57" s="1310"/>
      <c r="AO57" s="1310"/>
      <c r="AP57" s="1310"/>
      <c r="AQ57" s="1310"/>
      <c r="AR57" s="1310"/>
      <c r="AS57" s="1310"/>
      <c r="AT57" s="1310"/>
      <c r="AU57" s="1310"/>
      <c r="AV57" s="1310"/>
      <c r="AW57" s="1310"/>
      <c r="AX57" s="1310"/>
      <c r="AY57" s="1310"/>
      <c r="AZ57" s="1310"/>
      <c r="BA57" s="1310"/>
      <c r="BB57" s="1313" t="s">
        <v>608</v>
      </c>
      <c r="BC57" s="1313"/>
      <c r="BD57" s="1313"/>
      <c r="BE57" s="1313"/>
      <c r="BF57" s="1313"/>
      <c r="BG57" s="1313"/>
      <c r="BH57" s="1313"/>
      <c r="BI57" s="1313"/>
      <c r="BJ57" s="1313"/>
      <c r="BK57" s="1313"/>
      <c r="BL57" s="1313"/>
      <c r="BM57" s="1313"/>
      <c r="BN57" s="1313"/>
      <c r="BO57" s="1313"/>
      <c r="BP57" s="1312">
        <v>54.5</v>
      </c>
      <c r="BQ57" s="1312"/>
      <c r="BR57" s="1312"/>
      <c r="BS57" s="1312"/>
      <c r="BT57" s="1312"/>
      <c r="BU57" s="1312"/>
      <c r="BV57" s="1312"/>
      <c r="BW57" s="1312"/>
      <c r="BX57" s="1312">
        <v>57.7</v>
      </c>
      <c r="BY57" s="1312"/>
      <c r="BZ57" s="1312"/>
      <c r="CA57" s="1312"/>
      <c r="CB57" s="1312"/>
      <c r="CC57" s="1312"/>
      <c r="CD57" s="1312"/>
      <c r="CE57" s="1312"/>
      <c r="CF57" s="1312">
        <v>57.8</v>
      </c>
      <c r="CG57" s="1312"/>
      <c r="CH57" s="1312"/>
      <c r="CI57" s="1312"/>
      <c r="CJ57" s="1312"/>
      <c r="CK57" s="1312"/>
      <c r="CL57" s="1312"/>
      <c r="CM57" s="1312"/>
      <c r="CN57" s="1312">
        <v>59.5</v>
      </c>
      <c r="CO57" s="1312"/>
      <c r="CP57" s="1312"/>
      <c r="CQ57" s="1312"/>
      <c r="CR57" s="1312"/>
      <c r="CS57" s="1312"/>
      <c r="CT57" s="1312"/>
      <c r="CU57" s="1312"/>
      <c r="CV57" s="1311"/>
      <c r="CW57" s="1312"/>
      <c r="CX57" s="1312"/>
      <c r="CY57" s="1312"/>
      <c r="CZ57" s="1312"/>
      <c r="DA57" s="1312"/>
      <c r="DB57" s="1312"/>
      <c r="DC57" s="1312"/>
      <c r="DD57" s="408"/>
      <c r="DE57" s="407"/>
    </row>
    <row r="58" spans="1:109" s="403" customFormat="1" x14ac:dyDescent="0.15">
      <c r="A58" s="388"/>
      <c r="B58" s="407"/>
      <c r="G58" s="1306"/>
      <c r="H58" s="1306"/>
      <c r="I58" s="1326"/>
      <c r="J58" s="1326"/>
      <c r="K58" s="1323"/>
      <c r="L58" s="1323"/>
      <c r="M58" s="1323"/>
      <c r="N58" s="1323"/>
      <c r="AM58" s="388"/>
      <c r="AN58" s="1310"/>
      <c r="AO58" s="1310"/>
      <c r="AP58" s="1310"/>
      <c r="AQ58" s="1310"/>
      <c r="AR58" s="1310"/>
      <c r="AS58" s="1310"/>
      <c r="AT58" s="1310"/>
      <c r="AU58" s="1310"/>
      <c r="AV58" s="1310"/>
      <c r="AW58" s="1310"/>
      <c r="AX58" s="1310"/>
      <c r="AY58" s="1310"/>
      <c r="AZ58" s="1310"/>
      <c r="BA58" s="1310"/>
      <c r="BB58" s="1313"/>
      <c r="BC58" s="1313"/>
      <c r="BD58" s="1313"/>
      <c r="BE58" s="1313"/>
      <c r="BF58" s="1313"/>
      <c r="BG58" s="1313"/>
      <c r="BH58" s="1313"/>
      <c r="BI58" s="1313"/>
      <c r="BJ58" s="1313"/>
      <c r="BK58" s="1313"/>
      <c r="BL58" s="1313"/>
      <c r="BM58" s="1313"/>
      <c r="BN58" s="1313"/>
      <c r="BO58" s="1313"/>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610</v>
      </c>
    </row>
    <row r="64" spans="1:109" x14ac:dyDescent="0.15">
      <c r="B64" s="395"/>
      <c r="G64" s="402"/>
      <c r="I64" s="415"/>
      <c r="J64" s="415"/>
      <c r="K64" s="415"/>
      <c r="L64" s="415"/>
      <c r="M64" s="415"/>
      <c r="N64" s="416"/>
      <c r="AM64" s="402"/>
      <c r="AN64" s="402" t="s">
        <v>604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4" t="s">
        <v>612</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5"/>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5"/>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5"/>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5"/>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605</v>
      </c>
    </row>
    <row r="72" spans="2:107" x14ac:dyDescent="0.15">
      <c r="B72" s="395"/>
      <c r="G72" s="1306"/>
      <c r="H72" s="1306"/>
      <c r="I72" s="1306"/>
      <c r="J72" s="1306"/>
      <c r="K72" s="405"/>
      <c r="L72" s="405"/>
      <c r="M72" s="406"/>
      <c r="N72" s="406"/>
      <c r="AN72" s="1307"/>
      <c r="AO72" s="1308"/>
      <c r="AP72" s="1308"/>
      <c r="AQ72" s="1308"/>
      <c r="AR72" s="1308"/>
      <c r="AS72" s="1308"/>
      <c r="AT72" s="1308"/>
      <c r="AU72" s="1308"/>
      <c r="AV72" s="1308"/>
      <c r="AW72" s="1308"/>
      <c r="AX72" s="1308"/>
      <c r="AY72" s="1308"/>
      <c r="AZ72" s="1308"/>
      <c r="BA72" s="1308"/>
      <c r="BB72" s="1308"/>
      <c r="BC72" s="1308"/>
      <c r="BD72" s="1308"/>
      <c r="BE72" s="1308"/>
      <c r="BF72" s="1308"/>
      <c r="BG72" s="1308"/>
      <c r="BH72" s="1308"/>
      <c r="BI72" s="1308"/>
      <c r="BJ72" s="1308"/>
      <c r="BK72" s="1308"/>
      <c r="BL72" s="1308"/>
      <c r="BM72" s="1308"/>
      <c r="BN72" s="1308"/>
      <c r="BO72" s="1309"/>
      <c r="BP72" s="1310" t="s">
        <v>560</v>
      </c>
      <c r="BQ72" s="1310"/>
      <c r="BR72" s="1310"/>
      <c r="BS72" s="1310"/>
      <c r="BT72" s="1310"/>
      <c r="BU72" s="1310"/>
      <c r="BV72" s="1310"/>
      <c r="BW72" s="1310"/>
      <c r="BX72" s="1310" t="s">
        <v>561</v>
      </c>
      <c r="BY72" s="1310"/>
      <c r="BZ72" s="1310"/>
      <c r="CA72" s="1310"/>
      <c r="CB72" s="1310"/>
      <c r="CC72" s="1310"/>
      <c r="CD72" s="1310"/>
      <c r="CE72" s="1310"/>
      <c r="CF72" s="1310" t="s">
        <v>562</v>
      </c>
      <c r="CG72" s="1310"/>
      <c r="CH72" s="1310"/>
      <c r="CI72" s="1310"/>
      <c r="CJ72" s="1310"/>
      <c r="CK72" s="1310"/>
      <c r="CL72" s="1310"/>
      <c r="CM72" s="1310"/>
      <c r="CN72" s="1310" t="s">
        <v>563</v>
      </c>
      <c r="CO72" s="1310"/>
      <c r="CP72" s="1310"/>
      <c r="CQ72" s="1310"/>
      <c r="CR72" s="1310"/>
      <c r="CS72" s="1310"/>
      <c r="CT72" s="1310"/>
      <c r="CU72" s="1310"/>
      <c r="CV72" s="1310" t="s">
        <v>564</v>
      </c>
      <c r="CW72" s="1310"/>
      <c r="CX72" s="1310"/>
      <c r="CY72" s="1310"/>
      <c r="CZ72" s="1310"/>
      <c r="DA72" s="1310"/>
      <c r="DB72" s="1310"/>
      <c r="DC72" s="1310"/>
    </row>
    <row r="73" spans="2:107" x14ac:dyDescent="0.15">
      <c r="B73" s="395"/>
      <c r="G73" s="1324"/>
      <c r="H73" s="1324"/>
      <c r="I73" s="1324"/>
      <c r="J73" s="1324"/>
      <c r="K73" s="1327"/>
      <c r="L73" s="1327"/>
      <c r="M73" s="1327"/>
      <c r="N73" s="1327"/>
      <c r="AM73" s="404"/>
      <c r="AN73" s="1313" t="s">
        <v>606</v>
      </c>
      <c r="AO73" s="1313"/>
      <c r="AP73" s="1313"/>
      <c r="AQ73" s="1313"/>
      <c r="AR73" s="1313"/>
      <c r="AS73" s="1313"/>
      <c r="AT73" s="1313"/>
      <c r="AU73" s="1313"/>
      <c r="AV73" s="1313"/>
      <c r="AW73" s="1313"/>
      <c r="AX73" s="1313"/>
      <c r="AY73" s="1313"/>
      <c r="AZ73" s="1313"/>
      <c r="BA73" s="1313"/>
      <c r="BB73" s="1313" t="s">
        <v>607</v>
      </c>
      <c r="BC73" s="1313"/>
      <c r="BD73" s="1313"/>
      <c r="BE73" s="1313"/>
      <c r="BF73" s="1313"/>
      <c r="BG73" s="1313"/>
      <c r="BH73" s="1313"/>
      <c r="BI73" s="1313"/>
      <c r="BJ73" s="1313"/>
      <c r="BK73" s="1313"/>
      <c r="BL73" s="1313"/>
      <c r="BM73" s="1313"/>
      <c r="BN73" s="1313"/>
      <c r="BO73" s="1313"/>
      <c r="BP73" s="1312">
        <v>2.2000000000000002</v>
      </c>
      <c r="BQ73" s="1312"/>
      <c r="BR73" s="1312"/>
      <c r="BS73" s="1312"/>
      <c r="BT73" s="1312"/>
      <c r="BU73" s="1312"/>
      <c r="BV73" s="1312"/>
      <c r="BW73" s="1312"/>
      <c r="BX73" s="1312">
        <v>4</v>
      </c>
      <c r="BY73" s="1312"/>
      <c r="BZ73" s="1312"/>
      <c r="CA73" s="1312"/>
      <c r="CB73" s="1312"/>
      <c r="CC73" s="1312"/>
      <c r="CD73" s="1312"/>
      <c r="CE73" s="1312"/>
      <c r="CF73" s="1312">
        <v>2.6</v>
      </c>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395"/>
      <c r="G74" s="1324"/>
      <c r="H74" s="1324"/>
      <c r="I74" s="1324"/>
      <c r="J74" s="1324"/>
      <c r="K74" s="1327"/>
      <c r="L74" s="1327"/>
      <c r="M74" s="1327"/>
      <c r="N74" s="1327"/>
      <c r="AM74" s="40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5"/>
      <c r="G75" s="1324"/>
      <c r="H75" s="1324"/>
      <c r="I75" s="1306"/>
      <c r="J75" s="1306"/>
      <c r="K75" s="1323"/>
      <c r="L75" s="1323"/>
      <c r="M75" s="1323"/>
      <c r="N75" s="1323"/>
      <c r="AM75" s="404"/>
      <c r="AN75" s="1313"/>
      <c r="AO75" s="1313"/>
      <c r="AP75" s="1313"/>
      <c r="AQ75" s="1313"/>
      <c r="AR75" s="1313"/>
      <c r="AS75" s="1313"/>
      <c r="AT75" s="1313"/>
      <c r="AU75" s="1313"/>
      <c r="AV75" s="1313"/>
      <c r="AW75" s="1313"/>
      <c r="AX75" s="1313"/>
      <c r="AY75" s="1313"/>
      <c r="AZ75" s="1313"/>
      <c r="BA75" s="1313"/>
      <c r="BB75" s="1313" t="s">
        <v>611</v>
      </c>
      <c r="BC75" s="1313"/>
      <c r="BD75" s="1313"/>
      <c r="BE75" s="1313"/>
      <c r="BF75" s="1313"/>
      <c r="BG75" s="1313"/>
      <c r="BH75" s="1313"/>
      <c r="BI75" s="1313"/>
      <c r="BJ75" s="1313"/>
      <c r="BK75" s="1313"/>
      <c r="BL75" s="1313"/>
      <c r="BM75" s="1313"/>
      <c r="BN75" s="1313"/>
      <c r="BO75" s="1313"/>
      <c r="BP75" s="1312">
        <v>12.7</v>
      </c>
      <c r="BQ75" s="1312"/>
      <c r="BR75" s="1312"/>
      <c r="BS75" s="1312"/>
      <c r="BT75" s="1312"/>
      <c r="BU75" s="1312"/>
      <c r="BV75" s="1312"/>
      <c r="BW75" s="1312"/>
      <c r="BX75" s="1312">
        <v>11.4</v>
      </c>
      <c r="BY75" s="1312"/>
      <c r="BZ75" s="1312"/>
      <c r="CA75" s="1312"/>
      <c r="CB75" s="1312"/>
      <c r="CC75" s="1312"/>
      <c r="CD75" s="1312"/>
      <c r="CE75" s="1312"/>
      <c r="CF75" s="1312">
        <v>10.6</v>
      </c>
      <c r="CG75" s="1312"/>
      <c r="CH75" s="1312"/>
      <c r="CI75" s="1312"/>
      <c r="CJ75" s="1312"/>
      <c r="CK75" s="1312"/>
      <c r="CL75" s="1312"/>
      <c r="CM75" s="1312"/>
      <c r="CN75" s="1312">
        <v>9.5</v>
      </c>
      <c r="CO75" s="1312"/>
      <c r="CP75" s="1312"/>
      <c r="CQ75" s="1312"/>
      <c r="CR75" s="1312"/>
      <c r="CS75" s="1312"/>
      <c r="CT75" s="1312"/>
      <c r="CU75" s="1312"/>
      <c r="CV75" s="1312">
        <v>8.8000000000000007</v>
      </c>
      <c r="CW75" s="1312"/>
      <c r="CX75" s="1312"/>
      <c r="CY75" s="1312"/>
      <c r="CZ75" s="1312"/>
      <c r="DA75" s="1312"/>
      <c r="DB75" s="1312"/>
      <c r="DC75" s="1312"/>
    </row>
    <row r="76" spans="2:107" x14ac:dyDescent="0.15">
      <c r="B76" s="395"/>
      <c r="G76" s="1324"/>
      <c r="H76" s="1324"/>
      <c r="I76" s="1306"/>
      <c r="J76" s="1306"/>
      <c r="K76" s="1323"/>
      <c r="L76" s="1323"/>
      <c r="M76" s="1323"/>
      <c r="N76" s="1323"/>
      <c r="AM76" s="40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5"/>
      <c r="G77" s="1306"/>
      <c r="H77" s="1306"/>
      <c r="I77" s="1306"/>
      <c r="J77" s="1306"/>
      <c r="K77" s="1327"/>
      <c r="L77" s="1327"/>
      <c r="M77" s="1327"/>
      <c r="N77" s="1327"/>
      <c r="AN77" s="1310" t="s">
        <v>609</v>
      </c>
      <c r="AO77" s="1310"/>
      <c r="AP77" s="1310"/>
      <c r="AQ77" s="1310"/>
      <c r="AR77" s="1310"/>
      <c r="AS77" s="1310"/>
      <c r="AT77" s="1310"/>
      <c r="AU77" s="1310"/>
      <c r="AV77" s="1310"/>
      <c r="AW77" s="1310"/>
      <c r="AX77" s="1310"/>
      <c r="AY77" s="1310"/>
      <c r="AZ77" s="1310"/>
      <c r="BA77" s="1310"/>
      <c r="BB77" s="1313" t="s">
        <v>607</v>
      </c>
      <c r="BC77" s="1313"/>
      <c r="BD77" s="1313"/>
      <c r="BE77" s="1313"/>
      <c r="BF77" s="1313"/>
      <c r="BG77" s="1313"/>
      <c r="BH77" s="1313"/>
      <c r="BI77" s="1313"/>
      <c r="BJ77" s="1313"/>
      <c r="BK77" s="1313"/>
      <c r="BL77" s="1313"/>
      <c r="BM77" s="1313"/>
      <c r="BN77" s="1313"/>
      <c r="BO77" s="1313"/>
      <c r="BP77" s="1312">
        <v>20.2</v>
      </c>
      <c r="BQ77" s="1312"/>
      <c r="BR77" s="1312"/>
      <c r="BS77" s="1312"/>
      <c r="BT77" s="1312"/>
      <c r="BU77" s="1312"/>
      <c r="BV77" s="1312"/>
      <c r="BW77" s="1312"/>
      <c r="BX77" s="1312">
        <v>15.5</v>
      </c>
      <c r="BY77" s="1312"/>
      <c r="BZ77" s="1312"/>
      <c r="CA77" s="1312"/>
      <c r="CB77" s="1312"/>
      <c r="CC77" s="1312"/>
      <c r="CD77" s="1312"/>
      <c r="CE77" s="1312"/>
      <c r="CF77" s="1312">
        <v>14</v>
      </c>
      <c r="CG77" s="1312"/>
      <c r="CH77" s="1312"/>
      <c r="CI77" s="1312"/>
      <c r="CJ77" s="1312"/>
      <c r="CK77" s="1312"/>
      <c r="CL77" s="1312"/>
      <c r="CM77" s="1312"/>
      <c r="CN77" s="1312">
        <v>11.4</v>
      </c>
      <c r="CO77" s="1312"/>
      <c r="CP77" s="1312"/>
      <c r="CQ77" s="1312"/>
      <c r="CR77" s="1312"/>
      <c r="CS77" s="1312"/>
      <c r="CT77" s="1312"/>
      <c r="CU77" s="1312"/>
      <c r="CV77" s="1312">
        <v>10.4</v>
      </c>
      <c r="CW77" s="1312"/>
      <c r="CX77" s="1312"/>
      <c r="CY77" s="1312"/>
      <c r="CZ77" s="1312"/>
      <c r="DA77" s="1312"/>
      <c r="DB77" s="1312"/>
      <c r="DC77" s="1312"/>
    </row>
    <row r="78" spans="2:107" x14ac:dyDescent="0.15">
      <c r="B78" s="395"/>
      <c r="G78" s="1306"/>
      <c r="H78" s="1306"/>
      <c r="I78" s="1306"/>
      <c r="J78" s="1306"/>
      <c r="K78" s="1327"/>
      <c r="L78" s="1327"/>
      <c r="M78" s="1327"/>
      <c r="N78" s="1327"/>
      <c r="AN78" s="1310"/>
      <c r="AO78" s="1310"/>
      <c r="AP78" s="1310"/>
      <c r="AQ78" s="1310"/>
      <c r="AR78" s="1310"/>
      <c r="AS78" s="1310"/>
      <c r="AT78" s="1310"/>
      <c r="AU78" s="1310"/>
      <c r="AV78" s="1310"/>
      <c r="AW78" s="1310"/>
      <c r="AX78" s="1310"/>
      <c r="AY78" s="1310"/>
      <c r="AZ78" s="1310"/>
      <c r="BA78" s="1310"/>
      <c r="BB78" s="1313"/>
      <c r="BC78" s="1313"/>
      <c r="BD78" s="1313"/>
      <c r="BE78" s="1313"/>
      <c r="BF78" s="1313"/>
      <c r="BG78" s="1313"/>
      <c r="BH78" s="1313"/>
      <c r="BI78" s="1313"/>
      <c r="BJ78" s="1313"/>
      <c r="BK78" s="1313"/>
      <c r="BL78" s="1313"/>
      <c r="BM78" s="1313"/>
      <c r="BN78" s="1313"/>
      <c r="BO78" s="1313"/>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5"/>
      <c r="G79" s="1306"/>
      <c r="H79" s="1306"/>
      <c r="I79" s="1326"/>
      <c r="J79" s="1326"/>
      <c r="K79" s="1328"/>
      <c r="L79" s="1328"/>
      <c r="M79" s="1328"/>
      <c r="N79" s="1328"/>
      <c r="AN79" s="1310"/>
      <c r="AO79" s="1310"/>
      <c r="AP79" s="1310"/>
      <c r="AQ79" s="1310"/>
      <c r="AR79" s="1310"/>
      <c r="AS79" s="1310"/>
      <c r="AT79" s="1310"/>
      <c r="AU79" s="1310"/>
      <c r="AV79" s="1310"/>
      <c r="AW79" s="1310"/>
      <c r="AX79" s="1310"/>
      <c r="AY79" s="1310"/>
      <c r="AZ79" s="1310"/>
      <c r="BA79" s="1310"/>
      <c r="BB79" s="1313" t="s">
        <v>611</v>
      </c>
      <c r="BC79" s="1313"/>
      <c r="BD79" s="1313"/>
      <c r="BE79" s="1313"/>
      <c r="BF79" s="1313"/>
      <c r="BG79" s="1313"/>
      <c r="BH79" s="1313"/>
      <c r="BI79" s="1313"/>
      <c r="BJ79" s="1313"/>
      <c r="BK79" s="1313"/>
      <c r="BL79" s="1313"/>
      <c r="BM79" s="1313"/>
      <c r="BN79" s="1313"/>
      <c r="BO79" s="1313"/>
      <c r="BP79" s="1312">
        <v>7.1</v>
      </c>
      <c r="BQ79" s="1312"/>
      <c r="BR79" s="1312"/>
      <c r="BS79" s="1312"/>
      <c r="BT79" s="1312"/>
      <c r="BU79" s="1312"/>
      <c r="BV79" s="1312"/>
      <c r="BW79" s="1312"/>
      <c r="BX79" s="1312">
        <v>6.6</v>
      </c>
      <c r="BY79" s="1312"/>
      <c r="BZ79" s="1312"/>
      <c r="CA79" s="1312"/>
      <c r="CB79" s="1312"/>
      <c r="CC79" s="1312"/>
      <c r="CD79" s="1312"/>
      <c r="CE79" s="1312"/>
      <c r="CF79" s="1312">
        <v>6.5</v>
      </c>
      <c r="CG79" s="1312"/>
      <c r="CH79" s="1312"/>
      <c r="CI79" s="1312"/>
      <c r="CJ79" s="1312"/>
      <c r="CK79" s="1312"/>
      <c r="CL79" s="1312"/>
      <c r="CM79" s="1312"/>
      <c r="CN79" s="1312">
        <v>6.7</v>
      </c>
      <c r="CO79" s="1312"/>
      <c r="CP79" s="1312"/>
      <c r="CQ79" s="1312"/>
      <c r="CR79" s="1312"/>
      <c r="CS79" s="1312"/>
      <c r="CT79" s="1312"/>
      <c r="CU79" s="1312"/>
      <c r="CV79" s="1312">
        <v>6.6</v>
      </c>
      <c r="CW79" s="1312"/>
      <c r="CX79" s="1312"/>
      <c r="CY79" s="1312"/>
      <c r="CZ79" s="1312"/>
      <c r="DA79" s="1312"/>
      <c r="DB79" s="1312"/>
      <c r="DC79" s="1312"/>
    </row>
    <row r="80" spans="2:107" x14ac:dyDescent="0.15">
      <c r="B80" s="395"/>
      <c r="G80" s="1306"/>
      <c r="H80" s="1306"/>
      <c r="I80" s="1326"/>
      <c r="J80" s="1326"/>
      <c r="K80" s="1328"/>
      <c r="L80" s="1328"/>
      <c r="M80" s="1328"/>
      <c r="N80" s="1328"/>
      <c r="AN80" s="1310"/>
      <c r="AO80" s="1310"/>
      <c r="AP80" s="1310"/>
      <c r="AQ80" s="1310"/>
      <c r="AR80" s="1310"/>
      <c r="AS80" s="1310"/>
      <c r="AT80" s="1310"/>
      <c r="AU80" s="1310"/>
      <c r="AV80" s="1310"/>
      <c r="AW80" s="1310"/>
      <c r="AX80" s="1310"/>
      <c r="AY80" s="1310"/>
      <c r="AZ80" s="1310"/>
      <c r="BA80" s="1310"/>
      <c r="BB80" s="1313"/>
      <c r="BC80" s="1313"/>
      <c r="BD80" s="1313"/>
      <c r="BE80" s="1313"/>
      <c r="BF80" s="1313"/>
      <c r="BG80" s="1313"/>
      <c r="BH80" s="1313"/>
      <c r="BI80" s="1313"/>
      <c r="BJ80" s="1313"/>
      <c r="BK80" s="1313"/>
      <c r="BL80" s="1313"/>
      <c r="BM80" s="1313"/>
      <c r="BN80" s="1313"/>
      <c r="BO80" s="1313"/>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z0MS1GevzZ87COTx1qsnYPpgMJTYI9LEAJbbv5JIQ0986gg+cWfNFm1lhEwluxIZGG094k5Sz5PY2naFv6RL9Q==" saltValue="TMhChYekACUX2Qxaac+8Z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42578125" style="290" customWidth="1"/>
    <col min="35" max="122" width="2.42578125" style="289" customWidth="1"/>
    <col min="123" max="16384" width="2.425781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506</v>
      </c>
    </row>
  </sheetData>
  <sheetProtection algorithmName="SHA-512" hashValue="egFN8iqtEyrzzJt/1KGuZ19VLLsonr4fEfyRUUvVYJMViAnuwHJNBmcmfEVdR5kuIyY0eVBvX6XaVD2N2Z5nFA==" saltValue="xkau6LyN928R3rTHIdFS3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42578125" style="290" customWidth="1"/>
    <col min="35" max="122" width="2.42578125" style="289" customWidth="1"/>
    <col min="123" max="16384" width="2.425781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506</v>
      </c>
    </row>
  </sheetData>
  <sheetProtection algorithmName="SHA-512" hashValue="lCBJ0vKal547CNvrwp2SNb/VHblz9VBnhLeL8iNabXuiPKrOM7eWJQvc3K1muKXnRSV+PR4oyh3bM7jjpy8fGg==" saltValue="PQOFTVza3ITZDP/ekwmh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48" customWidth="1"/>
    <col min="2" max="8" width="13.42578125" style="148" customWidth="1"/>
    <col min="9" max="16384" width="11.140625" style="148"/>
  </cols>
  <sheetData>
    <row r="1" spans="1:8" x14ac:dyDescent="0.15">
      <c r="A1" s="142"/>
      <c r="B1" s="143"/>
      <c r="C1" s="144"/>
      <c r="D1" s="145"/>
      <c r="E1" s="146"/>
      <c r="F1" s="146"/>
      <c r="G1" s="146"/>
      <c r="H1" s="147"/>
    </row>
    <row r="2" spans="1:8" x14ac:dyDescent="0.15">
      <c r="A2" s="149"/>
      <c r="B2" s="150"/>
      <c r="C2" s="151"/>
      <c r="D2" s="152" t="s">
        <v>52</v>
      </c>
      <c r="E2" s="153"/>
      <c r="F2" s="154" t="s">
        <v>557</v>
      </c>
      <c r="G2" s="155"/>
      <c r="H2" s="156"/>
    </row>
    <row r="3" spans="1:8" x14ac:dyDescent="0.15">
      <c r="A3" s="152" t="s">
        <v>550</v>
      </c>
      <c r="B3" s="157"/>
      <c r="C3" s="158"/>
      <c r="D3" s="159">
        <v>180655</v>
      </c>
      <c r="E3" s="160"/>
      <c r="F3" s="161">
        <v>56894</v>
      </c>
      <c r="G3" s="162"/>
      <c r="H3" s="163"/>
    </row>
    <row r="4" spans="1:8" x14ac:dyDescent="0.15">
      <c r="A4" s="164"/>
      <c r="B4" s="165"/>
      <c r="C4" s="166"/>
      <c r="D4" s="167">
        <v>95683</v>
      </c>
      <c r="E4" s="168"/>
      <c r="F4" s="169">
        <v>32548</v>
      </c>
      <c r="G4" s="170"/>
      <c r="H4" s="171"/>
    </row>
    <row r="5" spans="1:8" x14ac:dyDescent="0.15">
      <c r="A5" s="152" t="s">
        <v>552</v>
      </c>
      <c r="B5" s="157"/>
      <c r="C5" s="158"/>
      <c r="D5" s="159">
        <v>135372</v>
      </c>
      <c r="E5" s="160"/>
      <c r="F5" s="161">
        <v>57122</v>
      </c>
      <c r="G5" s="162"/>
      <c r="H5" s="163"/>
    </row>
    <row r="6" spans="1:8" x14ac:dyDescent="0.15">
      <c r="A6" s="164"/>
      <c r="B6" s="165"/>
      <c r="C6" s="166"/>
      <c r="D6" s="167">
        <v>75155</v>
      </c>
      <c r="E6" s="168"/>
      <c r="F6" s="169">
        <v>36191</v>
      </c>
      <c r="G6" s="170"/>
      <c r="H6" s="171"/>
    </row>
    <row r="7" spans="1:8" x14ac:dyDescent="0.15">
      <c r="A7" s="152" t="s">
        <v>553</v>
      </c>
      <c r="B7" s="157"/>
      <c r="C7" s="158"/>
      <c r="D7" s="159">
        <v>124012</v>
      </c>
      <c r="E7" s="160"/>
      <c r="F7" s="161">
        <v>53655</v>
      </c>
      <c r="G7" s="162"/>
      <c r="H7" s="163"/>
    </row>
    <row r="8" spans="1:8" x14ac:dyDescent="0.15">
      <c r="A8" s="164"/>
      <c r="B8" s="165"/>
      <c r="C8" s="166"/>
      <c r="D8" s="167">
        <v>71018</v>
      </c>
      <c r="E8" s="168"/>
      <c r="F8" s="169">
        <v>32719</v>
      </c>
      <c r="G8" s="170"/>
      <c r="H8" s="171"/>
    </row>
    <row r="9" spans="1:8" x14ac:dyDescent="0.15">
      <c r="A9" s="152" t="s">
        <v>554</v>
      </c>
      <c r="B9" s="157"/>
      <c r="C9" s="158"/>
      <c r="D9" s="159">
        <v>122975</v>
      </c>
      <c r="E9" s="160"/>
      <c r="F9" s="161">
        <v>53869</v>
      </c>
      <c r="G9" s="162"/>
      <c r="H9" s="163"/>
    </row>
    <row r="10" spans="1:8" x14ac:dyDescent="0.15">
      <c r="A10" s="164"/>
      <c r="B10" s="165"/>
      <c r="C10" s="166"/>
      <c r="D10" s="167">
        <v>72307</v>
      </c>
      <c r="E10" s="168"/>
      <c r="F10" s="169">
        <v>35046</v>
      </c>
      <c r="G10" s="170"/>
      <c r="H10" s="171"/>
    </row>
    <row r="11" spans="1:8" x14ac:dyDescent="0.15">
      <c r="A11" s="152" t="s">
        <v>555</v>
      </c>
      <c r="B11" s="157"/>
      <c r="C11" s="158"/>
      <c r="D11" s="159">
        <v>103985</v>
      </c>
      <c r="E11" s="160"/>
      <c r="F11" s="161">
        <v>59119</v>
      </c>
      <c r="G11" s="162"/>
      <c r="H11" s="163"/>
    </row>
    <row r="12" spans="1:8" x14ac:dyDescent="0.15">
      <c r="A12" s="164"/>
      <c r="B12" s="165"/>
      <c r="C12" s="172"/>
      <c r="D12" s="167">
        <v>72471</v>
      </c>
      <c r="E12" s="168"/>
      <c r="F12" s="169">
        <v>29900</v>
      </c>
      <c r="G12" s="170"/>
      <c r="H12" s="171"/>
    </row>
    <row r="13" spans="1:8" x14ac:dyDescent="0.15">
      <c r="A13" s="152"/>
      <c r="B13" s="157"/>
      <c r="C13" s="173"/>
      <c r="D13" s="174">
        <v>133400</v>
      </c>
      <c r="E13" s="175"/>
      <c r="F13" s="176">
        <v>56132</v>
      </c>
      <c r="G13" s="177"/>
      <c r="H13" s="163"/>
    </row>
    <row r="14" spans="1:8" x14ac:dyDescent="0.15">
      <c r="A14" s="164"/>
      <c r="B14" s="165"/>
      <c r="C14" s="166"/>
      <c r="D14" s="167">
        <v>77327</v>
      </c>
      <c r="E14" s="168"/>
      <c r="F14" s="169">
        <v>33281</v>
      </c>
      <c r="G14" s="170"/>
      <c r="H14" s="171"/>
    </row>
    <row r="17" spans="1:11" x14ac:dyDescent="0.15">
      <c r="A17" s="148" t="s">
        <v>53</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54</v>
      </c>
      <c r="B19" s="178">
        <f>ROUND(VALUE(SUBSTITUTE(実質収支比率等に係る経年分析!F$48,"▲","-")),2)</f>
        <v>1</v>
      </c>
      <c r="C19" s="178">
        <f>ROUND(VALUE(SUBSTITUTE(実質収支比率等に係る経年分析!G$48,"▲","-")),2)</f>
        <v>1.07</v>
      </c>
      <c r="D19" s="178">
        <f>ROUND(VALUE(SUBSTITUTE(実質収支比率等に係る経年分析!H$48,"▲","-")),2)</f>
        <v>0.91</v>
      </c>
      <c r="E19" s="178">
        <f>ROUND(VALUE(SUBSTITUTE(実質収支比率等に係る経年分析!I$48,"▲","-")),2)</f>
        <v>1.48</v>
      </c>
      <c r="F19" s="178">
        <f>ROUND(VALUE(SUBSTITUTE(実質収支比率等に係る経年分析!J$48,"▲","-")),2)</f>
        <v>1.49</v>
      </c>
    </row>
    <row r="20" spans="1:11" x14ac:dyDescent="0.15">
      <c r="A20" s="178" t="s">
        <v>55</v>
      </c>
      <c r="B20" s="178">
        <f>ROUND(VALUE(SUBSTITUTE(実質収支比率等に係る経年分析!F$47,"▲","-")),2)</f>
        <v>35.76</v>
      </c>
      <c r="C20" s="178">
        <f>ROUND(VALUE(SUBSTITUTE(実質収支比率等に係る経年分析!G$47,"▲","-")),2)</f>
        <v>39.840000000000003</v>
      </c>
      <c r="D20" s="178">
        <f>ROUND(VALUE(SUBSTITUTE(実質収支比率等に係る経年分析!H$47,"▲","-")),2)</f>
        <v>39.299999999999997</v>
      </c>
      <c r="E20" s="178">
        <f>ROUND(VALUE(SUBSTITUTE(実質収支比率等に係る経年分析!I$47,"▲","-")),2)</f>
        <v>35.64</v>
      </c>
      <c r="F20" s="178">
        <f>ROUND(VALUE(SUBSTITUTE(実質収支比率等に係る経年分析!J$47,"▲","-")),2)</f>
        <v>37.200000000000003</v>
      </c>
    </row>
    <row r="21" spans="1:11" x14ac:dyDescent="0.15">
      <c r="A21" s="178" t="s">
        <v>56</v>
      </c>
      <c r="B21" s="178">
        <f>IF(ISNUMBER(VALUE(SUBSTITUTE(実質収支比率等に係る経年分析!F$49,"▲","-"))),ROUND(VALUE(SUBSTITUTE(実質収支比率等に係る経年分析!F$49,"▲","-")),2),NA())</f>
        <v>8.18</v>
      </c>
      <c r="C21" s="178">
        <f>IF(ISNUMBER(VALUE(SUBSTITUTE(実質収支比率等に係る経年分析!G$49,"▲","-"))),ROUND(VALUE(SUBSTITUTE(実質収支比率等に係る経年分析!G$49,"▲","-")),2),NA())</f>
        <v>4.33</v>
      </c>
      <c r="D21" s="178">
        <f>IF(ISNUMBER(VALUE(SUBSTITUTE(実質収支比率等に係る経年分析!H$49,"▲","-"))),ROUND(VALUE(SUBSTITUTE(実質収支比率等に係る経年分析!H$49,"▲","-")),2),NA())</f>
        <v>-1.69</v>
      </c>
      <c r="E21" s="178">
        <f>IF(ISNUMBER(VALUE(SUBSTITUTE(実質収支比率等に係る経年分析!I$49,"▲","-"))),ROUND(VALUE(SUBSTITUTE(実質収支比率等に係る経年分析!I$49,"▲","-")),2),NA())</f>
        <v>-3.99</v>
      </c>
      <c r="F21" s="178">
        <f>IF(ISNUMBER(VALUE(SUBSTITUTE(実質収支比率等に係る経年分析!J$49,"▲","-"))),ROUND(VALUE(SUBSTITUTE(実質収支比率等に係る経年分析!J$49,"▲","-")),2),NA())</f>
        <v>1.22</v>
      </c>
    </row>
    <row r="24" spans="1:11" x14ac:dyDescent="0.15">
      <c r="A24" s="148" t="s">
        <v>57</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0.14000000000000001</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f>IF(ROUND(VALUE(SUBSTITUTE(連結実質赤字比率に係る赤字・黒字の構成分析!I$42,"▲", "-")), 2) &lt; 0, ABS(ROUND(VALUE(SUBSTITUTE(連結実質赤字比率に係る赤字・黒字の構成分析!I$42,"▲", "-")), 2)), NA())</f>
        <v>0.09</v>
      </c>
      <c r="I28" s="179" t="e">
        <f>IF(ROUND(VALUE(SUBSTITUTE(連結実質赤字比率に係る赤字・黒字の構成分析!I$42,"▲", "-")), 2) &gt;= 0, ABS(ROUND(VALUE(SUBSTITUTE(連結実質赤字比率に係る赤字・黒字の構成分析!I$42,"▲", "-")), 2)), NA())</f>
        <v>#N/A</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志賀町立診療所事業特別会計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0.03</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7.0000000000000007E-2</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0.02</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0.02</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15">
      <c r="A30" s="179" t="str">
        <f>IF(連結実質赤字比率に係る赤字・黒字の構成分析!C$40="",NA(),連結実質赤字比率に係る赤字・黒字の構成分析!C$40)</f>
        <v>志賀町後期高齢者医療特別会計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v>
      </c>
    </row>
    <row r="31" spans="1:11" x14ac:dyDescent="0.15">
      <c r="A31" s="179" t="str">
        <f>IF(連結実質赤字比率に係る赤字・黒字の構成分析!C$39="",NA(),連結実質赤字比率に係る赤字・黒字の構成分析!C$39)</f>
        <v>志賀町介護保険特別会計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0.05</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0.02</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0.05</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0.08</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7.0000000000000007E-2</v>
      </c>
    </row>
    <row r="32" spans="1:11" x14ac:dyDescent="0.15">
      <c r="A32" s="179" t="str">
        <f>IF(連結実質赤字比率に係る赤字・黒字の構成分析!C$38="",NA(),連結実質赤字比率に係る赤字・黒字の構成分析!C$38)</f>
        <v>志賀町国民健康保険特別会計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7.0000000000000007E-2</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0.08</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0.02</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0.12</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0.1</v>
      </c>
    </row>
    <row r="33" spans="1:16" x14ac:dyDescent="0.15">
      <c r="A33" s="179" t="str">
        <f>IF(連結実質赤字比率に係る赤字・黒字の構成分析!C$37="",NA(),連結実質赤字比率に係る赤字・黒字の構成分析!C$37)</f>
        <v>志賀町下水道事業会計</v>
      </c>
      <c r="B33" s="179" t="e">
        <f>IF(ROUND(VALUE(SUBSTITUTE(連結実質赤字比率に係る赤字・黒字の構成分析!F$37,"▲", "-")), 2) &lt; 0, ABS(ROUND(VALUE(SUBSTITUTE(連結実質赤字比率に係る赤字・黒字の構成分析!F$37,"▲", "-")), 2)), NA())</f>
        <v>#VALUE!</v>
      </c>
      <c r="C33" s="179" t="e">
        <f>IF(ROUND(VALUE(SUBSTITUTE(連結実質赤字比率に係る赤字・黒字の構成分析!F$37,"▲", "-")), 2) &gt;= 0, ABS(ROUND(VALUE(SUBSTITUTE(連結実質赤字比率に係る赤字・黒字の構成分析!F$37,"▲", "-")), 2)), NA())</f>
        <v>#VALUE!</v>
      </c>
      <c r="D33" s="179" t="e">
        <f>IF(ROUND(VALUE(SUBSTITUTE(連結実質赤字比率に係る赤字・黒字の構成分析!G$37,"▲", "-")), 2) &lt; 0, ABS(ROUND(VALUE(SUBSTITUTE(連結実質赤字比率に係る赤字・黒字の構成分析!G$37,"▲", "-")), 2)), NA())</f>
        <v>#VALUE!</v>
      </c>
      <c r="E33" s="179" t="e">
        <f>IF(ROUND(VALUE(SUBSTITUTE(連結実質赤字比率に係る赤字・黒字の構成分析!G$37,"▲", "-")), 2) &gt;= 0, ABS(ROUND(VALUE(SUBSTITUTE(連結実質赤字比率に係る赤字・黒字の構成分析!G$37,"▲", "-")), 2)), NA())</f>
        <v>#VALUE!</v>
      </c>
      <c r="F33" s="179" t="e">
        <f>IF(ROUND(VALUE(SUBSTITUTE(連結実質赤字比率に係る赤字・黒字の構成分析!H$37,"▲", "-")), 2) &lt; 0, ABS(ROUND(VALUE(SUBSTITUTE(連結実質赤字比率に係る赤字・黒字の構成分析!H$37,"▲", "-")), 2)), NA())</f>
        <v>#VALUE!</v>
      </c>
      <c r="G33" s="179" t="e">
        <f>IF(ROUND(VALUE(SUBSTITUTE(連結実質赤字比率に係る赤字・黒字の構成分析!H$37,"▲", "-")), 2) &gt;= 0, ABS(ROUND(VALUE(SUBSTITUTE(連結実質赤字比率に係る赤字・黒字の構成分析!H$37,"▲", "-")), 2)), NA())</f>
        <v>#VALUE!</v>
      </c>
      <c r="H33" s="179" t="e">
        <f>IF(ROUND(VALUE(SUBSTITUTE(連結実質赤字比率に係る赤字・黒字の構成分析!I$37,"▲", "-")), 2) &lt; 0, ABS(ROUND(VALUE(SUBSTITUTE(連結実質赤字比率に係る赤字・黒字の構成分析!I$37,"▲", "-")), 2)), NA())</f>
        <v>#VALUE!</v>
      </c>
      <c r="I33" s="179" t="e">
        <f>IF(ROUND(VALUE(SUBSTITUTE(連結実質赤字比率に係る赤字・黒字の構成分析!I$37,"▲", "-")), 2) &gt;= 0, ABS(ROUND(VALUE(SUBSTITUTE(連結実質赤字比率に係る赤字・黒字の構成分析!I$37,"▲", "-")), 2)), NA())</f>
        <v>#VALUE!</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0.42</v>
      </c>
    </row>
    <row r="34" spans="1:16" x14ac:dyDescent="0.15">
      <c r="A34" s="179" t="str">
        <f>IF(連結実質赤字比率に係る赤字・黒字の構成分析!C$36="",NA(),連結実質赤字比率に係る赤字・黒字の構成分析!C$36)</f>
        <v>一般会計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0.97</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0.99</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0.88</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1.47</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1.49</v>
      </c>
    </row>
    <row r="35" spans="1:16" x14ac:dyDescent="0.15">
      <c r="A35" s="179" t="str">
        <f>IF(連結実質赤字比率に係る赤字・黒字の構成分析!C$35="",NA(),連結実質赤字比率に係る赤字・黒字の構成分析!C$35)</f>
        <v>志賀町立富来病院事業会計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9.7899999999999991</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9.18</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7.72</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7.61</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8.83</v>
      </c>
    </row>
    <row r="36" spans="1:16" x14ac:dyDescent="0.15">
      <c r="A36" s="179" t="str">
        <f>IF(連結実質赤字比率に係る赤字・黒字の構成分析!C$34="",NA(),連結実質赤字比率に係る赤字・黒字の構成分析!C$34)</f>
        <v>志賀町水道事業会計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21.73</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22.81</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24.7</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25.03</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22.35</v>
      </c>
    </row>
    <row r="39" spans="1:16" x14ac:dyDescent="0.15">
      <c r="A39" s="148" t="s">
        <v>60</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2058</v>
      </c>
      <c r="E42" s="180"/>
      <c r="F42" s="180"/>
      <c r="G42" s="180">
        <f>'実質公債費比率（分子）の構造'!L$52</f>
        <v>2110</v>
      </c>
      <c r="H42" s="180"/>
      <c r="I42" s="180"/>
      <c r="J42" s="180">
        <f>'実質公債費比率（分子）の構造'!M$52</f>
        <v>2082</v>
      </c>
      <c r="K42" s="180"/>
      <c r="L42" s="180"/>
      <c r="M42" s="180">
        <f>'実質公債費比率（分子）の構造'!N$52</f>
        <v>2004</v>
      </c>
      <c r="N42" s="180"/>
      <c r="O42" s="180"/>
      <c r="P42" s="180">
        <f>'実質公債費比率（分子）の構造'!O$52</f>
        <v>2047</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f>'実質公債費比率（分子）の構造'!K$50</f>
        <v>39</v>
      </c>
      <c r="C44" s="180"/>
      <c r="D44" s="180"/>
      <c r="E44" s="180">
        <f>'実質公債費比率（分子）の構造'!L$50</f>
        <v>20</v>
      </c>
      <c r="F44" s="180"/>
      <c r="G44" s="180"/>
      <c r="H44" s="180">
        <f>'実質公債費比率（分子）の構造'!M$50</f>
        <v>19</v>
      </c>
      <c r="I44" s="180"/>
      <c r="J44" s="180"/>
      <c r="K44" s="180">
        <f>'実質公債費比率（分子）の構造'!N$50</f>
        <v>19</v>
      </c>
      <c r="L44" s="180"/>
      <c r="M44" s="180"/>
      <c r="N44" s="180" t="str">
        <f>'実質公債費比率（分子）の構造'!O$50</f>
        <v>-</v>
      </c>
      <c r="O44" s="180"/>
      <c r="P44" s="180"/>
    </row>
    <row r="45" spans="1:16" x14ac:dyDescent="0.15">
      <c r="A45" s="180" t="s">
        <v>66</v>
      </c>
      <c r="B45" s="180">
        <f>'実質公債費比率（分子）の構造'!K$49</f>
        <v>209</v>
      </c>
      <c r="C45" s="180"/>
      <c r="D45" s="180"/>
      <c r="E45" s="180">
        <f>'実質公債費比率（分子）の構造'!L$49</f>
        <v>221</v>
      </c>
      <c r="F45" s="180"/>
      <c r="G45" s="180"/>
      <c r="H45" s="180">
        <f>'実質公債費比率（分子）の構造'!M$49</f>
        <v>143</v>
      </c>
      <c r="I45" s="180"/>
      <c r="J45" s="180"/>
      <c r="K45" s="180">
        <f>'実質公債費比率（分子）の構造'!N$49</f>
        <v>38</v>
      </c>
      <c r="L45" s="180"/>
      <c r="M45" s="180"/>
      <c r="N45" s="180">
        <f>'実質公債費比率（分子）の構造'!O$49</f>
        <v>56</v>
      </c>
      <c r="O45" s="180"/>
      <c r="P45" s="180"/>
    </row>
    <row r="46" spans="1:16" x14ac:dyDescent="0.15">
      <c r="A46" s="180" t="s">
        <v>67</v>
      </c>
      <c r="B46" s="180">
        <f>'実質公債費比率（分子）の構造'!K$48</f>
        <v>760</v>
      </c>
      <c r="C46" s="180"/>
      <c r="D46" s="180"/>
      <c r="E46" s="180">
        <f>'実質公債費比率（分子）の構造'!L$48</f>
        <v>768</v>
      </c>
      <c r="F46" s="180"/>
      <c r="G46" s="180"/>
      <c r="H46" s="180">
        <f>'実質公債費比率（分子）の構造'!M$48</f>
        <v>824</v>
      </c>
      <c r="I46" s="180"/>
      <c r="J46" s="180"/>
      <c r="K46" s="180">
        <f>'実質公債費比率（分子）の構造'!N$48</f>
        <v>796</v>
      </c>
      <c r="L46" s="180"/>
      <c r="M46" s="180"/>
      <c r="N46" s="180">
        <f>'実質公債費比率（分子）の構造'!O$48</f>
        <v>847</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1847</v>
      </c>
      <c r="C49" s="180"/>
      <c r="D49" s="180"/>
      <c r="E49" s="180">
        <f>'実質公債費比率（分子）の構造'!L$45</f>
        <v>1828</v>
      </c>
      <c r="F49" s="180"/>
      <c r="G49" s="180"/>
      <c r="H49" s="180">
        <f>'実質公債費比率（分子）の構造'!M$45</f>
        <v>1800</v>
      </c>
      <c r="I49" s="180"/>
      <c r="J49" s="180"/>
      <c r="K49" s="180">
        <f>'実質公債費比率（分子）の構造'!N$45</f>
        <v>1698</v>
      </c>
      <c r="L49" s="180"/>
      <c r="M49" s="180"/>
      <c r="N49" s="180">
        <f>'実質公債費比率（分子）の構造'!O$45</f>
        <v>1693</v>
      </c>
      <c r="O49" s="180"/>
      <c r="P49" s="180"/>
    </row>
    <row r="50" spans="1:16" x14ac:dyDescent="0.15">
      <c r="A50" s="180" t="s">
        <v>71</v>
      </c>
      <c r="B50" s="180" t="e">
        <f>NA()</f>
        <v>#N/A</v>
      </c>
      <c r="C50" s="180">
        <f>IF(ISNUMBER('実質公債費比率（分子）の構造'!K$53),'実質公債費比率（分子）の構造'!K$53,NA())</f>
        <v>797</v>
      </c>
      <c r="D50" s="180" t="e">
        <f>NA()</f>
        <v>#N/A</v>
      </c>
      <c r="E50" s="180" t="e">
        <f>NA()</f>
        <v>#N/A</v>
      </c>
      <c r="F50" s="180">
        <f>IF(ISNUMBER('実質公債費比率（分子）の構造'!L$53),'実質公債費比率（分子）の構造'!L$53,NA())</f>
        <v>727</v>
      </c>
      <c r="G50" s="180" t="e">
        <f>NA()</f>
        <v>#N/A</v>
      </c>
      <c r="H50" s="180" t="e">
        <f>NA()</f>
        <v>#N/A</v>
      </c>
      <c r="I50" s="180">
        <f>IF(ISNUMBER('実質公債費比率（分子）の構造'!M$53),'実質公債費比率（分子）の構造'!M$53,NA())</f>
        <v>704</v>
      </c>
      <c r="J50" s="180" t="e">
        <f>NA()</f>
        <v>#N/A</v>
      </c>
      <c r="K50" s="180" t="e">
        <f>NA()</f>
        <v>#N/A</v>
      </c>
      <c r="L50" s="180">
        <f>IF(ISNUMBER('実質公債費比率（分子）の構造'!N$53),'実質公債費比率（分子）の構造'!N$53,NA())</f>
        <v>547</v>
      </c>
      <c r="M50" s="180" t="e">
        <f>NA()</f>
        <v>#N/A</v>
      </c>
      <c r="N50" s="180" t="e">
        <f>NA()</f>
        <v>#N/A</v>
      </c>
      <c r="O50" s="180">
        <f>IF(ISNUMBER('実質公債費比率（分子）の構造'!O$53),'実質公債費比率（分子）の構造'!O$53,NA())</f>
        <v>549</v>
      </c>
      <c r="P50" s="180" t="e">
        <f>NA()</f>
        <v>#N/A</v>
      </c>
    </row>
    <row r="53" spans="1:16" x14ac:dyDescent="0.15">
      <c r="A53" s="148" t="s">
        <v>72</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19149</v>
      </c>
      <c r="E56" s="179"/>
      <c r="F56" s="179"/>
      <c r="G56" s="179">
        <f>'将来負担比率（分子）の構造'!J$52</f>
        <v>18944</v>
      </c>
      <c r="H56" s="179"/>
      <c r="I56" s="179"/>
      <c r="J56" s="179">
        <f>'将来負担比率（分子）の構造'!K$52</f>
        <v>18225</v>
      </c>
      <c r="K56" s="179"/>
      <c r="L56" s="179"/>
      <c r="M56" s="179">
        <f>'将来負担比率（分子）の構造'!L$52</f>
        <v>17813</v>
      </c>
      <c r="N56" s="179"/>
      <c r="O56" s="179"/>
      <c r="P56" s="179">
        <f>'将来負担比率（分子）の構造'!M$52</f>
        <v>17192</v>
      </c>
    </row>
    <row r="57" spans="1:16" x14ac:dyDescent="0.15">
      <c r="A57" s="179" t="s">
        <v>42</v>
      </c>
      <c r="B57" s="179"/>
      <c r="C57" s="179"/>
      <c r="D57" s="179">
        <f>'将来負担比率（分子）の構造'!I$51</f>
        <v>271</v>
      </c>
      <c r="E57" s="179"/>
      <c r="F57" s="179"/>
      <c r="G57" s="179">
        <f>'将来負担比率（分子）の構造'!J$51</f>
        <v>226</v>
      </c>
      <c r="H57" s="179"/>
      <c r="I57" s="179"/>
      <c r="J57" s="179">
        <f>'将来負担比率（分子）の構造'!K$51</f>
        <v>196</v>
      </c>
      <c r="K57" s="179"/>
      <c r="L57" s="179"/>
      <c r="M57" s="179">
        <f>'将来負担比率（分子）の構造'!L$51</f>
        <v>164</v>
      </c>
      <c r="N57" s="179"/>
      <c r="O57" s="179"/>
      <c r="P57" s="179">
        <f>'将来負担比率（分子）の構造'!M$51</f>
        <v>135</v>
      </c>
    </row>
    <row r="58" spans="1:16" x14ac:dyDescent="0.15">
      <c r="A58" s="179" t="s">
        <v>41</v>
      </c>
      <c r="B58" s="179"/>
      <c r="C58" s="179"/>
      <c r="D58" s="179">
        <f>'将来負担比率（分子）の構造'!I$50</f>
        <v>7565</v>
      </c>
      <c r="E58" s="179"/>
      <c r="F58" s="179"/>
      <c r="G58" s="179">
        <f>'将来負担比率（分子）の構造'!J$50</f>
        <v>6873</v>
      </c>
      <c r="H58" s="179"/>
      <c r="I58" s="179"/>
      <c r="J58" s="179">
        <f>'将来負担比率（分子）の構造'!K$50</f>
        <v>6529</v>
      </c>
      <c r="K58" s="179"/>
      <c r="L58" s="179"/>
      <c r="M58" s="179">
        <f>'将来負担比率（分子）の構造'!L$50</f>
        <v>6226</v>
      </c>
      <c r="N58" s="179"/>
      <c r="O58" s="179"/>
      <c r="P58" s="179">
        <f>'将来負担比率（分子）の構造'!M$50</f>
        <v>6295</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2668</v>
      </c>
      <c r="C62" s="179"/>
      <c r="D62" s="179"/>
      <c r="E62" s="179">
        <f>'将来負担比率（分子）の構造'!J$45</f>
        <v>2607</v>
      </c>
      <c r="F62" s="179"/>
      <c r="G62" s="179"/>
      <c r="H62" s="179">
        <f>'将来負担比率（分子）の構造'!K$45</f>
        <v>2585</v>
      </c>
      <c r="I62" s="179"/>
      <c r="J62" s="179"/>
      <c r="K62" s="179">
        <f>'将来負担比率（分子）の構造'!L$45</f>
        <v>2458</v>
      </c>
      <c r="L62" s="179"/>
      <c r="M62" s="179"/>
      <c r="N62" s="179">
        <f>'将来負担比率（分子）の構造'!M$45</f>
        <v>2487</v>
      </c>
      <c r="O62" s="179"/>
      <c r="P62" s="179"/>
    </row>
    <row r="63" spans="1:16" x14ac:dyDescent="0.15">
      <c r="A63" s="179" t="s">
        <v>34</v>
      </c>
      <c r="B63" s="179">
        <f>'将来負担比率（分子）の構造'!I$44</f>
        <v>651</v>
      </c>
      <c r="C63" s="179"/>
      <c r="D63" s="179"/>
      <c r="E63" s="179">
        <f>'将来負担比率（分子）の構造'!J$44</f>
        <v>788</v>
      </c>
      <c r="F63" s="179"/>
      <c r="G63" s="179"/>
      <c r="H63" s="179">
        <f>'将来負担比率（分子）の構造'!K$44</f>
        <v>665</v>
      </c>
      <c r="I63" s="179"/>
      <c r="J63" s="179"/>
      <c r="K63" s="179">
        <f>'将来負担比率（分子）の構造'!L$44</f>
        <v>710</v>
      </c>
      <c r="L63" s="179"/>
      <c r="M63" s="179"/>
      <c r="N63" s="179">
        <f>'将来負担比率（分子）の構造'!M$44</f>
        <v>719</v>
      </c>
      <c r="O63" s="179"/>
      <c r="P63" s="179"/>
    </row>
    <row r="64" spans="1:16" x14ac:dyDescent="0.15">
      <c r="A64" s="179" t="s">
        <v>33</v>
      </c>
      <c r="B64" s="179">
        <f>'将来負担比率（分子）の構造'!I$43</f>
        <v>12231</v>
      </c>
      <c r="C64" s="179"/>
      <c r="D64" s="179"/>
      <c r="E64" s="179">
        <f>'将来負担比率（分子）の構造'!J$43</f>
        <v>11797</v>
      </c>
      <c r="F64" s="179"/>
      <c r="G64" s="179"/>
      <c r="H64" s="179">
        <f>'将来負担比率（分子）の構造'!K$43</f>
        <v>11720</v>
      </c>
      <c r="I64" s="179"/>
      <c r="J64" s="179"/>
      <c r="K64" s="179">
        <f>'将来負担比率（分子）の構造'!L$43</f>
        <v>11181</v>
      </c>
      <c r="L64" s="179"/>
      <c r="M64" s="179"/>
      <c r="N64" s="179">
        <f>'将来負担比率（分子）の構造'!M$43</f>
        <v>9869</v>
      </c>
      <c r="O64" s="179"/>
      <c r="P64" s="179"/>
    </row>
    <row r="65" spans="1:16" x14ac:dyDescent="0.15">
      <c r="A65" s="179" t="s">
        <v>32</v>
      </c>
      <c r="B65" s="179">
        <f>'将来負担比率（分子）の構造'!I$42</f>
        <v>55</v>
      </c>
      <c r="C65" s="179"/>
      <c r="D65" s="179"/>
      <c r="E65" s="179">
        <f>'将来負担比率（分子）の構造'!J$42</f>
        <v>36</v>
      </c>
      <c r="F65" s="179"/>
      <c r="G65" s="179"/>
      <c r="H65" s="179">
        <f>'将来負担比率（分子）の構造'!K$42</f>
        <v>18</v>
      </c>
      <c r="I65" s="179"/>
      <c r="J65" s="179"/>
      <c r="K65" s="179" t="str">
        <f>'将来負担比率（分子）の構造'!L$42</f>
        <v>-</v>
      </c>
      <c r="L65" s="179"/>
      <c r="M65" s="179"/>
      <c r="N65" s="179" t="str">
        <f>'将来負担比率（分子）の構造'!M$42</f>
        <v>-</v>
      </c>
      <c r="O65" s="179"/>
      <c r="P65" s="179"/>
    </row>
    <row r="66" spans="1:16" x14ac:dyDescent="0.15">
      <c r="A66" s="179" t="s">
        <v>31</v>
      </c>
      <c r="B66" s="179">
        <f>'将来負担比率（分子）の構造'!I$41</f>
        <v>11542</v>
      </c>
      <c r="C66" s="179"/>
      <c r="D66" s="179"/>
      <c r="E66" s="179">
        <f>'将来負担比率（分子）の構造'!J$41</f>
        <v>11102</v>
      </c>
      <c r="F66" s="179"/>
      <c r="G66" s="179"/>
      <c r="H66" s="179">
        <f>'将来負担比率（分子）の構造'!K$41</f>
        <v>10148</v>
      </c>
      <c r="I66" s="179"/>
      <c r="J66" s="179"/>
      <c r="K66" s="179">
        <f>'将来負担比率（分子）の構造'!L$41</f>
        <v>9753</v>
      </c>
      <c r="L66" s="179"/>
      <c r="M66" s="179"/>
      <c r="N66" s="179">
        <f>'将来負担比率（分子）の構造'!M$41</f>
        <v>9063</v>
      </c>
      <c r="O66" s="179"/>
      <c r="P66" s="179"/>
    </row>
    <row r="67" spans="1:16" x14ac:dyDescent="0.15">
      <c r="A67" s="179" t="s">
        <v>75</v>
      </c>
      <c r="B67" s="179" t="e">
        <f>NA()</f>
        <v>#N/A</v>
      </c>
      <c r="C67" s="179">
        <f>IF(ISNUMBER('将来負担比率（分子）の構造'!I$53), IF('将来負担比率（分子）の構造'!I$53 &lt; 0, 0, '将来負担比率（分子）の構造'!I$53), NA())</f>
        <v>163</v>
      </c>
      <c r="D67" s="179" t="e">
        <f>NA()</f>
        <v>#N/A</v>
      </c>
      <c r="E67" s="179" t="e">
        <f>NA()</f>
        <v>#N/A</v>
      </c>
      <c r="F67" s="179">
        <f>IF(ISNUMBER('将来負担比率（分子）の構造'!J$53), IF('将来負担比率（分子）の構造'!J$53 &lt; 0, 0, '将来負担比率（分子）の構造'!J$53), NA())</f>
        <v>288</v>
      </c>
      <c r="G67" s="179" t="e">
        <f>NA()</f>
        <v>#N/A</v>
      </c>
      <c r="H67" s="179" t="e">
        <f>NA()</f>
        <v>#N/A</v>
      </c>
      <c r="I67" s="179">
        <f>IF(ISNUMBER('将来負担比率（分子）の構造'!K$53), IF('将来負担比率（分子）の構造'!K$53 &lt; 0, 0, '将来負担比率（分子）の構造'!K$53), NA())</f>
        <v>186</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76</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77</v>
      </c>
      <c r="B72" s="183">
        <f>基金残高に係る経年分析!F55</f>
        <v>3522</v>
      </c>
      <c r="C72" s="183">
        <f>基金残高に係る経年分析!G55</f>
        <v>3124</v>
      </c>
      <c r="D72" s="183">
        <f>基金残高に係る経年分析!H55</f>
        <v>3231</v>
      </c>
    </row>
    <row r="73" spans="1:16" x14ac:dyDescent="0.15">
      <c r="A73" s="182" t="s">
        <v>78</v>
      </c>
      <c r="B73" s="183">
        <f>基金残高に係る経年分析!F56</f>
        <v>1227</v>
      </c>
      <c r="C73" s="183">
        <f>基金残高に係る経年分析!G56</f>
        <v>1228</v>
      </c>
      <c r="D73" s="183">
        <f>基金残高に係る経年分析!H56</f>
        <v>1228</v>
      </c>
    </row>
    <row r="74" spans="1:16" x14ac:dyDescent="0.15">
      <c r="A74" s="182" t="s">
        <v>79</v>
      </c>
      <c r="B74" s="183">
        <f>基金残高に係る経年分析!F57</f>
        <v>3902</v>
      </c>
      <c r="C74" s="183">
        <f>基金残高に係る経年分析!G57</f>
        <v>3945</v>
      </c>
      <c r="D74" s="183">
        <f>基金残高に係る経年分析!H57</f>
        <v>3899</v>
      </c>
    </row>
  </sheetData>
  <sheetProtection algorithmName="SHA-512" hashValue="lvn1E8BDCW/XpmwwhNVn0vWdL47YwWIhk3P3BBdkaqxp5iSn6DsywrRZXaTTDwjaGGM8Wf1qR2PphZiCti2puA==" saltValue="wzU4mN9Hk1GOGSO5x/aMu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5703125" style="224" customWidth="1"/>
    <col min="96" max="133" width="1.5703125" style="240" customWidth="1"/>
    <col min="134" max="143" width="1.57031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59" t="s">
        <v>212</v>
      </c>
      <c r="DI1" s="660"/>
      <c r="DJ1" s="660"/>
      <c r="DK1" s="660"/>
      <c r="DL1" s="660"/>
      <c r="DM1" s="660"/>
      <c r="DN1" s="661"/>
      <c r="DO1" s="224"/>
      <c r="DP1" s="659" t="s">
        <v>213</v>
      </c>
      <c r="DQ1" s="660"/>
      <c r="DR1" s="660"/>
      <c r="DS1" s="660"/>
      <c r="DT1" s="660"/>
      <c r="DU1" s="660"/>
      <c r="DV1" s="660"/>
      <c r="DW1" s="660"/>
      <c r="DX1" s="660"/>
      <c r="DY1" s="660"/>
      <c r="DZ1" s="660"/>
      <c r="EA1" s="660"/>
      <c r="EB1" s="660"/>
      <c r="EC1" s="661"/>
      <c r="ED1" s="222"/>
      <c r="EE1" s="222"/>
      <c r="EF1" s="222"/>
      <c r="EG1" s="222"/>
      <c r="EH1" s="222"/>
      <c r="EI1" s="222"/>
      <c r="EJ1" s="222"/>
      <c r="EK1" s="222"/>
      <c r="EL1" s="222"/>
      <c r="EM1" s="222"/>
    </row>
    <row r="2" spans="2:143" ht="22.5" customHeight="1" x14ac:dyDescent="0.15">
      <c r="B2" s="225" t="s">
        <v>214</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28" customFormat="1" ht="11.25" customHeight="1" x14ac:dyDescent="0.15">
      <c r="B5" s="669" t="s">
        <v>225</v>
      </c>
      <c r="C5" s="670"/>
      <c r="D5" s="670"/>
      <c r="E5" s="670"/>
      <c r="F5" s="670"/>
      <c r="G5" s="670"/>
      <c r="H5" s="670"/>
      <c r="I5" s="670"/>
      <c r="J5" s="670"/>
      <c r="K5" s="670"/>
      <c r="L5" s="670"/>
      <c r="M5" s="670"/>
      <c r="N5" s="670"/>
      <c r="O5" s="670"/>
      <c r="P5" s="670"/>
      <c r="Q5" s="671"/>
      <c r="R5" s="672">
        <v>4716977</v>
      </c>
      <c r="S5" s="673"/>
      <c r="T5" s="673"/>
      <c r="U5" s="673"/>
      <c r="V5" s="673"/>
      <c r="W5" s="673"/>
      <c r="X5" s="673"/>
      <c r="Y5" s="674"/>
      <c r="Z5" s="675">
        <v>33.299999999999997</v>
      </c>
      <c r="AA5" s="675"/>
      <c r="AB5" s="675"/>
      <c r="AC5" s="675"/>
      <c r="AD5" s="676">
        <v>4716977</v>
      </c>
      <c r="AE5" s="676"/>
      <c r="AF5" s="676"/>
      <c r="AG5" s="676"/>
      <c r="AH5" s="676"/>
      <c r="AI5" s="676"/>
      <c r="AJ5" s="676"/>
      <c r="AK5" s="676"/>
      <c r="AL5" s="677">
        <v>56.3</v>
      </c>
      <c r="AM5" s="678"/>
      <c r="AN5" s="678"/>
      <c r="AO5" s="679"/>
      <c r="AP5" s="669" t="s">
        <v>226</v>
      </c>
      <c r="AQ5" s="670"/>
      <c r="AR5" s="670"/>
      <c r="AS5" s="670"/>
      <c r="AT5" s="670"/>
      <c r="AU5" s="670"/>
      <c r="AV5" s="670"/>
      <c r="AW5" s="670"/>
      <c r="AX5" s="670"/>
      <c r="AY5" s="670"/>
      <c r="AZ5" s="670"/>
      <c r="BA5" s="670"/>
      <c r="BB5" s="670"/>
      <c r="BC5" s="670"/>
      <c r="BD5" s="670"/>
      <c r="BE5" s="670"/>
      <c r="BF5" s="671"/>
      <c r="BG5" s="683">
        <v>4677157</v>
      </c>
      <c r="BH5" s="684"/>
      <c r="BI5" s="684"/>
      <c r="BJ5" s="684"/>
      <c r="BK5" s="684"/>
      <c r="BL5" s="684"/>
      <c r="BM5" s="684"/>
      <c r="BN5" s="685"/>
      <c r="BO5" s="686">
        <v>99.2</v>
      </c>
      <c r="BP5" s="686"/>
      <c r="BQ5" s="686"/>
      <c r="BR5" s="686"/>
      <c r="BS5" s="687">
        <v>28211</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166776</v>
      </c>
      <c r="S6" s="684"/>
      <c r="T6" s="684"/>
      <c r="U6" s="684"/>
      <c r="V6" s="684"/>
      <c r="W6" s="684"/>
      <c r="X6" s="684"/>
      <c r="Y6" s="685"/>
      <c r="Z6" s="686">
        <v>1.2</v>
      </c>
      <c r="AA6" s="686"/>
      <c r="AB6" s="686"/>
      <c r="AC6" s="686"/>
      <c r="AD6" s="687">
        <v>166776</v>
      </c>
      <c r="AE6" s="687"/>
      <c r="AF6" s="687"/>
      <c r="AG6" s="687"/>
      <c r="AH6" s="687"/>
      <c r="AI6" s="687"/>
      <c r="AJ6" s="687"/>
      <c r="AK6" s="687"/>
      <c r="AL6" s="688">
        <v>2</v>
      </c>
      <c r="AM6" s="689"/>
      <c r="AN6" s="689"/>
      <c r="AO6" s="690"/>
      <c r="AP6" s="680" t="s">
        <v>231</v>
      </c>
      <c r="AQ6" s="681"/>
      <c r="AR6" s="681"/>
      <c r="AS6" s="681"/>
      <c r="AT6" s="681"/>
      <c r="AU6" s="681"/>
      <c r="AV6" s="681"/>
      <c r="AW6" s="681"/>
      <c r="AX6" s="681"/>
      <c r="AY6" s="681"/>
      <c r="AZ6" s="681"/>
      <c r="BA6" s="681"/>
      <c r="BB6" s="681"/>
      <c r="BC6" s="681"/>
      <c r="BD6" s="681"/>
      <c r="BE6" s="681"/>
      <c r="BF6" s="682"/>
      <c r="BG6" s="683">
        <v>4677157</v>
      </c>
      <c r="BH6" s="684"/>
      <c r="BI6" s="684"/>
      <c r="BJ6" s="684"/>
      <c r="BK6" s="684"/>
      <c r="BL6" s="684"/>
      <c r="BM6" s="684"/>
      <c r="BN6" s="685"/>
      <c r="BO6" s="686">
        <v>99.2</v>
      </c>
      <c r="BP6" s="686"/>
      <c r="BQ6" s="686"/>
      <c r="BR6" s="686"/>
      <c r="BS6" s="687">
        <v>28211</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115089</v>
      </c>
      <c r="CS6" s="684"/>
      <c r="CT6" s="684"/>
      <c r="CU6" s="684"/>
      <c r="CV6" s="684"/>
      <c r="CW6" s="684"/>
      <c r="CX6" s="684"/>
      <c r="CY6" s="685"/>
      <c r="CZ6" s="677">
        <v>0.8</v>
      </c>
      <c r="DA6" s="678"/>
      <c r="DB6" s="678"/>
      <c r="DC6" s="697"/>
      <c r="DD6" s="692" t="s">
        <v>138</v>
      </c>
      <c r="DE6" s="684"/>
      <c r="DF6" s="684"/>
      <c r="DG6" s="684"/>
      <c r="DH6" s="684"/>
      <c r="DI6" s="684"/>
      <c r="DJ6" s="684"/>
      <c r="DK6" s="684"/>
      <c r="DL6" s="684"/>
      <c r="DM6" s="684"/>
      <c r="DN6" s="684"/>
      <c r="DO6" s="684"/>
      <c r="DP6" s="685"/>
      <c r="DQ6" s="692">
        <v>115089</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1752</v>
      </c>
      <c r="S7" s="684"/>
      <c r="T7" s="684"/>
      <c r="U7" s="684"/>
      <c r="V7" s="684"/>
      <c r="W7" s="684"/>
      <c r="X7" s="684"/>
      <c r="Y7" s="685"/>
      <c r="Z7" s="686">
        <v>0</v>
      </c>
      <c r="AA7" s="686"/>
      <c r="AB7" s="686"/>
      <c r="AC7" s="686"/>
      <c r="AD7" s="687">
        <v>1752</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988378</v>
      </c>
      <c r="BH7" s="684"/>
      <c r="BI7" s="684"/>
      <c r="BJ7" s="684"/>
      <c r="BK7" s="684"/>
      <c r="BL7" s="684"/>
      <c r="BM7" s="684"/>
      <c r="BN7" s="685"/>
      <c r="BO7" s="686">
        <v>21</v>
      </c>
      <c r="BP7" s="686"/>
      <c r="BQ7" s="686"/>
      <c r="BR7" s="686"/>
      <c r="BS7" s="687">
        <v>28211</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2032760</v>
      </c>
      <c r="CS7" s="684"/>
      <c r="CT7" s="684"/>
      <c r="CU7" s="684"/>
      <c r="CV7" s="684"/>
      <c r="CW7" s="684"/>
      <c r="CX7" s="684"/>
      <c r="CY7" s="685"/>
      <c r="CZ7" s="686">
        <v>14.6</v>
      </c>
      <c r="DA7" s="686"/>
      <c r="DB7" s="686"/>
      <c r="DC7" s="686"/>
      <c r="DD7" s="692">
        <v>222106</v>
      </c>
      <c r="DE7" s="684"/>
      <c r="DF7" s="684"/>
      <c r="DG7" s="684"/>
      <c r="DH7" s="684"/>
      <c r="DI7" s="684"/>
      <c r="DJ7" s="684"/>
      <c r="DK7" s="684"/>
      <c r="DL7" s="684"/>
      <c r="DM7" s="684"/>
      <c r="DN7" s="684"/>
      <c r="DO7" s="684"/>
      <c r="DP7" s="685"/>
      <c r="DQ7" s="692">
        <v>1630942</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8429</v>
      </c>
      <c r="S8" s="684"/>
      <c r="T8" s="684"/>
      <c r="U8" s="684"/>
      <c r="V8" s="684"/>
      <c r="W8" s="684"/>
      <c r="X8" s="684"/>
      <c r="Y8" s="685"/>
      <c r="Z8" s="686">
        <v>0.1</v>
      </c>
      <c r="AA8" s="686"/>
      <c r="AB8" s="686"/>
      <c r="AC8" s="686"/>
      <c r="AD8" s="687">
        <v>8429</v>
      </c>
      <c r="AE8" s="687"/>
      <c r="AF8" s="687"/>
      <c r="AG8" s="687"/>
      <c r="AH8" s="687"/>
      <c r="AI8" s="687"/>
      <c r="AJ8" s="687"/>
      <c r="AK8" s="687"/>
      <c r="AL8" s="688">
        <v>0.1</v>
      </c>
      <c r="AM8" s="689"/>
      <c r="AN8" s="689"/>
      <c r="AO8" s="690"/>
      <c r="AP8" s="680" t="s">
        <v>237</v>
      </c>
      <c r="AQ8" s="681"/>
      <c r="AR8" s="681"/>
      <c r="AS8" s="681"/>
      <c r="AT8" s="681"/>
      <c r="AU8" s="681"/>
      <c r="AV8" s="681"/>
      <c r="AW8" s="681"/>
      <c r="AX8" s="681"/>
      <c r="AY8" s="681"/>
      <c r="AZ8" s="681"/>
      <c r="BA8" s="681"/>
      <c r="BB8" s="681"/>
      <c r="BC8" s="681"/>
      <c r="BD8" s="681"/>
      <c r="BE8" s="681"/>
      <c r="BF8" s="682"/>
      <c r="BG8" s="683">
        <v>36389</v>
      </c>
      <c r="BH8" s="684"/>
      <c r="BI8" s="684"/>
      <c r="BJ8" s="684"/>
      <c r="BK8" s="684"/>
      <c r="BL8" s="684"/>
      <c r="BM8" s="684"/>
      <c r="BN8" s="685"/>
      <c r="BO8" s="686">
        <v>0.8</v>
      </c>
      <c r="BP8" s="686"/>
      <c r="BQ8" s="686"/>
      <c r="BR8" s="686"/>
      <c r="BS8" s="692" t="s">
        <v>238</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3241801</v>
      </c>
      <c r="CS8" s="684"/>
      <c r="CT8" s="684"/>
      <c r="CU8" s="684"/>
      <c r="CV8" s="684"/>
      <c r="CW8" s="684"/>
      <c r="CX8" s="684"/>
      <c r="CY8" s="685"/>
      <c r="CZ8" s="686">
        <v>23.2</v>
      </c>
      <c r="DA8" s="686"/>
      <c r="DB8" s="686"/>
      <c r="DC8" s="686"/>
      <c r="DD8" s="692">
        <v>29428</v>
      </c>
      <c r="DE8" s="684"/>
      <c r="DF8" s="684"/>
      <c r="DG8" s="684"/>
      <c r="DH8" s="684"/>
      <c r="DI8" s="684"/>
      <c r="DJ8" s="684"/>
      <c r="DK8" s="684"/>
      <c r="DL8" s="684"/>
      <c r="DM8" s="684"/>
      <c r="DN8" s="684"/>
      <c r="DO8" s="684"/>
      <c r="DP8" s="685"/>
      <c r="DQ8" s="692">
        <v>2104343</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5087</v>
      </c>
      <c r="S9" s="684"/>
      <c r="T9" s="684"/>
      <c r="U9" s="684"/>
      <c r="V9" s="684"/>
      <c r="W9" s="684"/>
      <c r="X9" s="684"/>
      <c r="Y9" s="685"/>
      <c r="Z9" s="686">
        <v>0</v>
      </c>
      <c r="AA9" s="686"/>
      <c r="AB9" s="686"/>
      <c r="AC9" s="686"/>
      <c r="AD9" s="687">
        <v>5087</v>
      </c>
      <c r="AE9" s="687"/>
      <c r="AF9" s="687"/>
      <c r="AG9" s="687"/>
      <c r="AH9" s="687"/>
      <c r="AI9" s="687"/>
      <c r="AJ9" s="687"/>
      <c r="AK9" s="687"/>
      <c r="AL9" s="688">
        <v>0.1</v>
      </c>
      <c r="AM9" s="689"/>
      <c r="AN9" s="689"/>
      <c r="AO9" s="690"/>
      <c r="AP9" s="680" t="s">
        <v>241</v>
      </c>
      <c r="AQ9" s="681"/>
      <c r="AR9" s="681"/>
      <c r="AS9" s="681"/>
      <c r="AT9" s="681"/>
      <c r="AU9" s="681"/>
      <c r="AV9" s="681"/>
      <c r="AW9" s="681"/>
      <c r="AX9" s="681"/>
      <c r="AY9" s="681"/>
      <c r="AZ9" s="681"/>
      <c r="BA9" s="681"/>
      <c r="BB9" s="681"/>
      <c r="BC9" s="681"/>
      <c r="BD9" s="681"/>
      <c r="BE9" s="681"/>
      <c r="BF9" s="682"/>
      <c r="BG9" s="683">
        <v>749468</v>
      </c>
      <c r="BH9" s="684"/>
      <c r="BI9" s="684"/>
      <c r="BJ9" s="684"/>
      <c r="BK9" s="684"/>
      <c r="BL9" s="684"/>
      <c r="BM9" s="684"/>
      <c r="BN9" s="685"/>
      <c r="BO9" s="686">
        <v>15.9</v>
      </c>
      <c r="BP9" s="686"/>
      <c r="BQ9" s="686"/>
      <c r="BR9" s="686"/>
      <c r="BS9" s="692" t="s">
        <v>238</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1346645</v>
      </c>
      <c r="CS9" s="684"/>
      <c r="CT9" s="684"/>
      <c r="CU9" s="684"/>
      <c r="CV9" s="684"/>
      <c r="CW9" s="684"/>
      <c r="CX9" s="684"/>
      <c r="CY9" s="685"/>
      <c r="CZ9" s="686">
        <v>9.6</v>
      </c>
      <c r="DA9" s="686"/>
      <c r="DB9" s="686"/>
      <c r="DC9" s="686"/>
      <c r="DD9" s="692">
        <v>51461</v>
      </c>
      <c r="DE9" s="684"/>
      <c r="DF9" s="684"/>
      <c r="DG9" s="684"/>
      <c r="DH9" s="684"/>
      <c r="DI9" s="684"/>
      <c r="DJ9" s="684"/>
      <c r="DK9" s="684"/>
      <c r="DL9" s="684"/>
      <c r="DM9" s="684"/>
      <c r="DN9" s="684"/>
      <c r="DO9" s="684"/>
      <c r="DP9" s="685"/>
      <c r="DQ9" s="692">
        <v>1095349</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138</v>
      </c>
      <c r="S10" s="684"/>
      <c r="T10" s="684"/>
      <c r="U10" s="684"/>
      <c r="V10" s="684"/>
      <c r="W10" s="684"/>
      <c r="X10" s="684"/>
      <c r="Y10" s="685"/>
      <c r="Z10" s="686" t="s">
        <v>138</v>
      </c>
      <c r="AA10" s="686"/>
      <c r="AB10" s="686"/>
      <c r="AC10" s="686"/>
      <c r="AD10" s="687" t="s">
        <v>238</v>
      </c>
      <c r="AE10" s="687"/>
      <c r="AF10" s="687"/>
      <c r="AG10" s="687"/>
      <c r="AH10" s="687"/>
      <c r="AI10" s="687"/>
      <c r="AJ10" s="687"/>
      <c r="AK10" s="687"/>
      <c r="AL10" s="688" t="s">
        <v>238</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60053</v>
      </c>
      <c r="BH10" s="684"/>
      <c r="BI10" s="684"/>
      <c r="BJ10" s="684"/>
      <c r="BK10" s="684"/>
      <c r="BL10" s="684"/>
      <c r="BM10" s="684"/>
      <c r="BN10" s="685"/>
      <c r="BO10" s="686">
        <v>1.3</v>
      </c>
      <c r="BP10" s="686"/>
      <c r="BQ10" s="686"/>
      <c r="BR10" s="686"/>
      <c r="BS10" s="692" t="s">
        <v>138</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94630</v>
      </c>
      <c r="CS10" s="684"/>
      <c r="CT10" s="684"/>
      <c r="CU10" s="684"/>
      <c r="CV10" s="684"/>
      <c r="CW10" s="684"/>
      <c r="CX10" s="684"/>
      <c r="CY10" s="685"/>
      <c r="CZ10" s="686">
        <v>0.7</v>
      </c>
      <c r="DA10" s="686"/>
      <c r="DB10" s="686"/>
      <c r="DC10" s="686"/>
      <c r="DD10" s="692">
        <v>54223</v>
      </c>
      <c r="DE10" s="684"/>
      <c r="DF10" s="684"/>
      <c r="DG10" s="684"/>
      <c r="DH10" s="684"/>
      <c r="DI10" s="684"/>
      <c r="DJ10" s="684"/>
      <c r="DK10" s="684"/>
      <c r="DL10" s="684"/>
      <c r="DM10" s="684"/>
      <c r="DN10" s="684"/>
      <c r="DO10" s="684"/>
      <c r="DP10" s="685"/>
      <c r="DQ10" s="692">
        <v>27686</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372401</v>
      </c>
      <c r="S11" s="684"/>
      <c r="T11" s="684"/>
      <c r="U11" s="684"/>
      <c r="V11" s="684"/>
      <c r="W11" s="684"/>
      <c r="X11" s="684"/>
      <c r="Y11" s="685"/>
      <c r="Z11" s="688">
        <v>2.6</v>
      </c>
      <c r="AA11" s="689"/>
      <c r="AB11" s="689"/>
      <c r="AC11" s="701"/>
      <c r="AD11" s="692">
        <v>372401</v>
      </c>
      <c r="AE11" s="684"/>
      <c r="AF11" s="684"/>
      <c r="AG11" s="684"/>
      <c r="AH11" s="684"/>
      <c r="AI11" s="684"/>
      <c r="AJ11" s="684"/>
      <c r="AK11" s="685"/>
      <c r="AL11" s="688">
        <v>4.4000000000000004</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142468</v>
      </c>
      <c r="BH11" s="684"/>
      <c r="BI11" s="684"/>
      <c r="BJ11" s="684"/>
      <c r="BK11" s="684"/>
      <c r="BL11" s="684"/>
      <c r="BM11" s="684"/>
      <c r="BN11" s="685"/>
      <c r="BO11" s="686">
        <v>3</v>
      </c>
      <c r="BP11" s="686"/>
      <c r="BQ11" s="686"/>
      <c r="BR11" s="686"/>
      <c r="BS11" s="692">
        <v>28211</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641491</v>
      </c>
      <c r="CS11" s="684"/>
      <c r="CT11" s="684"/>
      <c r="CU11" s="684"/>
      <c r="CV11" s="684"/>
      <c r="CW11" s="684"/>
      <c r="CX11" s="684"/>
      <c r="CY11" s="685"/>
      <c r="CZ11" s="686">
        <v>4.5999999999999996</v>
      </c>
      <c r="DA11" s="686"/>
      <c r="DB11" s="686"/>
      <c r="DC11" s="686"/>
      <c r="DD11" s="692">
        <v>210324</v>
      </c>
      <c r="DE11" s="684"/>
      <c r="DF11" s="684"/>
      <c r="DG11" s="684"/>
      <c r="DH11" s="684"/>
      <c r="DI11" s="684"/>
      <c r="DJ11" s="684"/>
      <c r="DK11" s="684"/>
      <c r="DL11" s="684"/>
      <c r="DM11" s="684"/>
      <c r="DN11" s="684"/>
      <c r="DO11" s="684"/>
      <c r="DP11" s="685"/>
      <c r="DQ11" s="692">
        <v>280262</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24211</v>
      </c>
      <c r="S12" s="684"/>
      <c r="T12" s="684"/>
      <c r="U12" s="684"/>
      <c r="V12" s="684"/>
      <c r="W12" s="684"/>
      <c r="X12" s="684"/>
      <c r="Y12" s="685"/>
      <c r="Z12" s="686">
        <v>0.2</v>
      </c>
      <c r="AA12" s="686"/>
      <c r="AB12" s="686"/>
      <c r="AC12" s="686"/>
      <c r="AD12" s="687">
        <v>24211</v>
      </c>
      <c r="AE12" s="687"/>
      <c r="AF12" s="687"/>
      <c r="AG12" s="687"/>
      <c r="AH12" s="687"/>
      <c r="AI12" s="687"/>
      <c r="AJ12" s="687"/>
      <c r="AK12" s="687"/>
      <c r="AL12" s="688">
        <v>0.3</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3474473</v>
      </c>
      <c r="BH12" s="684"/>
      <c r="BI12" s="684"/>
      <c r="BJ12" s="684"/>
      <c r="BK12" s="684"/>
      <c r="BL12" s="684"/>
      <c r="BM12" s="684"/>
      <c r="BN12" s="685"/>
      <c r="BO12" s="686">
        <v>73.7</v>
      </c>
      <c r="BP12" s="686"/>
      <c r="BQ12" s="686"/>
      <c r="BR12" s="686"/>
      <c r="BS12" s="692" t="s">
        <v>238</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527328</v>
      </c>
      <c r="CS12" s="684"/>
      <c r="CT12" s="684"/>
      <c r="CU12" s="684"/>
      <c r="CV12" s="684"/>
      <c r="CW12" s="684"/>
      <c r="CX12" s="684"/>
      <c r="CY12" s="685"/>
      <c r="CZ12" s="686">
        <v>3.8</v>
      </c>
      <c r="DA12" s="686"/>
      <c r="DB12" s="686"/>
      <c r="DC12" s="686"/>
      <c r="DD12" s="692">
        <v>169360</v>
      </c>
      <c r="DE12" s="684"/>
      <c r="DF12" s="684"/>
      <c r="DG12" s="684"/>
      <c r="DH12" s="684"/>
      <c r="DI12" s="684"/>
      <c r="DJ12" s="684"/>
      <c r="DK12" s="684"/>
      <c r="DL12" s="684"/>
      <c r="DM12" s="684"/>
      <c r="DN12" s="684"/>
      <c r="DO12" s="684"/>
      <c r="DP12" s="685"/>
      <c r="DQ12" s="692">
        <v>341047</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238</v>
      </c>
      <c r="S13" s="684"/>
      <c r="T13" s="684"/>
      <c r="U13" s="684"/>
      <c r="V13" s="684"/>
      <c r="W13" s="684"/>
      <c r="X13" s="684"/>
      <c r="Y13" s="685"/>
      <c r="Z13" s="686" t="s">
        <v>138</v>
      </c>
      <c r="AA13" s="686"/>
      <c r="AB13" s="686"/>
      <c r="AC13" s="686"/>
      <c r="AD13" s="687" t="s">
        <v>139</v>
      </c>
      <c r="AE13" s="687"/>
      <c r="AF13" s="687"/>
      <c r="AG13" s="687"/>
      <c r="AH13" s="687"/>
      <c r="AI13" s="687"/>
      <c r="AJ13" s="687"/>
      <c r="AK13" s="687"/>
      <c r="AL13" s="688" t="s">
        <v>138</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3465971</v>
      </c>
      <c r="BH13" s="684"/>
      <c r="BI13" s="684"/>
      <c r="BJ13" s="684"/>
      <c r="BK13" s="684"/>
      <c r="BL13" s="684"/>
      <c r="BM13" s="684"/>
      <c r="BN13" s="685"/>
      <c r="BO13" s="686">
        <v>73.5</v>
      </c>
      <c r="BP13" s="686"/>
      <c r="BQ13" s="686"/>
      <c r="BR13" s="686"/>
      <c r="BS13" s="692" t="s">
        <v>138</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1683345</v>
      </c>
      <c r="CS13" s="684"/>
      <c r="CT13" s="684"/>
      <c r="CU13" s="684"/>
      <c r="CV13" s="684"/>
      <c r="CW13" s="684"/>
      <c r="CX13" s="684"/>
      <c r="CY13" s="685"/>
      <c r="CZ13" s="686">
        <v>12.1</v>
      </c>
      <c r="DA13" s="686"/>
      <c r="DB13" s="686"/>
      <c r="DC13" s="686"/>
      <c r="DD13" s="692">
        <v>696229</v>
      </c>
      <c r="DE13" s="684"/>
      <c r="DF13" s="684"/>
      <c r="DG13" s="684"/>
      <c r="DH13" s="684"/>
      <c r="DI13" s="684"/>
      <c r="DJ13" s="684"/>
      <c r="DK13" s="684"/>
      <c r="DL13" s="684"/>
      <c r="DM13" s="684"/>
      <c r="DN13" s="684"/>
      <c r="DO13" s="684"/>
      <c r="DP13" s="685"/>
      <c r="DQ13" s="692">
        <v>1010120</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30168</v>
      </c>
      <c r="S14" s="684"/>
      <c r="T14" s="684"/>
      <c r="U14" s="684"/>
      <c r="V14" s="684"/>
      <c r="W14" s="684"/>
      <c r="X14" s="684"/>
      <c r="Y14" s="685"/>
      <c r="Z14" s="686">
        <v>0.2</v>
      </c>
      <c r="AA14" s="686"/>
      <c r="AB14" s="686"/>
      <c r="AC14" s="686"/>
      <c r="AD14" s="687">
        <v>30168</v>
      </c>
      <c r="AE14" s="687"/>
      <c r="AF14" s="687"/>
      <c r="AG14" s="687"/>
      <c r="AH14" s="687"/>
      <c r="AI14" s="687"/>
      <c r="AJ14" s="687"/>
      <c r="AK14" s="687"/>
      <c r="AL14" s="688">
        <v>0.4</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65370</v>
      </c>
      <c r="BH14" s="684"/>
      <c r="BI14" s="684"/>
      <c r="BJ14" s="684"/>
      <c r="BK14" s="684"/>
      <c r="BL14" s="684"/>
      <c r="BM14" s="684"/>
      <c r="BN14" s="685"/>
      <c r="BO14" s="686">
        <v>1.4</v>
      </c>
      <c r="BP14" s="686"/>
      <c r="BQ14" s="686"/>
      <c r="BR14" s="686"/>
      <c r="BS14" s="692" t="s">
        <v>138</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470074</v>
      </c>
      <c r="CS14" s="684"/>
      <c r="CT14" s="684"/>
      <c r="CU14" s="684"/>
      <c r="CV14" s="684"/>
      <c r="CW14" s="684"/>
      <c r="CX14" s="684"/>
      <c r="CY14" s="685"/>
      <c r="CZ14" s="686">
        <v>3.4</v>
      </c>
      <c r="DA14" s="686"/>
      <c r="DB14" s="686"/>
      <c r="DC14" s="686"/>
      <c r="DD14" s="692">
        <v>18243</v>
      </c>
      <c r="DE14" s="684"/>
      <c r="DF14" s="684"/>
      <c r="DG14" s="684"/>
      <c r="DH14" s="684"/>
      <c r="DI14" s="684"/>
      <c r="DJ14" s="684"/>
      <c r="DK14" s="684"/>
      <c r="DL14" s="684"/>
      <c r="DM14" s="684"/>
      <c r="DN14" s="684"/>
      <c r="DO14" s="684"/>
      <c r="DP14" s="685"/>
      <c r="DQ14" s="692">
        <v>451271</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139</v>
      </c>
      <c r="S15" s="684"/>
      <c r="T15" s="684"/>
      <c r="U15" s="684"/>
      <c r="V15" s="684"/>
      <c r="W15" s="684"/>
      <c r="X15" s="684"/>
      <c r="Y15" s="685"/>
      <c r="Z15" s="686" t="s">
        <v>138</v>
      </c>
      <c r="AA15" s="686"/>
      <c r="AB15" s="686"/>
      <c r="AC15" s="686"/>
      <c r="AD15" s="687" t="s">
        <v>139</v>
      </c>
      <c r="AE15" s="687"/>
      <c r="AF15" s="687"/>
      <c r="AG15" s="687"/>
      <c r="AH15" s="687"/>
      <c r="AI15" s="687"/>
      <c r="AJ15" s="687"/>
      <c r="AK15" s="687"/>
      <c r="AL15" s="688" t="s">
        <v>139</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148936</v>
      </c>
      <c r="BH15" s="684"/>
      <c r="BI15" s="684"/>
      <c r="BJ15" s="684"/>
      <c r="BK15" s="684"/>
      <c r="BL15" s="684"/>
      <c r="BM15" s="684"/>
      <c r="BN15" s="685"/>
      <c r="BO15" s="686">
        <v>3.2</v>
      </c>
      <c r="BP15" s="686"/>
      <c r="BQ15" s="686"/>
      <c r="BR15" s="686"/>
      <c r="BS15" s="692" t="s">
        <v>238</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1569124</v>
      </c>
      <c r="CS15" s="684"/>
      <c r="CT15" s="684"/>
      <c r="CU15" s="684"/>
      <c r="CV15" s="684"/>
      <c r="CW15" s="684"/>
      <c r="CX15" s="684"/>
      <c r="CY15" s="685"/>
      <c r="CZ15" s="686">
        <v>11.2</v>
      </c>
      <c r="DA15" s="686"/>
      <c r="DB15" s="686"/>
      <c r="DC15" s="686"/>
      <c r="DD15" s="692">
        <v>630716</v>
      </c>
      <c r="DE15" s="684"/>
      <c r="DF15" s="684"/>
      <c r="DG15" s="684"/>
      <c r="DH15" s="684"/>
      <c r="DI15" s="684"/>
      <c r="DJ15" s="684"/>
      <c r="DK15" s="684"/>
      <c r="DL15" s="684"/>
      <c r="DM15" s="684"/>
      <c r="DN15" s="684"/>
      <c r="DO15" s="684"/>
      <c r="DP15" s="685"/>
      <c r="DQ15" s="692">
        <v>901707</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9464</v>
      </c>
      <c r="S16" s="684"/>
      <c r="T16" s="684"/>
      <c r="U16" s="684"/>
      <c r="V16" s="684"/>
      <c r="W16" s="684"/>
      <c r="X16" s="684"/>
      <c r="Y16" s="685"/>
      <c r="Z16" s="686">
        <v>0.1</v>
      </c>
      <c r="AA16" s="686"/>
      <c r="AB16" s="686"/>
      <c r="AC16" s="686"/>
      <c r="AD16" s="687">
        <v>9464</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138</v>
      </c>
      <c r="BH16" s="684"/>
      <c r="BI16" s="684"/>
      <c r="BJ16" s="684"/>
      <c r="BK16" s="684"/>
      <c r="BL16" s="684"/>
      <c r="BM16" s="684"/>
      <c r="BN16" s="685"/>
      <c r="BO16" s="686" t="s">
        <v>138</v>
      </c>
      <c r="BP16" s="686"/>
      <c r="BQ16" s="686"/>
      <c r="BR16" s="686"/>
      <c r="BS16" s="692" t="s">
        <v>238</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574931</v>
      </c>
      <c r="CS16" s="684"/>
      <c r="CT16" s="684"/>
      <c r="CU16" s="684"/>
      <c r="CV16" s="684"/>
      <c r="CW16" s="684"/>
      <c r="CX16" s="684"/>
      <c r="CY16" s="685"/>
      <c r="CZ16" s="686">
        <v>4.0999999999999996</v>
      </c>
      <c r="DA16" s="686"/>
      <c r="DB16" s="686"/>
      <c r="DC16" s="686"/>
      <c r="DD16" s="692" t="s">
        <v>238</v>
      </c>
      <c r="DE16" s="684"/>
      <c r="DF16" s="684"/>
      <c r="DG16" s="684"/>
      <c r="DH16" s="684"/>
      <c r="DI16" s="684"/>
      <c r="DJ16" s="684"/>
      <c r="DK16" s="684"/>
      <c r="DL16" s="684"/>
      <c r="DM16" s="684"/>
      <c r="DN16" s="684"/>
      <c r="DO16" s="684"/>
      <c r="DP16" s="685"/>
      <c r="DQ16" s="692">
        <v>36129</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53903</v>
      </c>
      <c r="S17" s="684"/>
      <c r="T17" s="684"/>
      <c r="U17" s="684"/>
      <c r="V17" s="684"/>
      <c r="W17" s="684"/>
      <c r="X17" s="684"/>
      <c r="Y17" s="685"/>
      <c r="Z17" s="686">
        <v>0.4</v>
      </c>
      <c r="AA17" s="686"/>
      <c r="AB17" s="686"/>
      <c r="AC17" s="686"/>
      <c r="AD17" s="687">
        <v>53903</v>
      </c>
      <c r="AE17" s="687"/>
      <c r="AF17" s="687"/>
      <c r="AG17" s="687"/>
      <c r="AH17" s="687"/>
      <c r="AI17" s="687"/>
      <c r="AJ17" s="687"/>
      <c r="AK17" s="687"/>
      <c r="AL17" s="688">
        <v>0.6</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139</v>
      </c>
      <c r="BH17" s="684"/>
      <c r="BI17" s="684"/>
      <c r="BJ17" s="684"/>
      <c r="BK17" s="684"/>
      <c r="BL17" s="684"/>
      <c r="BM17" s="684"/>
      <c r="BN17" s="685"/>
      <c r="BO17" s="686" t="s">
        <v>138</v>
      </c>
      <c r="BP17" s="686"/>
      <c r="BQ17" s="686"/>
      <c r="BR17" s="686"/>
      <c r="BS17" s="692" t="s">
        <v>238</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1667082</v>
      </c>
      <c r="CS17" s="684"/>
      <c r="CT17" s="684"/>
      <c r="CU17" s="684"/>
      <c r="CV17" s="684"/>
      <c r="CW17" s="684"/>
      <c r="CX17" s="684"/>
      <c r="CY17" s="685"/>
      <c r="CZ17" s="686">
        <v>11.9</v>
      </c>
      <c r="DA17" s="686"/>
      <c r="DB17" s="686"/>
      <c r="DC17" s="686"/>
      <c r="DD17" s="692" t="s">
        <v>138</v>
      </c>
      <c r="DE17" s="684"/>
      <c r="DF17" s="684"/>
      <c r="DG17" s="684"/>
      <c r="DH17" s="684"/>
      <c r="DI17" s="684"/>
      <c r="DJ17" s="684"/>
      <c r="DK17" s="684"/>
      <c r="DL17" s="684"/>
      <c r="DM17" s="684"/>
      <c r="DN17" s="684"/>
      <c r="DO17" s="684"/>
      <c r="DP17" s="685"/>
      <c r="DQ17" s="692">
        <v>1640747</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7709</v>
      </c>
      <c r="S18" s="684"/>
      <c r="T18" s="684"/>
      <c r="U18" s="684"/>
      <c r="V18" s="684"/>
      <c r="W18" s="684"/>
      <c r="X18" s="684"/>
      <c r="Y18" s="685"/>
      <c r="Z18" s="686">
        <v>0.1</v>
      </c>
      <c r="AA18" s="686"/>
      <c r="AB18" s="686"/>
      <c r="AC18" s="686"/>
      <c r="AD18" s="687">
        <v>7709</v>
      </c>
      <c r="AE18" s="687"/>
      <c r="AF18" s="687"/>
      <c r="AG18" s="687"/>
      <c r="AH18" s="687"/>
      <c r="AI18" s="687"/>
      <c r="AJ18" s="687"/>
      <c r="AK18" s="687"/>
      <c r="AL18" s="688">
        <v>0.1</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138</v>
      </c>
      <c r="BH18" s="684"/>
      <c r="BI18" s="684"/>
      <c r="BJ18" s="684"/>
      <c r="BK18" s="684"/>
      <c r="BL18" s="684"/>
      <c r="BM18" s="684"/>
      <c r="BN18" s="685"/>
      <c r="BO18" s="686" t="s">
        <v>138</v>
      </c>
      <c r="BP18" s="686"/>
      <c r="BQ18" s="686"/>
      <c r="BR18" s="686"/>
      <c r="BS18" s="692" t="s">
        <v>238</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138</v>
      </c>
      <c r="CS18" s="684"/>
      <c r="CT18" s="684"/>
      <c r="CU18" s="684"/>
      <c r="CV18" s="684"/>
      <c r="CW18" s="684"/>
      <c r="CX18" s="684"/>
      <c r="CY18" s="685"/>
      <c r="CZ18" s="686" t="s">
        <v>238</v>
      </c>
      <c r="DA18" s="686"/>
      <c r="DB18" s="686"/>
      <c r="DC18" s="686"/>
      <c r="DD18" s="692" t="s">
        <v>139</v>
      </c>
      <c r="DE18" s="684"/>
      <c r="DF18" s="684"/>
      <c r="DG18" s="684"/>
      <c r="DH18" s="684"/>
      <c r="DI18" s="684"/>
      <c r="DJ18" s="684"/>
      <c r="DK18" s="684"/>
      <c r="DL18" s="684"/>
      <c r="DM18" s="684"/>
      <c r="DN18" s="684"/>
      <c r="DO18" s="684"/>
      <c r="DP18" s="685"/>
      <c r="DQ18" s="692" t="s">
        <v>238</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4534</v>
      </c>
      <c r="S19" s="684"/>
      <c r="T19" s="684"/>
      <c r="U19" s="684"/>
      <c r="V19" s="684"/>
      <c r="W19" s="684"/>
      <c r="X19" s="684"/>
      <c r="Y19" s="685"/>
      <c r="Z19" s="686">
        <v>0</v>
      </c>
      <c r="AA19" s="686"/>
      <c r="AB19" s="686"/>
      <c r="AC19" s="686"/>
      <c r="AD19" s="687">
        <v>4534</v>
      </c>
      <c r="AE19" s="687"/>
      <c r="AF19" s="687"/>
      <c r="AG19" s="687"/>
      <c r="AH19" s="687"/>
      <c r="AI19" s="687"/>
      <c r="AJ19" s="687"/>
      <c r="AK19" s="687"/>
      <c r="AL19" s="688">
        <v>0.1</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39820</v>
      </c>
      <c r="BH19" s="684"/>
      <c r="BI19" s="684"/>
      <c r="BJ19" s="684"/>
      <c r="BK19" s="684"/>
      <c r="BL19" s="684"/>
      <c r="BM19" s="684"/>
      <c r="BN19" s="685"/>
      <c r="BO19" s="686">
        <v>0.8</v>
      </c>
      <c r="BP19" s="686"/>
      <c r="BQ19" s="686"/>
      <c r="BR19" s="686"/>
      <c r="BS19" s="692" t="s">
        <v>238</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138</v>
      </c>
      <c r="CS19" s="684"/>
      <c r="CT19" s="684"/>
      <c r="CU19" s="684"/>
      <c r="CV19" s="684"/>
      <c r="CW19" s="684"/>
      <c r="CX19" s="684"/>
      <c r="CY19" s="685"/>
      <c r="CZ19" s="686" t="s">
        <v>238</v>
      </c>
      <c r="DA19" s="686"/>
      <c r="DB19" s="686"/>
      <c r="DC19" s="686"/>
      <c r="DD19" s="692" t="s">
        <v>138</v>
      </c>
      <c r="DE19" s="684"/>
      <c r="DF19" s="684"/>
      <c r="DG19" s="684"/>
      <c r="DH19" s="684"/>
      <c r="DI19" s="684"/>
      <c r="DJ19" s="684"/>
      <c r="DK19" s="684"/>
      <c r="DL19" s="684"/>
      <c r="DM19" s="684"/>
      <c r="DN19" s="684"/>
      <c r="DO19" s="684"/>
      <c r="DP19" s="685"/>
      <c r="DQ19" s="692" t="s">
        <v>238</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431</v>
      </c>
      <c r="S20" s="684"/>
      <c r="T20" s="684"/>
      <c r="U20" s="684"/>
      <c r="V20" s="684"/>
      <c r="W20" s="684"/>
      <c r="X20" s="684"/>
      <c r="Y20" s="685"/>
      <c r="Z20" s="686">
        <v>0</v>
      </c>
      <c r="AA20" s="686"/>
      <c r="AB20" s="686"/>
      <c r="AC20" s="686"/>
      <c r="AD20" s="687">
        <v>431</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39820</v>
      </c>
      <c r="BH20" s="684"/>
      <c r="BI20" s="684"/>
      <c r="BJ20" s="684"/>
      <c r="BK20" s="684"/>
      <c r="BL20" s="684"/>
      <c r="BM20" s="684"/>
      <c r="BN20" s="685"/>
      <c r="BO20" s="686">
        <v>0.8</v>
      </c>
      <c r="BP20" s="686"/>
      <c r="BQ20" s="686"/>
      <c r="BR20" s="686"/>
      <c r="BS20" s="692" t="s">
        <v>238</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13964300</v>
      </c>
      <c r="CS20" s="684"/>
      <c r="CT20" s="684"/>
      <c r="CU20" s="684"/>
      <c r="CV20" s="684"/>
      <c r="CW20" s="684"/>
      <c r="CX20" s="684"/>
      <c r="CY20" s="685"/>
      <c r="CZ20" s="686">
        <v>100</v>
      </c>
      <c r="DA20" s="686"/>
      <c r="DB20" s="686"/>
      <c r="DC20" s="686"/>
      <c r="DD20" s="692">
        <v>2082090</v>
      </c>
      <c r="DE20" s="684"/>
      <c r="DF20" s="684"/>
      <c r="DG20" s="684"/>
      <c r="DH20" s="684"/>
      <c r="DI20" s="684"/>
      <c r="DJ20" s="684"/>
      <c r="DK20" s="684"/>
      <c r="DL20" s="684"/>
      <c r="DM20" s="684"/>
      <c r="DN20" s="684"/>
      <c r="DO20" s="684"/>
      <c r="DP20" s="685"/>
      <c r="DQ20" s="692">
        <v>9634692</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41229</v>
      </c>
      <c r="S21" s="684"/>
      <c r="T21" s="684"/>
      <c r="U21" s="684"/>
      <c r="V21" s="684"/>
      <c r="W21" s="684"/>
      <c r="X21" s="684"/>
      <c r="Y21" s="685"/>
      <c r="Z21" s="686">
        <v>0.3</v>
      </c>
      <c r="AA21" s="686"/>
      <c r="AB21" s="686"/>
      <c r="AC21" s="686"/>
      <c r="AD21" s="687">
        <v>41229</v>
      </c>
      <c r="AE21" s="687"/>
      <c r="AF21" s="687"/>
      <c r="AG21" s="687"/>
      <c r="AH21" s="687"/>
      <c r="AI21" s="687"/>
      <c r="AJ21" s="687"/>
      <c r="AK21" s="687"/>
      <c r="AL21" s="688">
        <v>0.5</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39820</v>
      </c>
      <c r="BH21" s="684"/>
      <c r="BI21" s="684"/>
      <c r="BJ21" s="684"/>
      <c r="BK21" s="684"/>
      <c r="BL21" s="684"/>
      <c r="BM21" s="684"/>
      <c r="BN21" s="685"/>
      <c r="BO21" s="686">
        <v>0.8</v>
      </c>
      <c r="BP21" s="686"/>
      <c r="BQ21" s="686"/>
      <c r="BR21" s="686"/>
      <c r="BS21" s="692" t="s">
        <v>138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3399925</v>
      </c>
      <c r="S22" s="684"/>
      <c r="T22" s="684"/>
      <c r="U22" s="684"/>
      <c r="V22" s="684"/>
      <c r="W22" s="684"/>
      <c r="X22" s="684"/>
      <c r="Y22" s="685"/>
      <c r="Z22" s="686">
        <v>24</v>
      </c>
      <c r="AA22" s="686"/>
      <c r="AB22" s="686"/>
      <c r="AC22" s="686"/>
      <c r="AD22" s="687">
        <v>2958741</v>
      </c>
      <c r="AE22" s="687"/>
      <c r="AF22" s="687"/>
      <c r="AG22" s="687"/>
      <c r="AH22" s="687"/>
      <c r="AI22" s="687"/>
      <c r="AJ22" s="687"/>
      <c r="AK22" s="687"/>
      <c r="AL22" s="688">
        <v>35.299999999999997</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138</v>
      </c>
      <c r="BH22" s="684"/>
      <c r="BI22" s="684"/>
      <c r="BJ22" s="684"/>
      <c r="BK22" s="684"/>
      <c r="BL22" s="684"/>
      <c r="BM22" s="684"/>
      <c r="BN22" s="685"/>
      <c r="BO22" s="686" t="s">
        <v>238</v>
      </c>
      <c r="BP22" s="686"/>
      <c r="BQ22" s="686"/>
      <c r="BR22" s="686"/>
      <c r="BS22" s="692" t="s">
        <v>138</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2958741</v>
      </c>
      <c r="S23" s="684"/>
      <c r="T23" s="684"/>
      <c r="U23" s="684"/>
      <c r="V23" s="684"/>
      <c r="W23" s="684"/>
      <c r="X23" s="684"/>
      <c r="Y23" s="685"/>
      <c r="Z23" s="686">
        <v>20.9</v>
      </c>
      <c r="AA23" s="686"/>
      <c r="AB23" s="686"/>
      <c r="AC23" s="686"/>
      <c r="AD23" s="687">
        <v>2958741</v>
      </c>
      <c r="AE23" s="687"/>
      <c r="AF23" s="687"/>
      <c r="AG23" s="687"/>
      <c r="AH23" s="687"/>
      <c r="AI23" s="687"/>
      <c r="AJ23" s="687"/>
      <c r="AK23" s="687"/>
      <c r="AL23" s="688">
        <v>35.299999999999997</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238</v>
      </c>
      <c r="BH23" s="684"/>
      <c r="BI23" s="684"/>
      <c r="BJ23" s="684"/>
      <c r="BK23" s="684"/>
      <c r="BL23" s="684"/>
      <c r="BM23" s="684"/>
      <c r="BN23" s="685"/>
      <c r="BO23" s="686" t="s">
        <v>238</v>
      </c>
      <c r="BP23" s="686"/>
      <c r="BQ23" s="686"/>
      <c r="BR23" s="686"/>
      <c r="BS23" s="692" t="s">
        <v>238</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441184</v>
      </c>
      <c r="S24" s="684"/>
      <c r="T24" s="684"/>
      <c r="U24" s="684"/>
      <c r="V24" s="684"/>
      <c r="W24" s="684"/>
      <c r="X24" s="684"/>
      <c r="Y24" s="685"/>
      <c r="Z24" s="686">
        <v>3.1</v>
      </c>
      <c r="AA24" s="686"/>
      <c r="AB24" s="686"/>
      <c r="AC24" s="686"/>
      <c r="AD24" s="687" t="s">
        <v>139</v>
      </c>
      <c r="AE24" s="687"/>
      <c r="AF24" s="687"/>
      <c r="AG24" s="687"/>
      <c r="AH24" s="687"/>
      <c r="AI24" s="687"/>
      <c r="AJ24" s="687"/>
      <c r="AK24" s="687"/>
      <c r="AL24" s="688" t="s">
        <v>139</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138</v>
      </c>
      <c r="BH24" s="684"/>
      <c r="BI24" s="684"/>
      <c r="BJ24" s="684"/>
      <c r="BK24" s="684"/>
      <c r="BL24" s="684"/>
      <c r="BM24" s="684"/>
      <c r="BN24" s="685"/>
      <c r="BO24" s="686" t="s">
        <v>138</v>
      </c>
      <c r="BP24" s="686"/>
      <c r="BQ24" s="686"/>
      <c r="BR24" s="686"/>
      <c r="BS24" s="692" t="s">
        <v>238</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4839009</v>
      </c>
      <c r="CS24" s="673"/>
      <c r="CT24" s="673"/>
      <c r="CU24" s="673"/>
      <c r="CV24" s="673"/>
      <c r="CW24" s="673"/>
      <c r="CX24" s="673"/>
      <c r="CY24" s="674"/>
      <c r="CZ24" s="677">
        <v>34.700000000000003</v>
      </c>
      <c r="DA24" s="678"/>
      <c r="DB24" s="678"/>
      <c r="DC24" s="697"/>
      <c r="DD24" s="722">
        <v>3830648</v>
      </c>
      <c r="DE24" s="673"/>
      <c r="DF24" s="673"/>
      <c r="DG24" s="673"/>
      <c r="DH24" s="673"/>
      <c r="DI24" s="673"/>
      <c r="DJ24" s="673"/>
      <c r="DK24" s="674"/>
      <c r="DL24" s="722">
        <v>3819312</v>
      </c>
      <c r="DM24" s="673"/>
      <c r="DN24" s="673"/>
      <c r="DO24" s="673"/>
      <c r="DP24" s="673"/>
      <c r="DQ24" s="673"/>
      <c r="DR24" s="673"/>
      <c r="DS24" s="673"/>
      <c r="DT24" s="673"/>
      <c r="DU24" s="673"/>
      <c r="DV24" s="674"/>
      <c r="DW24" s="677">
        <v>45.6</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t="s">
        <v>139</v>
      </c>
      <c r="S25" s="684"/>
      <c r="T25" s="684"/>
      <c r="U25" s="684"/>
      <c r="V25" s="684"/>
      <c r="W25" s="684"/>
      <c r="X25" s="684"/>
      <c r="Y25" s="685"/>
      <c r="Z25" s="686" t="s">
        <v>238</v>
      </c>
      <c r="AA25" s="686"/>
      <c r="AB25" s="686"/>
      <c r="AC25" s="686"/>
      <c r="AD25" s="687" t="s">
        <v>238</v>
      </c>
      <c r="AE25" s="687"/>
      <c r="AF25" s="687"/>
      <c r="AG25" s="687"/>
      <c r="AH25" s="687"/>
      <c r="AI25" s="687"/>
      <c r="AJ25" s="687"/>
      <c r="AK25" s="687"/>
      <c r="AL25" s="688" t="s">
        <v>238</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238</v>
      </c>
      <c r="BH25" s="684"/>
      <c r="BI25" s="684"/>
      <c r="BJ25" s="684"/>
      <c r="BK25" s="684"/>
      <c r="BL25" s="684"/>
      <c r="BM25" s="684"/>
      <c r="BN25" s="685"/>
      <c r="BO25" s="686" t="s">
        <v>139</v>
      </c>
      <c r="BP25" s="686"/>
      <c r="BQ25" s="686"/>
      <c r="BR25" s="686"/>
      <c r="BS25" s="692" t="s">
        <v>139</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1920339</v>
      </c>
      <c r="CS25" s="719"/>
      <c r="CT25" s="719"/>
      <c r="CU25" s="719"/>
      <c r="CV25" s="719"/>
      <c r="CW25" s="719"/>
      <c r="CX25" s="719"/>
      <c r="CY25" s="720"/>
      <c r="CZ25" s="688">
        <v>13.8</v>
      </c>
      <c r="DA25" s="717"/>
      <c r="DB25" s="717"/>
      <c r="DC25" s="721"/>
      <c r="DD25" s="692">
        <v>1721154</v>
      </c>
      <c r="DE25" s="719"/>
      <c r="DF25" s="719"/>
      <c r="DG25" s="719"/>
      <c r="DH25" s="719"/>
      <c r="DI25" s="719"/>
      <c r="DJ25" s="719"/>
      <c r="DK25" s="720"/>
      <c r="DL25" s="692">
        <v>1714147</v>
      </c>
      <c r="DM25" s="719"/>
      <c r="DN25" s="719"/>
      <c r="DO25" s="719"/>
      <c r="DP25" s="719"/>
      <c r="DQ25" s="719"/>
      <c r="DR25" s="719"/>
      <c r="DS25" s="719"/>
      <c r="DT25" s="719"/>
      <c r="DU25" s="719"/>
      <c r="DV25" s="720"/>
      <c r="DW25" s="688">
        <v>20.5</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8789093</v>
      </c>
      <c r="S26" s="684"/>
      <c r="T26" s="684"/>
      <c r="U26" s="684"/>
      <c r="V26" s="684"/>
      <c r="W26" s="684"/>
      <c r="X26" s="684"/>
      <c r="Y26" s="685"/>
      <c r="Z26" s="686">
        <v>62.1</v>
      </c>
      <c r="AA26" s="686"/>
      <c r="AB26" s="686"/>
      <c r="AC26" s="686"/>
      <c r="AD26" s="687">
        <v>8347909</v>
      </c>
      <c r="AE26" s="687"/>
      <c r="AF26" s="687"/>
      <c r="AG26" s="687"/>
      <c r="AH26" s="687"/>
      <c r="AI26" s="687"/>
      <c r="AJ26" s="687"/>
      <c r="AK26" s="687"/>
      <c r="AL26" s="688">
        <v>99.6</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138</v>
      </c>
      <c r="BH26" s="684"/>
      <c r="BI26" s="684"/>
      <c r="BJ26" s="684"/>
      <c r="BK26" s="684"/>
      <c r="BL26" s="684"/>
      <c r="BM26" s="684"/>
      <c r="BN26" s="685"/>
      <c r="BO26" s="686" t="s">
        <v>238</v>
      </c>
      <c r="BP26" s="686"/>
      <c r="BQ26" s="686"/>
      <c r="BR26" s="686"/>
      <c r="BS26" s="692" t="s">
        <v>138</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1295855</v>
      </c>
      <c r="CS26" s="684"/>
      <c r="CT26" s="684"/>
      <c r="CU26" s="684"/>
      <c r="CV26" s="684"/>
      <c r="CW26" s="684"/>
      <c r="CX26" s="684"/>
      <c r="CY26" s="685"/>
      <c r="CZ26" s="688">
        <v>9.3000000000000007</v>
      </c>
      <c r="DA26" s="717"/>
      <c r="DB26" s="717"/>
      <c r="DC26" s="721"/>
      <c r="DD26" s="692">
        <v>1127290</v>
      </c>
      <c r="DE26" s="684"/>
      <c r="DF26" s="684"/>
      <c r="DG26" s="684"/>
      <c r="DH26" s="684"/>
      <c r="DI26" s="684"/>
      <c r="DJ26" s="684"/>
      <c r="DK26" s="685"/>
      <c r="DL26" s="692" t="s">
        <v>238</v>
      </c>
      <c r="DM26" s="684"/>
      <c r="DN26" s="684"/>
      <c r="DO26" s="684"/>
      <c r="DP26" s="684"/>
      <c r="DQ26" s="684"/>
      <c r="DR26" s="684"/>
      <c r="DS26" s="684"/>
      <c r="DT26" s="684"/>
      <c r="DU26" s="684"/>
      <c r="DV26" s="685"/>
      <c r="DW26" s="688" t="s">
        <v>138</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1714</v>
      </c>
      <c r="S27" s="684"/>
      <c r="T27" s="684"/>
      <c r="U27" s="684"/>
      <c r="V27" s="684"/>
      <c r="W27" s="684"/>
      <c r="X27" s="684"/>
      <c r="Y27" s="685"/>
      <c r="Z27" s="686">
        <v>0</v>
      </c>
      <c r="AA27" s="686"/>
      <c r="AB27" s="686"/>
      <c r="AC27" s="686"/>
      <c r="AD27" s="687">
        <v>1714</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4716977</v>
      </c>
      <c r="BH27" s="684"/>
      <c r="BI27" s="684"/>
      <c r="BJ27" s="684"/>
      <c r="BK27" s="684"/>
      <c r="BL27" s="684"/>
      <c r="BM27" s="684"/>
      <c r="BN27" s="685"/>
      <c r="BO27" s="686">
        <v>100</v>
      </c>
      <c r="BP27" s="686"/>
      <c r="BQ27" s="686"/>
      <c r="BR27" s="686"/>
      <c r="BS27" s="692">
        <v>28211</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1251588</v>
      </c>
      <c r="CS27" s="719"/>
      <c r="CT27" s="719"/>
      <c r="CU27" s="719"/>
      <c r="CV27" s="719"/>
      <c r="CW27" s="719"/>
      <c r="CX27" s="719"/>
      <c r="CY27" s="720"/>
      <c r="CZ27" s="688">
        <v>9</v>
      </c>
      <c r="DA27" s="717"/>
      <c r="DB27" s="717"/>
      <c r="DC27" s="721"/>
      <c r="DD27" s="692">
        <v>468747</v>
      </c>
      <c r="DE27" s="719"/>
      <c r="DF27" s="719"/>
      <c r="DG27" s="719"/>
      <c r="DH27" s="719"/>
      <c r="DI27" s="719"/>
      <c r="DJ27" s="719"/>
      <c r="DK27" s="720"/>
      <c r="DL27" s="692">
        <v>464418</v>
      </c>
      <c r="DM27" s="719"/>
      <c r="DN27" s="719"/>
      <c r="DO27" s="719"/>
      <c r="DP27" s="719"/>
      <c r="DQ27" s="719"/>
      <c r="DR27" s="719"/>
      <c r="DS27" s="719"/>
      <c r="DT27" s="719"/>
      <c r="DU27" s="719"/>
      <c r="DV27" s="720"/>
      <c r="DW27" s="688">
        <v>5.5</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111205</v>
      </c>
      <c r="S28" s="684"/>
      <c r="T28" s="684"/>
      <c r="U28" s="684"/>
      <c r="V28" s="684"/>
      <c r="W28" s="684"/>
      <c r="X28" s="684"/>
      <c r="Y28" s="685"/>
      <c r="Z28" s="686">
        <v>0.8</v>
      </c>
      <c r="AA28" s="686"/>
      <c r="AB28" s="686"/>
      <c r="AC28" s="686"/>
      <c r="AD28" s="687" t="s">
        <v>238</v>
      </c>
      <c r="AE28" s="687"/>
      <c r="AF28" s="687"/>
      <c r="AG28" s="687"/>
      <c r="AH28" s="687"/>
      <c r="AI28" s="687"/>
      <c r="AJ28" s="687"/>
      <c r="AK28" s="687"/>
      <c r="AL28" s="688" t="s">
        <v>138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1667082</v>
      </c>
      <c r="CS28" s="684"/>
      <c r="CT28" s="684"/>
      <c r="CU28" s="684"/>
      <c r="CV28" s="684"/>
      <c r="CW28" s="684"/>
      <c r="CX28" s="684"/>
      <c r="CY28" s="685"/>
      <c r="CZ28" s="688">
        <v>11.9</v>
      </c>
      <c r="DA28" s="717"/>
      <c r="DB28" s="717"/>
      <c r="DC28" s="721"/>
      <c r="DD28" s="692">
        <v>1640747</v>
      </c>
      <c r="DE28" s="684"/>
      <c r="DF28" s="684"/>
      <c r="DG28" s="684"/>
      <c r="DH28" s="684"/>
      <c r="DI28" s="684"/>
      <c r="DJ28" s="684"/>
      <c r="DK28" s="685"/>
      <c r="DL28" s="692">
        <v>1640747</v>
      </c>
      <c r="DM28" s="684"/>
      <c r="DN28" s="684"/>
      <c r="DO28" s="684"/>
      <c r="DP28" s="684"/>
      <c r="DQ28" s="684"/>
      <c r="DR28" s="684"/>
      <c r="DS28" s="684"/>
      <c r="DT28" s="684"/>
      <c r="DU28" s="684"/>
      <c r="DV28" s="685"/>
      <c r="DW28" s="688">
        <v>19.600000000000001</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171300</v>
      </c>
      <c r="S29" s="684"/>
      <c r="T29" s="684"/>
      <c r="U29" s="684"/>
      <c r="V29" s="684"/>
      <c r="W29" s="684"/>
      <c r="X29" s="684"/>
      <c r="Y29" s="685"/>
      <c r="Z29" s="686">
        <v>1.2</v>
      </c>
      <c r="AA29" s="686"/>
      <c r="AB29" s="686"/>
      <c r="AC29" s="686"/>
      <c r="AD29" s="687">
        <v>9467</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1667082</v>
      </c>
      <c r="CS29" s="719"/>
      <c r="CT29" s="719"/>
      <c r="CU29" s="719"/>
      <c r="CV29" s="719"/>
      <c r="CW29" s="719"/>
      <c r="CX29" s="719"/>
      <c r="CY29" s="720"/>
      <c r="CZ29" s="688">
        <v>11.9</v>
      </c>
      <c r="DA29" s="717"/>
      <c r="DB29" s="717"/>
      <c r="DC29" s="721"/>
      <c r="DD29" s="692">
        <v>1640747</v>
      </c>
      <c r="DE29" s="719"/>
      <c r="DF29" s="719"/>
      <c r="DG29" s="719"/>
      <c r="DH29" s="719"/>
      <c r="DI29" s="719"/>
      <c r="DJ29" s="719"/>
      <c r="DK29" s="720"/>
      <c r="DL29" s="692">
        <v>1640747</v>
      </c>
      <c r="DM29" s="719"/>
      <c r="DN29" s="719"/>
      <c r="DO29" s="719"/>
      <c r="DP29" s="719"/>
      <c r="DQ29" s="719"/>
      <c r="DR29" s="719"/>
      <c r="DS29" s="719"/>
      <c r="DT29" s="719"/>
      <c r="DU29" s="719"/>
      <c r="DV29" s="720"/>
      <c r="DW29" s="688">
        <v>19.600000000000001</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32813</v>
      </c>
      <c r="S30" s="684"/>
      <c r="T30" s="684"/>
      <c r="U30" s="684"/>
      <c r="V30" s="684"/>
      <c r="W30" s="684"/>
      <c r="X30" s="684"/>
      <c r="Y30" s="685"/>
      <c r="Z30" s="686">
        <v>0.2</v>
      </c>
      <c r="AA30" s="686"/>
      <c r="AB30" s="686"/>
      <c r="AC30" s="686"/>
      <c r="AD30" s="687" t="s">
        <v>138</v>
      </c>
      <c r="AE30" s="687"/>
      <c r="AF30" s="687"/>
      <c r="AG30" s="687"/>
      <c r="AH30" s="687"/>
      <c r="AI30" s="687"/>
      <c r="AJ30" s="687"/>
      <c r="AK30" s="687"/>
      <c r="AL30" s="688" t="s">
        <v>138</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1606921</v>
      </c>
      <c r="CS30" s="684"/>
      <c r="CT30" s="684"/>
      <c r="CU30" s="684"/>
      <c r="CV30" s="684"/>
      <c r="CW30" s="684"/>
      <c r="CX30" s="684"/>
      <c r="CY30" s="685"/>
      <c r="CZ30" s="688">
        <v>11.5</v>
      </c>
      <c r="DA30" s="717"/>
      <c r="DB30" s="717"/>
      <c r="DC30" s="721"/>
      <c r="DD30" s="692">
        <v>1580586</v>
      </c>
      <c r="DE30" s="684"/>
      <c r="DF30" s="684"/>
      <c r="DG30" s="684"/>
      <c r="DH30" s="684"/>
      <c r="DI30" s="684"/>
      <c r="DJ30" s="684"/>
      <c r="DK30" s="685"/>
      <c r="DL30" s="692">
        <v>1580586</v>
      </c>
      <c r="DM30" s="684"/>
      <c r="DN30" s="684"/>
      <c r="DO30" s="684"/>
      <c r="DP30" s="684"/>
      <c r="DQ30" s="684"/>
      <c r="DR30" s="684"/>
      <c r="DS30" s="684"/>
      <c r="DT30" s="684"/>
      <c r="DU30" s="684"/>
      <c r="DV30" s="685"/>
      <c r="DW30" s="688">
        <v>18.899999999999999</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1723094</v>
      </c>
      <c r="S31" s="684"/>
      <c r="T31" s="684"/>
      <c r="U31" s="684"/>
      <c r="V31" s="684"/>
      <c r="W31" s="684"/>
      <c r="X31" s="684"/>
      <c r="Y31" s="685"/>
      <c r="Z31" s="686">
        <v>12.2</v>
      </c>
      <c r="AA31" s="686"/>
      <c r="AB31" s="686"/>
      <c r="AC31" s="686"/>
      <c r="AD31" s="687" t="s">
        <v>138</v>
      </c>
      <c r="AE31" s="687"/>
      <c r="AF31" s="687"/>
      <c r="AG31" s="687"/>
      <c r="AH31" s="687"/>
      <c r="AI31" s="687"/>
      <c r="AJ31" s="687"/>
      <c r="AK31" s="687"/>
      <c r="AL31" s="688" t="s">
        <v>238</v>
      </c>
      <c r="AM31" s="689"/>
      <c r="AN31" s="689"/>
      <c r="AO31" s="690"/>
      <c r="AP31" s="740" t="s">
        <v>310</v>
      </c>
      <c r="AQ31" s="741"/>
      <c r="AR31" s="741"/>
      <c r="AS31" s="741"/>
      <c r="AT31" s="746" t="s">
        <v>311</v>
      </c>
      <c r="AU31" s="229"/>
      <c r="AV31" s="229"/>
      <c r="AW31" s="229"/>
      <c r="AX31" s="669" t="s">
        <v>187</v>
      </c>
      <c r="AY31" s="670"/>
      <c r="AZ31" s="670"/>
      <c r="BA31" s="670"/>
      <c r="BB31" s="670"/>
      <c r="BC31" s="670"/>
      <c r="BD31" s="670"/>
      <c r="BE31" s="670"/>
      <c r="BF31" s="671"/>
      <c r="BG31" s="751">
        <v>99.3</v>
      </c>
      <c r="BH31" s="738"/>
      <c r="BI31" s="738"/>
      <c r="BJ31" s="738"/>
      <c r="BK31" s="738"/>
      <c r="BL31" s="738"/>
      <c r="BM31" s="678">
        <v>96.5</v>
      </c>
      <c r="BN31" s="738"/>
      <c r="BO31" s="738"/>
      <c r="BP31" s="738"/>
      <c r="BQ31" s="739"/>
      <c r="BR31" s="751">
        <v>99.4</v>
      </c>
      <c r="BS31" s="738"/>
      <c r="BT31" s="738"/>
      <c r="BU31" s="738"/>
      <c r="BV31" s="738"/>
      <c r="BW31" s="738"/>
      <c r="BX31" s="678">
        <v>96.4</v>
      </c>
      <c r="BY31" s="738"/>
      <c r="BZ31" s="738"/>
      <c r="CA31" s="738"/>
      <c r="CB31" s="739"/>
      <c r="CD31" s="725"/>
      <c r="CE31" s="726"/>
      <c r="CF31" s="698" t="s">
        <v>312</v>
      </c>
      <c r="CG31" s="699"/>
      <c r="CH31" s="699"/>
      <c r="CI31" s="699"/>
      <c r="CJ31" s="699"/>
      <c r="CK31" s="699"/>
      <c r="CL31" s="699"/>
      <c r="CM31" s="699"/>
      <c r="CN31" s="699"/>
      <c r="CO31" s="699"/>
      <c r="CP31" s="699"/>
      <c r="CQ31" s="700"/>
      <c r="CR31" s="683">
        <v>60161</v>
      </c>
      <c r="CS31" s="719"/>
      <c r="CT31" s="719"/>
      <c r="CU31" s="719"/>
      <c r="CV31" s="719"/>
      <c r="CW31" s="719"/>
      <c r="CX31" s="719"/>
      <c r="CY31" s="720"/>
      <c r="CZ31" s="688">
        <v>0.4</v>
      </c>
      <c r="DA31" s="717"/>
      <c r="DB31" s="717"/>
      <c r="DC31" s="721"/>
      <c r="DD31" s="692">
        <v>60161</v>
      </c>
      <c r="DE31" s="719"/>
      <c r="DF31" s="719"/>
      <c r="DG31" s="719"/>
      <c r="DH31" s="719"/>
      <c r="DI31" s="719"/>
      <c r="DJ31" s="719"/>
      <c r="DK31" s="720"/>
      <c r="DL31" s="692">
        <v>60161</v>
      </c>
      <c r="DM31" s="719"/>
      <c r="DN31" s="719"/>
      <c r="DO31" s="719"/>
      <c r="DP31" s="719"/>
      <c r="DQ31" s="719"/>
      <c r="DR31" s="719"/>
      <c r="DS31" s="719"/>
      <c r="DT31" s="719"/>
      <c r="DU31" s="719"/>
      <c r="DV31" s="720"/>
      <c r="DW31" s="688">
        <v>0.7</v>
      </c>
      <c r="DX31" s="717"/>
      <c r="DY31" s="717"/>
      <c r="DZ31" s="717"/>
      <c r="EA31" s="717"/>
      <c r="EB31" s="717"/>
      <c r="EC31" s="718"/>
    </row>
    <row r="32" spans="2:133" ht="11.25" customHeight="1" x14ac:dyDescent="0.15">
      <c r="B32" s="729" t="s">
        <v>313</v>
      </c>
      <c r="C32" s="730"/>
      <c r="D32" s="730"/>
      <c r="E32" s="730"/>
      <c r="F32" s="730"/>
      <c r="G32" s="730"/>
      <c r="H32" s="730"/>
      <c r="I32" s="730"/>
      <c r="J32" s="730"/>
      <c r="K32" s="730"/>
      <c r="L32" s="730"/>
      <c r="M32" s="730"/>
      <c r="N32" s="730"/>
      <c r="O32" s="730"/>
      <c r="P32" s="730"/>
      <c r="Q32" s="731"/>
      <c r="R32" s="683" t="s">
        <v>238</v>
      </c>
      <c r="S32" s="684"/>
      <c r="T32" s="684"/>
      <c r="U32" s="684"/>
      <c r="V32" s="684"/>
      <c r="W32" s="684"/>
      <c r="X32" s="684"/>
      <c r="Y32" s="685"/>
      <c r="Z32" s="686" t="s">
        <v>238</v>
      </c>
      <c r="AA32" s="686"/>
      <c r="AB32" s="686"/>
      <c r="AC32" s="686"/>
      <c r="AD32" s="687" t="s">
        <v>238</v>
      </c>
      <c r="AE32" s="687"/>
      <c r="AF32" s="687"/>
      <c r="AG32" s="687"/>
      <c r="AH32" s="687"/>
      <c r="AI32" s="687"/>
      <c r="AJ32" s="687"/>
      <c r="AK32" s="687"/>
      <c r="AL32" s="688" t="s">
        <v>238</v>
      </c>
      <c r="AM32" s="689"/>
      <c r="AN32" s="689"/>
      <c r="AO32" s="690"/>
      <c r="AP32" s="742"/>
      <c r="AQ32" s="743"/>
      <c r="AR32" s="743"/>
      <c r="AS32" s="743"/>
      <c r="AT32" s="747"/>
      <c r="AU32" s="228" t="s">
        <v>314</v>
      </c>
      <c r="AV32" s="228"/>
      <c r="AW32" s="228"/>
      <c r="AX32" s="680" t="s">
        <v>315</v>
      </c>
      <c r="AY32" s="681"/>
      <c r="AZ32" s="681"/>
      <c r="BA32" s="681"/>
      <c r="BB32" s="681"/>
      <c r="BC32" s="681"/>
      <c r="BD32" s="681"/>
      <c r="BE32" s="681"/>
      <c r="BF32" s="682"/>
      <c r="BG32" s="752">
        <v>99</v>
      </c>
      <c r="BH32" s="719"/>
      <c r="BI32" s="719"/>
      <c r="BJ32" s="719"/>
      <c r="BK32" s="719"/>
      <c r="BL32" s="719"/>
      <c r="BM32" s="689">
        <v>96.6</v>
      </c>
      <c r="BN32" s="749"/>
      <c r="BO32" s="749"/>
      <c r="BP32" s="749"/>
      <c r="BQ32" s="750"/>
      <c r="BR32" s="752">
        <v>99.1</v>
      </c>
      <c r="BS32" s="719"/>
      <c r="BT32" s="719"/>
      <c r="BU32" s="719"/>
      <c r="BV32" s="719"/>
      <c r="BW32" s="719"/>
      <c r="BX32" s="689">
        <v>96.2</v>
      </c>
      <c r="BY32" s="749"/>
      <c r="BZ32" s="749"/>
      <c r="CA32" s="749"/>
      <c r="CB32" s="750"/>
      <c r="CD32" s="727"/>
      <c r="CE32" s="728"/>
      <c r="CF32" s="698" t="s">
        <v>316</v>
      </c>
      <c r="CG32" s="699"/>
      <c r="CH32" s="699"/>
      <c r="CI32" s="699"/>
      <c r="CJ32" s="699"/>
      <c r="CK32" s="699"/>
      <c r="CL32" s="699"/>
      <c r="CM32" s="699"/>
      <c r="CN32" s="699"/>
      <c r="CO32" s="699"/>
      <c r="CP32" s="699"/>
      <c r="CQ32" s="700"/>
      <c r="CR32" s="683" t="s">
        <v>138</v>
      </c>
      <c r="CS32" s="684"/>
      <c r="CT32" s="684"/>
      <c r="CU32" s="684"/>
      <c r="CV32" s="684"/>
      <c r="CW32" s="684"/>
      <c r="CX32" s="684"/>
      <c r="CY32" s="685"/>
      <c r="CZ32" s="688" t="s">
        <v>139</v>
      </c>
      <c r="DA32" s="717"/>
      <c r="DB32" s="717"/>
      <c r="DC32" s="721"/>
      <c r="DD32" s="692" t="s">
        <v>238</v>
      </c>
      <c r="DE32" s="684"/>
      <c r="DF32" s="684"/>
      <c r="DG32" s="684"/>
      <c r="DH32" s="684"/>
      <c r="DI32" s="684"/>
      <c r="DJ32" s="684"/>
      <c r="DK32" s="685"/>
      <c r="DL32" s="692" t="s">
        <v>138</v>
      </c>
      <c r="DM32" s="684"/>
      <c r="DN32" s="684"/>
      <c r="DO32" s="684"/>
      <c r="DP32" s="684"/>
      <c r="DQ32" s="684"/>
      <c r="DR32" s="684"/>
      <c r="DS32" s="684"/>
      <c r="DT32" s="684"/>
      <c r="DU32" s="684"/>
      <c r="DV32" s="685"/>
      <c r="DW32" s="688" t="s">
        <v>138</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864475</v>
      </c>
      <c r="S33" s="684"/>
      <c r="T33" s="684"/>
      <c r="U33" s="684"/>
      <c r="V33" s="684"/>
      <c r="W33" s="684"/>
      <c r="X33" s="684"/>
      <c r="Y33" s="685"/>
      <c r="Z33" s="686">
        <v>6.1</v>
      </c>
      <c r="AA33" s="686"/>
      <c r="AB33" s="686"/>
      <c r="AC33" s="686"/>
      <c r="AD33" s="687" t="s">
        <v>238</v>
      </c>
      <c r="AE33" s="687"/>
      <c r="AF33" s="687"/>
      <c r="AG33" s="687"/>
      <c r="AH33" s="687"/>
      <c r="AI33" s="687"/>
      <c r="AJ33" s="687"/>
      <c r="AK33" s="687"/>
      <c r="AL33" s="688" t="s">
        <v>138</v>
      </c>
      <c r="AM33" s="689"/>
      <c r="AN33" s="689"/>
      <c r="AO33" s="690"/>
      <c r="AP33" s="744"/>
      <c r="AQ33" s="745"/>
      <c r="AR33" s="745"/>
      <c r="AS33" s="745"/>
      <c r="AT33" s="748"/>
      <c r="AU33" s="230"/>
      <c r="AV33" s="230"/>
      <c r="AW33" s="230"/>
      <c r="AX33" s="733" t="s">
        <v>318</v>
      </c>
      <c r="AY33" s="734"/>
      <c r="AZ33" s="734"/>
      <c r="BA33" s="734"/>
      <c r="BB33" s="734"/>
      <c r="BC33" s="734"/>
      <c r="BD33" s="734"/>
      <c r="BE33" s="734"/>
      <c r="BF33" s="735"/>
      <c r="BG33" s="753">
        <v>99.4</v>
      </c>
      <c r="BH33" s="754"/>
      <c r="BI33" s="754"/>
      <c r="BJ33" s="754"/>
      <c r="BK33" s="754"/>
      <c r="BL33" s="754"/>
      <c r="BM33" s="755">
        <v>96.4</v>
      </c>
      <c r="BN33" s="754"/>
      <c r="BO33" s="754"/>
      <c r="BP33" s="754"/>
      <c r="BQ33" s="756"/>
      <c r="BR33" s="753">
        <v>99.4</v>
      </c>
      <c r="BS33" s="754"/>
      <c r="BT33" s="754"/>
      <c r="BU33" s="754"/>
      <c r="BV33" s="754"/>
      <c r="BW33" s="754"/>
      <c r="BX33" s="755">
        <v>96.4</v>
      </c>
      <c r="BY33" s="754"/>
      <c r="BZ33" s="754"/>
      <c r="CA33" s="754"/>
      <c r="CB33" s="756"/>
      <c r="CD33" s="698" t="s">
        <v>319</v>
      </c>
      <c r="CE33" s="699"/>
      <c r="CF33" s="699"/>
      <c r="CG33" s="699"/>
      <c r="CH33" s="699"/>
      <c r="CI33" s="699"/>
      <c r="CJ33" s="699"/>
      <c r="CK33" s="699"/>
      <c r="CL33" s="699"/>
      <c r="CM33" s="699"/>
      <c r="CN33" s="699"/>
      <c r="CO33" s="699"/>
      <c r="CP33" s="699"/>
      <c r="CQ33" s="700"/>
      <c r="CR33" s="683">
        <v>6468270</v>
      </c>
      <c r="CS33" s="719"/>
      <c r="CT33" s="719"/>
      <c r="CU33" s="719"/>
      <c r="CV33" s="719"/>
      <c r="CW33" s="719"/>
      <c r="CX33" s="719"/>
      <c r="CY33" s="720"/>
      <c r="CZ33" s="688">
        <v>46.3</v>
      </c>
      <c r="DA33" s="717"/>
      <c r="DB33" s="717"/>
      <c r="DC33" s="721"/>
      <c r="DD33" s="692">
        <v>5264810</v>
      </c>
      <c r="DE33" s="719"/>
      <c r="DF33" s="719"/>
      <c r="DG33" s="719"/>
      <c r="DH33" s="719"/>
      <c r="DI33" s="719"/>
      <c r="DJ33" s="719"/>
      <c r="DK33" s="720"/>
      <c r="DL33" s="692">
        <v>4135176</v>
      </c>
      <c r="DM33" s="719"/>
      <c r="DN33" s="719"/>
      <c r="DO33" s="719"/>
      <c r="DP33" s="719"/>
      <c r="DQ33" s="719"/>
      <c r="DR33" s="719"/>
      <c r="DS33" s="719"/>
      <c r="DT33" s="719"/>
      <c r="DU33" s="719"/>
      <c r="DV33" s="720"/>
      <c r="DW33" s="688">
        <v>49.4</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145401</v>
      </c>
      <c r="S34" s="684"/>
      <c r="T34" s="684"/>
      <c r="U34" s="684"/>
      <c r="V34" s="684"/>
      <c r="W34" s="684"/>
      <c r="X34" s="684"/>
      <c r="Y34" s="685"/>
      <c r="Z34" s="686">
        <v>1</v>
      </c>
      <c r="AA34" s="686"/>
      <c r="AB34" s="686"/>
      <c r="AC34" s="686"/>
      <c r="AD34" s="687">
        <v>19186</v>
      </c>
      <c r="AE34" s="687"/>
      <c r="AF34" s="687"/>
      <c r="AG34" s="687"/>
      <c r="AH34" s="687"/>
      <c r="AI34" s="687"/>
      <c r="AJ34" s="687"/>
      <c r="AK34" s="687"/>
      <c r="AL34" s="688">
        <v>0.2</v>
      </c>
      <c r="AM34" s="689"/>
      <c r="AN34" s="689"/>
      <c r="AO34" s="690"/>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98" t="s">
        <v>321</v>
      </c>
      <c r="CE34" s="699"/>
      <c r="CF34" s="699"/>
      <c r="CG34" s="699"/>
      <c r="CH34" s="699"/>
      <c r="CI34" s="699"/>
      <c r="CJ34" s="699"/>
      <c r="CK34" s="699"/>
      <c r="CL34" s="699"/>
      <c r="CM34" s="699"/>
      <c r="CN34" s="699"/>
      <c r="CO34" s="699"/>
      <c r="CP34" s="699"/>
      <c r="CQ34" s="700"/>
      <c r="CR34" s="683">
        <v>2199589</v>
      </c>
      <c r="CS34" s="684"/>
      <c r="CT34" s="684"/>
      <c r="CU34" s="684"/>
      <c r="CV34" s="684"/>
      <c r="CW34" s="684"/>
      <c r="CX34" s="684"/>
      <c r="CY34" s="685"/>
      <c r="CZ34" s="688">
        <v>15.8</v>
      </c>
      <c r="DA34" s="717"/>
      <c r="DB34" s="717"/>
      <c r="DC34" s="721"/>
      <c r="DD34" s="692">
        <v>1515572</v>
      </c>
      <c r="DE34" s="684"/>
      <c r="DF34" s="684"/>
      <c r="DG34" s="684"/>
      <c r="DH34" s="684"/>
      <c r="DI34" s="684"/>
      <c r="DJ34" s="684"/>
      <c r="DK34" s="685"/>
      <c r="DL34" s="692">
        <v>1241713</v>
      </c>
      <c r="DM34" s="684"/>
      <c r="DN34" s="684"/>
      <c r="DO34" s="684"/>
      <c r="DP34" s="684"/>
      <c r="DQ34" s="684"/>
      <c r="DR34" s="684"/>
      <c r="DS34" s="684"/>
      <c r="DT34" s="684"/>
      <c r="DU34" s="684"/>
      <c r="DV34" s="685"/>
      <c r="DW34" s="688">
        <v>14.8</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73379</v>
      </c>
      <c r="S35" s="684"/>
      <c r="T35" s="684"/>
      <c r="U35" s="684"/>
      <c r="V35" s="684"/>
      <c r="W35" s="684"/>
      <c r="X35" s="684"/>
      <c r="Y35" s="685"/>
      <c r="Z35" s="686">
        <v>0.5</v>
      </c>
      <c r="AA35" s="686"/>
      <c r="AB35" s="686"/>
      <c r="AC35" s="686"/>
      <c r="AD35" s="687" t="s">
        <v>139</v>
      </c>
      <c r="AE35" s="687"/>
      <c r="AF35" s="687"/>
      <c r="AG35" s="687"/>
      <c r="AH35" s="687"/>
      <c r="AI35" s="687"/>
      <c r="AJ35" s="687"/>
      <c r="AK35" s="687"/>
      <c r="AL35" s="688" t="s">
        <v>139</v>
      </c>
      <c r="AM35" s="689"/>
      <c r="AN35" s="689"/>
      <c r="AO35" s="690"/>
      <c r="AP35" s="233"/>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129928</v>
      </c>
      <c r="CS35" s="719"/>
      <c r="CT35" s="719"/>
      <c r="CU35" s="719"/>
      <c r="CV35" s="719"/>
      <c r="CW35" s="719"/>
      <c r="CX35" s="719"/>
      <c r="CY35" s="720"/>
      <c r="CZ35" s="688">
        <v>0.9</v>
      </c>
      <c r="DA35" s="717"/>
      <c r="DB35" s="717"/>
      <c r="DC35" s="721"/>
      <c r="DD35" s="692">
        <v>106511</v>
      </c>
      <c r="DE35" s="719"/>
      <c r="DF35" s="719"/>
      <c r="DG35" s="719"/>
      <c r="DH35" s="719"/>
      <c r="DI35" s="719"/>
      <c r="DJ35" s="719"/>
      <c r="DK35" s="720"/>
      <c r="DL35" s="692">
        <v>106511</v>
      </c>
      <c r="DM35" s="719"/>
      <c r="DN35" s="719"/>
      <c r="DO35" s="719"/>
      <c r="DP35" s="719"/>
      <c r="DQ35" s="719"/>
      <c r="DR35" s="719"/>
      <c r="DS35" s="719"/>
      <c r="DT35" s="719"/>
      <c r="DU35" s="719"/>
      <c r="DV35" s="720"/>
      <c r="DW35" s="688">
        <v>1.3</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324171</v>
      </c>
      <c r="S36" s="684"/>
      <c r="T36" s="684"/>
      <c r="U36" s="684"/>
      <c r="V36" s="684"/>
      <c r="W36" s="684"/>
      <c r="X36" s="684"/>
      <c r="Y36" s="685"/>
      <c r="Z36" s="686">
        <v>2.2999999999999998</v>
      </c>
      <c r="AA36" s="686"/>
      <c r="AB36" s="686"/>
      <c r="AC36" s="686"/>
      <c r="AD36" s="687" t="s">
        <v>238</v>
      </c>
      <c r="AE36" s="687"/>
      <c r="AF36" s="687"/>
      <c r="AG36" s="687"/>
      <c r="AH36" s="687"/>
      <c r="AI36" s="687"/>
      <c r="AJ36" s="687"/>
      <c r="AK36" s="687"/>
      <c r="AL36" s="688" t="s">
        <v>238</v>
      </c>
      <c r="AM36" s="689"/>
      <c r="AN36" s="689"/>
      <c r="AO36" s="690"/>
      <c r="AP36" s="233"/>
      <c r="AQ36" s="757" t="s">
        <v>327</v>
      </c>
      <c r="AR36" s="758"/>
      <c r="AS36" s="758"/>
      <c r="AT36" s="758"/>
      <c r="AU36" s="758"/>
      <c r="AV36" s="758"/>
      <c r="AW36" s="758"/>
      <c r="AX36" s="758"/>
      <c r="AY36" s="759"/>
      <c r="AZ36" s="672">
        <v>2111162</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8945</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2728740</v>
      </c>
      <c r="CS36" s="684"/>
      <c r="CT36" s="684"/>
      <c r="CU36" s="684"/>
      <c r="CV36" s="684"/>
      <c r="CW36" s="684"/>
      <c r="CX36" s="684"/>
      <c r="CY36" s="685"/>
      <c r="CZ36" s="688">
        <v>19.5</v>
      </c>
      <c r="DA36" s="717"/>
      <c r="DB36" s="717"/>
      <c r="DC36" s="721"/>
      <c r="DD36" s="692">
        <v>2487856</v>
      </c>
      <c r="DE36" s="684"/>
      <c r="DF36" s="684"/>
      <c r="DG36" s="684"/>
      <c r="DH36" s="684"/>
      <c r="DI36" s="684"/>
      <c r="DJ36" s="684"/>
      <c r="DK36" s="685"/>
      <c r="DL36" s="692">
        <v>1998821</v>
      </c>
      <c r="DM36" s="684"/>
      <c r="DN36" s="684"/>
      <c r="DO36" s="684"/>
      <c r="DP36" s="684"/>
      <c r="DQ36" s="684"/>
      <c r="DR36" s="684"/>
      <c r="DS36" s="684"/>
      <c r="DT36" s="684"/>
      <c r="DU36" s="684"/>
      <c r="DV36" s="685"/>
      <c r="DW36" s="688">
        <v>23.9</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570486</v>
      </c>
      <c r="S37" s="684"/>
      <c r="T37" s="684"/>
      <c r="U37" s="684"/>
      <c r="V37" s="684"/>
      <c r="W37" s="684"/>
      <c r="X37" s="684"/>
      <c r="Y37" s="685"/>
      <c r="Z37" s="686">
        <v>4</v>
      </c>
      <c r="AA37" s="686"/>
      <c r="AB37" s="686"/>
      <c r="AC37" s="686"/>
      <c r="AD37" s="687" t="s">
        <v>138</v>
      </c>
      <c r="AE37" s="687"/>
      <c r="AF37" s="687"/>
      <c r="AG37" s="687"/>
      <c r="AH37" s="687"/>
      <c r="AI37" s="687"/>
      <c r="AJ37" s="687"/>
      <c r="AK37" s="687"/>
      <c r="AL37" s="688" t="s">
        <v>138</v>
      </c>
      <c r="AM37" s="689"/>
      <c r="AN37" s="689"/>
      <c r="AO37" s="690"/>
      <c r="AQ37" s="761" t="s">
        <v>331</v>
      </c>
      <c r="AR37" s="762"/>
      <c r="AS37" s="762"/>
      <c r="AT37" s="762"/>
      <c r="AU37" s="762"/>
      <c r="AV37" s="762"/>
      <c r="AW37" s="762"/>
      <c r="AX37" s="762"/>
      <c r="AY37" s="763"/>
      <c r="AZ37" s="683">
        <v>672853</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-28028</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786938</v>
      </c>
      <c r="CS37" s="719"/>
      <c r="CT37" s="719"/>
      <c r="CU37" s="719"/>
      <c r="CV37" s="719"/>
      <c r="CW37" s="719"/>
      <c r="CX37" s="719"/>
      <c r="CY37" s="720"/>
      <c r="CZ37" s="688">
        <v>5.6</v>
      </c>
      <c r="DA37" s="717"/>
      <c r="DB37" s="717"/>
      <c r="DC37" s="721"/>
      <c r="DD37" s="692">
        <v>760184</v>
      </c>
      <c r="DE37" s="719"/>
      <c r="DF37" s="719"/>
      <c r="DG37" s="719"/>
      <c r="DH37" s="719"/>
      <c r="DI37" s="719"/>
      <c r="DJ37" s="719"/>
      <c r="DK37" s="720"/>
      <c r="DL37" s="692">
        <v>712533</v>
      </c>
      <c r="DM37" s="719"/>
      <c r="DN37" s="719"/>
      <c r="DO37" s="719"/>
      <c r="DP37" s="719"/>
      <c r="DQ37" s="719"/>
      <c r="DR37" s="719"/>
      <c r="DS37" s="719"/>
      <c r="DT37" s="719"/>
      <c r="DU37" s="719"/>
      <c r="DV37" s="720"/>
      <c r="DW37" s="688">
        <v>8.5</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398155</v>
      </c>
      <c r="S38" s="684"/>
      <c r="T38" s="684"/>
      <c r="U38" s="684"/>
      <c r="V38" s="684"/>
      <c r="W38" s="684"/>
      <c r="X38" s="684"/>
      <c r="Y38" s="685"/>
      <c r="Z38" s="686">
        <v>2.8</v>
      </c>
      <c r="AA38" s="686"/>
      <c r="AB38" s="686"/>
      <c r="AC38" s="686"/>
      <c r="AD38" s="687">
        <v>446</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v>297758</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3007</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1019656</v>
      </c>
      <c r="CS38" s="684"/>
      <c r="CT38" s="684"/>
      <c r="CU38" s="684"/>
      <c r="CV38" s="684"/>
      <c r="CW38" s="684"/>
      <c r="CX38" s="684"/>
      <c r="CY38" s="685"/>
      <c r="CZ38" s="688">
        <v>7.3</v>
      </c>
      <c r="DA38" s="717"/>
      <c r="DB38" s="717"/>
      <c r="DC38" s="721"/>
      <c r="DD38" s="692">
        <v>851500</v>
      </c>
      <c r="DE38" s="684"/>
      <c r="DF38" s="684"/>
      <c r="DG38" s="684"/>
      <c r="DH38" s="684"/>
      <c r="DI38" s="684"/>
      <c r="DJ38" s="684"/>
      <c r="DK38" s="685"/>
      <c r="DL38" s="692">
        <v>788131</v>
      </c>
      <c r="DM38" s="684"/>
      <c r="DN38" s="684"/>
      <c r="DO38" s="684"/>
      <c r="DP38" s="684"/>
      <c r="DQ38" s="684"/>
      <c r="DR38" s="684"/>
      <c r="DS38" s="684"/>
      <c r="DT38" s="684"/>
      <c r="DU38" s="684"/>
      <c r="DV38" s="685"/>
      <c r="DW38" s="688">
        <v>9.4</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v>938600</v>
      </c>
      <c r="S39" s="684"/>
      <c r="T39" s="684"/>
      <c r="U39" s="684"/>
      <c r="V39" s="684"/>
      <c r="W39" s="684"/>
      <c r="X39" s="684"/>
      <c r="Y39" s="685"/>
      <c r="Z39" s="686">
        <v>6.6</v>
      </c>
      <c r="AA39" s="686"/>
      <c r="AB39" s="686"/>
      <c r="AC39" s="686"/>
      <c r="AD39" s="687" t="s">
        <v>238</v>
      </c>
      <c r="AE39" s="687"/>
      <c r="AF39" s="687"/>
      <c r="AG39" s="687"/>
      <c r="AH39" s="687"/>
      <c r="AI39" s="687"/>
      <c r="AJ39" s="687"/>
      <c r="AK39" s="687"/>
      <c r="AL39" s="688" t="s">
        <v>238</v>
      </c>
      <c r="AM39" s="689"/>
      <c r="AN39" s="689"/>
      <c r="AO39" s="690"/>
      <c r="AQ39" s="761" t="s">
        <v>339</v>
      </c>
      <c r="AR39" s="762"/>
      <c r="AS39" s="762"/>
      <c r="AT39" s="762"/>
      <c r="AU39" s="762"/>
      <c r="AV39" s="762"/>
      <c r="AW39" s="762"/>
      <c r="AX39" s="762"/>
      <c r="AY39" s="763"/>
      <c r="AZ39" s="683">
        <v>103091</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4553</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384491</v>
      </c>
      <c r="CS39" s="719"/>
      <c r="CT39" s="719"/>
      <c r="CU39" s="719"/>
      <c r="CV39" s="719"/>
      <c r="CW39" s="719"/>
      <c r="CX39" s="719"/>
      <c r="CY39" s="720"/>
      <c r="CZ39" s="688">
        <v>2.8</v>
      </c>
      <c r="DA39" s="717"/>
      <c r="DB39" s="717"/>
      <c r="DC39" s="721"/>
      <c r="DD39" s="692">
        <v>303371</v>
      </c>
      <c r="DE39" s="719"/>
      <c r="DF39" s="719"/>
      <c r="DG39" s="719"/>
      <c r="DH39" s="719"/>
      <c r="DI39" s="719"/>
      <c r="DJ39" s="719"/>
      <c r="DK39" s="720"/>
      <c r="DL39" s="692" t="s">
        <v>138</v>
      </c>
      <c r="DM39" s="719"/>
      <c r="DN39" s="719"/>
      <c r="DO39" s="719"/>
      <c r="DP39" s="719"/>
      <c r="DQ39" s="719"/>
      <c r="DR39" s="719"/>
      <c r="DS39" s="719"/>
      <c r="DT39" s="719"/>
      <c r="DU39" s="719"/>
      <c r="DV39" s="720"/>
      <c r="DW39" s="688" t="s">
        <v>138</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138</v>
      </c>
      <c r="S40" s="684"/>
      <c r="T40" s="684"/>
      <c r="U40" s="684"/>
      <c r="V40" s="684"/>
      <c r="W40" s="684"/>
      <c r="X40" s="684"/>
      <c r="Y40" s="685"/>
      <c r="Z40" s="686" t="s">
        <v>138</v>
      </c>
      <c r="AA40" s="686"/>
      <c r="AB40" s="686"/>
      <c r="AC40" s="686"/>
      <c r="AD40" s="687" t="s">
        <v>238</v>
      </c>
      <c r="AE40" s="687"/>
      <c r="AF40" s="687"/>
      <c r="AG40" s="687"/>
      <c r="AH40" s="687"/>
      <c r="AI40" s="687"/>
      <c r="AJ40" s="687"/>
      <c r="AK40" s="687"/>
      <c r="AL40" s="688" t="s">
        <v>238</v>
      </c>
      <c r="AM40" s="689"/>
      <c r="AN40" s="689"/>
      <c r="AO40" s="690"/>
      <c r="AQ40" s="761" t="s">
        <v>343</v>
      </c>
      <c r="AR40" s="762"/>
      <c r="AS40" s="762"/>
      <c r="AT40" s="762"/>
      <c r="AU40" s="762"/>
      <c r="AV40" s="762"/>
      <c r="AW40" s="762"/>
      <c r="AX40" s="762"/>
      <c r="AY40" s="763"/>
      <c r="AZ40" s="683">
        <v>26116</v>
      </c>
      <c r="BA40" s="684"/>
      <c r="BB40" s="684"/>
      <c r="BC40" s="684"/>
      <c r="BD40" s="719"/>
      <c r="BE40" s="719"/>
      <c r="BF40" s="750"/>
      <c r="BG40" s="764" t="s">
        <v>344</v>
      </c>
      <c r="BH40" s="765"/>
      <c r="BI40" s="765"/>
      <c r="BJ40" s="765"/>
      <c r="BK40" s="765"/>
      <c r="BL40" s="234"/>
      <c r="BM40" s="699" t="s">
        <v>345</v>
      </c>
      <c r="BN40" s="699"/>
      <c r="BO40" s="699"/>
      <c r="BP40" s="699"/>
      <c r="BQ40" s="699"/>
      <c r="BR40" s="699"/>
      <c r="BS40" s="699"/>
      <c r="BT40" s="699"/>
      <c r="BU40" s="700"/>
      <c r="BV40" s="683">
        <v>93</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5866</v>
      </c>
      <c r="CS40" s="684"/>
      <c r="CT40" s="684"/>
      <c r="CU40" s="684"/>
      <c r="CV40" s="684"/>
      <c r="CW40" s="684"/>
      <c r="CX40" s="684"/>
      <c r="CY40" s="685"/>
      <c r="CZ40" s="688">
        <v>0</v>
      </c>
      <c r="DA40" s="717"/>
      <c r="DB40" s="717"/>
      <c r="DC40" s="721"/>
      <c r="DD40" s="692" t="s">
        <v>138</v>
      </c>
      <c r="DE40" s="684"/>
      <c r="DF40" s="684"/>
      <c r="DG40" s="684"/>
      <c r="DH40" s="684"/>
      <c r="DI40" s="684"/>
      <c r="DJ40" s="684"/>
      <c r="DK40" s="685"/>
      <c r="DL40" s="692" t="s">
        <v>238</v>
      </c>
      <c r="DM40" s="684"/>
      <c r="DN40" s="684"/>
      <c r="DO40" s="684"/>
      <c r="DP40" s="684"/>
      <c r="DQ40" s="684"/>
      <c r="DR40" s="684"/>
      <c r="DS40" s="684"/>
      <c r="DT40" s="684"/>
      <c r="DU40" s="684"/>
      <c r="DV40" s="685"/>
      <c r="DW40" s="688" t="s">
        <v>238</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t="s">
        <v>139</v>
      </c>
      <c r="S41" s="684"/>
      <c r="T41" s="684"/>
      <c r="U41" s="684"/>
      <c r="V41" s="684"/>
      <c r="W41" s="684"/>
      <c r="X41" s="684"/>
      <c r="Y41" s="685"/>
      <c r="Z41" s="686" t="s">
        <v>138</v>
      </c>
      <c r="AA41" s="686"/>
      <c r="AB41" s="686"/>
      <c r="AC41" s="686"/>
      <c r="AD41" s="687" t="s">
        <v>139</v>
      </c>
      <c r="AE41" s="687"/>
      <c r="AF41" s="687"/>
      <c r="AG41" s="687"/>
      <c r="AH41" s="687"/>
      <c r="AI41" s="687"/>
      <c r="AJ41" s="687"/>
      <c r="AK41" s="687"/>
      <c r="AL41" s="688" t="s">
        <v>139</v>
      </c>
      <c r="AM41" s="689"/>
      <c r="AN41" s="689"/>
      <c r="AO41" s="690"/>
      <c r="AQ41" s="761" t="s">
        <v>348</v>
      </c>
      <c r="AR41" s="762"/>
      <c r="AS41" s="762"/>
      <c r="AT41" s="762"/>
      <c r="AU41" s="762"/>
      <c r="AV41" s="762"/>
      <c r="AW41" s="762"/>
      <c r="AX41" s="762"/>
      <c r="AY41" s="763"/>
      <c r="AZ41" s="683">
        <v>163830</v>
      </c>
      <c r="BA41" s="684"/>
      <c r="BB41" s="684"/>
      <c r="BC41" s="684"/>
      <c r="BD41" s="719"/>
      <c r="BE41" s="719"/>
      <c r="BF41" s="750"/>
      <c r="BG41" s="764"/>
      <c r="BH41" s="765"/>
      <c r="BI41" s="765"/>
      <c r="BJ41" s="765"/>
      <c r="BK41" s="765"/>
      <c r="BL41" s="234"/>
      <c r="BM41" s="699" t="s">
        <v>349</v>
      </c>
      <c r="BN41" s="699"/>
      <c r="BO41" s="699"/>
      <c r="BP41" s="699"/>
      <c r="BQ41" s="699"/>
      <c r="BR41" s="699"/>
      <c r="BS41" s="699"/>
      <c r="BT41" s="699"/>
      <c r="BU41" s="700"/>
      <c r="BV41" s="683" t="s">
        <v>138</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138</v>
      </c>
      <c r="CS41" s="719"/>
      <c r="CT41" s="719"/>
      <c r="CU41" s="719"/>
      <c r="CV41" s="719"/>
      <c r="CW41" s="719"/>
      <c r="CX41" s="719"/>
      <c r="CY41" s="720"/>
      <c r="CZ41" s="688" t="s">
        <v>238</v>
      </c>
      <c r="DA41" s="717"/>
      <c r="DB41" s="717"/>
      <c r="DC41" s="721"/>
      <c r="DD41" s="692" t="s">
        <v>139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351</v>
      </c>
      <c r="C42" s="734"/>
      <c r="D42" s="734"/>
      <c r="E42" s="734"/>
      <c r="F42" s="734"/>
      <c r="G42" s="734"/>
      <c r="H42" s="734"/>
      <c r="I42" s="734"/>
      <c r="J42" s="734"/>
      <c r="K42" s="734"/>
      <c r="L42" s="734"/>
      <c r="M42" s="734"/>
      <c r="N42" s="734"/>
      <c r="O42" s="734"/>
      <c r="P42" s="734"/>
      <c r="Q42" s="735"/>
      <c r="R42" s="768">
        <v>14143886</v>
      </c>
      <c r="S42" s="769"/>
      <c r="T42" s="769"/>
      <c r="U42" s="769"/>
      <c r="V42" s="769"/>
      <c r="W42" s="769"/>
      <c r="X42" s="769"/>
      <c r="Y42" s="777"/>
      <c r="Z42" s="778">
        <v>100</v>
      </c>
      <c r="AA42" s="778"/>
      <c r="AB42" s="778"/>
      <c r="AC42" s="778"/>
      <c r="AD42" s="779">
        <v>8378722</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847514</v>
      </c>
      <c r="BA42" s="769"/>
      <c r="BB42" s="769"/>
      <c r="BC42" s="769"/>
      <c r="BD42" s="754"/>
      <c r="BE42" s="754"/>
      <c r="BF42" s="756"/>
      <c r="BG42" s="766"/>
      <c r="BH42" s="767"/>
      <c r="BI42" s="767"/>
      <c r="BJ42" s="767"/>
      <c r="BK42" s="767"/>
      <c r="BL42" s="235"/>
      <c r="BM42" s="709" t="s">
        <v>353</v>
      </c>
      <c r="BN42" s="709"/>
      <c r="BO42" s="709"/>
      <c r="BP42" s="709"/>
      <c r="BQ42" s="709"/>
      <c r="BR42" s="709"/>
      <c r="BS42" s="709"/>
      <c r="BT42" s="709"/>
      <c r="BU42" s="710"/>
      <c r="BV42" s="768">
        <v>399</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2657021</v>
      </c>
      <c r="CS42" s="684"/>
      <c r="CT42" s="684"/>
      <c r="CU42" s="684"/>
      <c r="CV42" s="684"/>
      <c r="CW42" s="684"/>
      <c r="CX42" s="684"/>
      <c r="CY42" s="685"/>
      <c r="CZ42" s="688">
        <v>19</v>
      </c>
      <c r="DA42" s="689"/>
      <c r="DB42" s="689"/>
      <c r="DC42" s="701"/>
      <c r="DD42" s="692">
        <v>539234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6"/>
      <c r="BW43" s="236"/>
      <c r="BX43" s="236"/>
      <c r="BY43" s="236"/>
      <c r="BZ43" s="236"/>
      <c r="CA43" s="236"/>
      <c r="CB43" s="236"/>
      <c r="CD43" s="680" t="s">
        <v>355</v>
      </c>
      <c r="CE43" s="681"/>
      <c r="CF43" s="681"/>
      <c r="CG43" s="681"/>
      <c r="CH43" s="681"/>
      <c r="CI43" s="681"/>
      <c r="CJ43" s="681"/>
      <c r="CK43" s="681"/>
      <c r="CL43" s="681"/>
      <c r="CM43" s="681"/>
      <c r="CN43" s="681"/>
      <c r="CO43" s="681"/>
      <c r="CP43" s="681"/>
      <c r="CQ43" s="682"/>
      <c r="CR43" s="683">
        <v>25750</v>
      </c>
      <c r="CS43" s="719"/>
      <c r="CT43" s="719"/>
      <c r="CU43" s="719"/>
      <c r="CV43" s="719"/>
      <c r="CW43" s="719"/>
      <c r="CX43" s="719"/>
      <c r="CY43" s="720"/>
      <c r="CZ43" s="688">
        <v>0.2</v>
      </c>
      <c r="DA43" s="717"/>
      <c r="DB43" s="717"/>
      <c r="DC43" s="721"/>
      <c r="DD43" s="692">
        <v>20950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2082090</v>
      </c>
      <c r="CS44" s="684"/>
      <c r="CT44" s="684"/>
      <c r="CU44" s="684"/>
      <c r="CV44" s="684"/>
      <c r="CW44" s="684"/>
      <c r="CX44" s="684"/>
      <c r="CY44" s="685"/>
      <c r="CZ44" s="688">
        <v>14.9</v>
      </c>
      <c r="DA44" s="689"/>
      <c r="DB44" s="689"/>
      <c r="DC44" s="701"/>
      <c r="DD44" s="692">
        <v>503105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538787</v>
      </c>
      <c r="CS45" s="719"/>
      <c r="CT45" s="719"/>
      <c r="CU45" s="719"/>
      <c r="CV45" s="719"/>
      <c r="CW45" s="719"/>
      <c r="CX45" s="719"/>
      <c r="CY45" s="720"/>
      <c r="CZ45" s="688">
        <v>3.9</v>
      </c>
      <c r="DA45" s="717"/>
      <c r="DB45" s="717"/>
      <c r="DC45" s="721"/>
      <c r="DD45" s="692">
        <v>29171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28" t="s">
        <v>358</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797"/>
      <c r="CE46" s="798"/>
      <c r="CF46" s="680" t="s">
        <v>359</v>
      </c>
      <c r="CG46" s="681"/>
      <c r="CH46" s="681"/>
      <c r="CI46" s="681"/>
      <c r="CJ46" s="681"/>
      <c r="CK46" s="681"/>
      <c r="CL46" s="681"/>
      <c r="CM46" s="681"/>
      <c r="CN46" s="681"/>
      <c r="CO46" s="681"/>
      <c r="CP46" s="681"/>
      <c r="CQ46" s="682"/>
      <c r="CR46" s="683">
        <v>1451095</v>
      </c>
      <c r="CS46" s="684"/>
      <c r="CT46" s="684"/>
      <c r="CU46" s="684"/>
      <c r="CV46" s="684"/>
      <c r="CW46" s="684"/>
      <c r="CX46" s="684"/>
      <c r="CY46" s="685"/>
      <c r="CZ46" s="688">
        <v>10.4</v>
      </c>
      <c r="DA46" s="689"/>
      <c r="DB46" s="689"/>
      <c r="DC46" s="701"/>
      <c r="DD46" s="692">
        <v>466343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38" t="s">
        <v>360</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97"/>
      <c r="CE47" s="798"/>
      <c r="CF47" s="680" t="s">
        <v>361</v>
      </c>
      <c r="CG47" s="681"/>
      <c r="CH47" s="681"/>
      <c r="CI47" s="681"/>
      <c r="CJ47" s="681"/>
      <c r="CK47" s="681"/>
      <c r="CL47" s="681"/>
      <c r="CM47" s="681"/>
      <c r="CN47" s="681"/>
      <c r="CO47" s="681"/>
      <c r="CP47" s="681"/>
      <c r="CQ47" s="682"/>
      <c r="CR47" s="683">
        <v>574931</v>
      </c>
      <c r="CS47" s="719"/>
      <c r="CT47" s="719"/>
      <c r="CU47" s="719"/>
      <c r="CV47" s="719"/>
      <c r="CW47" s="719"/>
      <c r="CX47" s="719"/>
      <c r="CY47" s="720"/>
      <c r="CZ47" s="688">
        <v>4.0999999999999996</v>
      </c>
      <c r="DA47" s="717"/>
      <c r="DB47" s="717"/>
      <c r="DC47" s="721"/>
      <c r="DD47" s="692">
        <v>36129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39" t="s">
        <v>362</v>
      </c>
      <c r="CD48" s="799"/>
      <c r="CE48" s="800"/>
      <c r="CF48" s="680" t="s">
        <v>363</v>
      </c>
      <c r="CG48" s="681"/>
      <c r="CH48" s="681"/>
      <c r="CI48" s="681"/>
      <c r="CJ48" s="681"/>
      <c r="CK48" s="681"/>
      <c r="CL48" s="681"/>
      <c r="CM48" s="681"/>
      <c r="CN48" s="681"/>
      <c r="CO48" s="681"/>
      <c r="CP48" s="681"/>
      <c r="CQ48" s="682"/>
      <c r="CR48" s="683" t="s">
        <v>138</v>
      </c>
      <c r="CS48" s="684"/>
      <c r="CT48" s="684"/>
      <c r="CU48" s="684"/>
      <c r="CV48" s="684"/>
      <c r="CW48" s="684"/>
      <c r="CX48" s="684"/>
      <c r="CY48" s="685"/>
      <c r="CZ48" s="688" t="s">
        <v>138</v>
      </c>
      <c r="DA48" s="689"/>
      <c r="DB48" s="689"/>
      <c r="DC48" s="701"/>
      <c r="DD48" s="692" t="s">
        <v>238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364</v>
      </c>
      <c r="CE49" s="734"/>
      <c r="CF49" s="734"/>
      <c r="CG49" s="734"/>
      <c r="CH49" s="734"/>
      <c r="CI49" s="734"/>
      <c r="CJ49" s="734"/>
      <c r="CK49" s="734"/>
      <c r="CL49" s="734"/>
      <c r="CM49" s="734"/>
      <c r="CN49" s="734"/>
      <c r="CO49" s="734"/>
      <c r="CP49" s="734"/>
      <c r="CQ49" s="735"/>
      <c r="CR49" s="768">
        <v>13964300</v>
      </c>
      <c r="CS49" s="754"/>
      <c r="CT49" s="754"/>
      <c r="CU49" s="754"/>
      <c r="CV49" s="754"/>
      <c r="CW49" s="754"/>
      <c r="CX49" s="754"/>
      <c r="CY49" s="785"/>
      <c r="CZ49" s="780">
        <v>100</v>
      </c>
      <c r="DA49" s="786"/>
      <c r="DB49" s="786"/>
      <c r="DC49" s="787"/>
      <c r="DD49" s="788">
        <v>9634692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XMhtr0lvBEyCa4ErHmmnlhPHHrKYD24eGyOROIpn/N5MDl4SFtxmFGsiayQFCZYWooUfwe3elRIPYzkwNkkvuA==" saltValue="RRsOzl5gYvN0aZjHtG7JZ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109375" style="288" customWidth="1"/>
    <col min="131" max="131" width="1.57031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365</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830" t="s">
        <v>366</v>
      </c>
      <c r="DK2" s="831"/>
      <c r="DL2" s="831"/>
      <c r="DM2" s="831"/>
      <c r="DN2" s="831"/>
      <c r="DO2" s="832"/>
      <c r="DP2" s="248"/>
      <c r="DQ2" s="830" t="s">
        <v>367</v>
      </c>
      <c r="DR2" s="831"/>
      <c r="DS2" s="831"/>
      <c r="DT2" s="831"/>
      <c r="DU2" s="831"/>
      <c r="DV2" s="831"/>
      <c r="DW2" s="831"/>
      <c r="DX2" s="831"/>
      <c r="DY2" s="831"/>
      <c r="DZ2" s="832"/>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1"/>
      <c r="BA4" s="251"/>
      <c r="BB4" s="251"/>
      <c r="BC4" s="251"/>
      <c r="BD4" s="251"/>
      <c r="BE4" s="252"/>
      <c r="BF4" s="252"/>
      <c r="BG4" s="252"/>
      <c r="BH4" s="252"/>
      <c r="BI4" s="252"/>
      <c r="BJ4" s="252"/>
      <c r="BK4" s="252"/>
      <c r="BL4" s="252"/>
      <c r="BM4" s="252"/>
      <c r="BN4" s="252"/>
      <c r="BO4" s="252"/>
      <c r="BP4" s="252"/>
      <c r="BQ4" s="251" t="s">
        <v>369</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5"/>
      <c r="BA5" s="255"/>
      <c r="BB5" s="255"/>
      <c r="BC5" s="255"/>
      <c r="BD5" s="255"/>
      <c r="BE5" s="256"/>
      <c r="BF5" s="256"/>
      <c r="BG5" s="256"/>
      <c r="BH5" s="256"/>
      <c r="BI5" s="256"/>
      <c r="BJ5" s="256"/>
      <c r="BK5" s="256"/>
      <c r="BL5" s="256"/>
      <c r="BM5" s="256"/>
      <c r="BN5" s="256"/>
      <c r="BO5" s="256"/>
      <c r="BP5" s="256"/>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3"/>
    </row>
    <row r="6" spans="1:131" s="254"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1"/>
      <c r="BA6" s="251"/>
      <c r="BB6" s="251"/>
      <c r="BC6" s="251"/>
      <c r="BD6" s="251"/>
      <c r="BE6" s="252"/>
      <c r="BF6" s="252"/>
      <c r="BG6" s="252"/>
      <c r="BH6" s="252"/>
      <c r="BI6" s="252"/>
      <c r="BJ6" s="252"/>
      <c r="BK6" s="252"/>
      <c r="BL6" s="252"/>
      <c r="BM6" s="252"/>
      <c r="BN6" s="252"/>
      <c r="BO6" s="252"/>
      <c r="BP6" s="252"/>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3"/>
    </row>
    <row r="7" spans="1:131" s="254" customFormat="1" ht="26.25" customHeight="1" thickTop="1" x14ac:dyDescent="0.15">
      <c r="A7" s="257">
        <v>1</v>
      </c>
      <c r="B7" s="815" t="s">
        <v>387</v>
      </c>
      <c r="C7" s="816"/>
      <c r="D7" s="816"/>
      <c r="E7" s="816"/>
      <c r="F7" s="816"/>
      <c r="G7" s="816"/>
      <c r="H7" s="816"/>
      <c r="I7" s="816"/>
      <c r="J7" s="816"/>
      <c r="K7" s="816"/>
      <c r="L7" s="816"/>
      <c r="M7" s="816"/>
      <c r="N7" s="816"/>
      <c r="O7" s="816"/>
      <c r="P7" s="817"/>
      <c r="Q7" s="818">
        <v>13879</v>
      </c>
      <c r="R7" s="819"/>
      <c r="S7" s="819"/>
      <c r="T7" s="819"/>
      <c r="U7" s="819"/>
      <c r="V7" s="819">
        <v>13699</v>
      </c>
      <c r="W7" s="819"/>
      <c r="X7" s="819"/>
      <c r="Y7" s="819"/>
      <c r="Z7" s="819"/>
      <c r="AA7" s="819">
        <v>180</v>
      </c>
      <c r="AB7" s="819"/>
      <c r="AC7" s="819"/>
      <c r="AD7" s="819"/>
      <c r="AE7" s="820"/>
      <c r="AF7" s="821">
        <v>129</v>
      </c>
      <c r="AG7" s="822"/>
      <c r="AH7" s="822"/>
      <c r="AI7" s="822"/>
      <c r="AJ7" s="823"/>
      <c r="AK7" s="858" t="s">
        <v>584</v>
      </c>
      <c r="AL7" s="859"/>
      <c r="AM7" s="859"/>
      <c r="AN7" s="859"/>
      <c r="AO7" s="859"/>
      <c r="AP7" s="859">
        <v>8209</v>
      </c>
      <c r="AQ7" s="859"/>
      <c r="AR7" s="859"/>
      <c r="AS7" s="859"/>
      <c r="AT7" s="859"/>
      <c r="AU7" s="860"/>
      <c r="AV7" s="860"/>
      <c r="AW7" s="860"/>
      <c r="AX7" s="860"/>
      <c r="AY7" s="861"/>
      <c r="AZ7" s="251"/>
      <c r="BA7" s="251"/>
      <c r="BB7" s="251"/>
      <c r="BC7" s="251"/>
      <c r="BD7" s="251"/>
      <c r="BE7" s="252"/>
      <c r="BF7" s="252"/>
      <c r="BG7" s="252"/>
      <c r="BH7" s="252"/>
      <c r="BI7" s="252"/>
      <c r="BJ7" s="252"/>
      <c r="BK7" s="252"/>
      <c r="BL7" s="252"/>
      <c r="BM7" s="252"/>
      <c r="BN7" s="252"/>
      <c r="BO7" s="252"/>
      <c r="BP7" s="252"/>
      <c r="BQ7" s="258">
        <v>1</v>
      </c>
      <c r="BR7" s="259"/>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3"/>
    </row>
    <row r="8" spans="1:131" s="254" customFormat="1" ht="26.25" customHeight="1" x14ac:dyDescent="0.15">
      <c r="A8" s="260">
        <v>2</v>
      </c>
      <c r="B8" s="839" t="s">
        <v>388</v>
      </c>
      <c r="C8" s="840"/>
      <c r="D8" s="840"/>
      <c r="E8" s="840"/>
      <c r="F8" s="840"/>
      <c r="G8" s="840"/>
      <c r="H8" s="840"/>
      <c r="I8" s="840"/>
      <c r="J8" s="840"/>
      <c r="K8" s="840"/>
      <c r="L8" s="840"/>
      <c r="M8" s="840"/>
      <c r="N8" s="840"/>
      <c r="O8" s="840"/>
      <c r="P8" s="841"/>
      <c r="Q8" s="842">
        <v>177</v>
      </c>
      <c r="R8" s="843"/>
      <c r="S8" s="843"/>
      <c r="T8" s="843"/>
      <c r="U8" s="843"/>
      <c r="V8" s="843">
        <v>177</v>
      </c>
      <c r="W8" s="843"/>
      <c r="X8" s="843"/>
      <c r="Y8" s="843"/>
      <c r="Z8" s="843"/>
      <c r="AA8" s="843" t="s">
        <v>584</v>
      </c>
      <c r="AB8" s="843"/>
      <c r="AC8" s="843"/>
      <c r="AD8" s="843"/>
      <c r="AE8" s="844"/>
      <c r="AF8" s="845" t="s">
        <v>138</v>
      </c>
      <c r="AG8" s="846"/>
      <c r="AH8" s="846"/>
      <c r="AI8" s="846"/>
      <c r="AJ8" s="847"/>
      <c r="AK8" s="848" t="s">
        <v>584</v>
      </c>
      <c r="AL8" s="849"/>
      <c r="AM8" s="849"/>
      <c r="AN8" s="849"/>
      <c r="AO8" s="849"/>
      <c r="AP8" s="849" t="s">
        <v>584</v>
      </c>
      <c r="AQ8" s="849"/>
      <c r="AR8" s="849"/>
      <c r="AS8" s="849"/>
      <c r="AT8" s="849"/>
      <c r="AU8" s="850"/>
      <c r="AV8" s="850"/>
      <c r="AW8" s="850"/>
      <c r="AX8" s="850"/>
      <c r="AY8" s="851"/>
      <c r="AZ8" s="251"/>
      <c r="BA8" s="251"/>
      <c r="BB8" s="251"/>
      <c r="BC8" s="251"/>
      <c r="BD8" s="251"/>
      <c r="BE8" s="252"/>
      <c r="BF8" s="252"/>
      <c r="BG8" s="252"/>
      <c r="BH8" s="252"/>
      <c r="BI8" s="252"/>
      <c r="BJ8" s="252"/>
      <c r="BK8" s="252"/>
      <c r="BL8" s="252"/>
      <c r="BM8" s="252"/>
      <c r="BN8" s="252"/>
      <c r="BO8" s="252"/>
      <c r="BP8" s="252"/>
      <c r="BQ8" s="261">
        <v>2</v>
      </c>
      <c r="BR8" s="262"/>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3"/>
    </row>
    <row r="9" spans="1:131" s="254" customFormat="1" ht="26.25" customHeight="1" x14ac:dyDescent="0.15">
      <c r="A9" s="260">
        <v>3</v>
      </c>
      <c r="B9" s="839" t="s">
        <v>389</v>
      </c>
      <c r="C9" s="840"/>
      <c r="D9" s="840"/>
      <c r="E9" s="840"/>
      <c r="F9" s="840"/>
      <c r="G9" s="840"/>
      <c r="H9" s="840"/>
      <c r="I9" s="840"/>
      <c r="J9" s="840"/>
      <c r="K9" s="840"/>
      <c r="L9" s="840"/>
      <c r="M9" s="840"/>
      <c r="N9" s="840"/>
      <c r="O9" s="840"/>
      <c r="P9" s="841"/>
      <c r="Q9" s="842">
        <v>461</v>
      </c>
      <c r="R9" s="843"/>
      <c r="S9" s="843"/>
      <c r="T9" s="843"/>
      <c r="U9" s="843"/>
      <c r="V9" s="843">
        <v>461</v>
      </c>
      <c r="W9" s="843"/>
      <c r="X9" s="843"/>
      <c r="Y9" s="843"/>
      <c r="Z9" s="843"/>
      <c r="AA9" s="843" t="s">
        <v>584</v>
      </c>
      <c r="AB9" s="843"/>
      <c r="AC9" s="843"/>
      <c r="AD9" s="843"/>
      <c r="AE9" s="844"/>
      <c r="AF9" s="845" t="s">
        <v>390</v>
      </c>
      <c r="AG9" s="846"/>
      <c r="AH9" s="846"/>
      <c r="AI9" s="846"/>
      <c r="AJ9" s="847"/>
      <c r="AK9" s="848" t="s">
        <v>584</v>
      </c>
      <c r="AL9" s="849"/>
      <c r="AM9" s="849"/>
      <c r="AN9" s="849"/>
      <c r="AO9" s="849"/>
      <c r="AP9" s="849">
        <v>854</v>
      </c>
      <c r="AQ9" s="849"/>
      <c r="AR9" s="849"/>
      <c r="AS9" s="849"/>
      <c r="AT9" s="849"/>
      <c r="AU9" s="850"/>
      <c r="AV9" s="850"/>
      <c r="AW9" s="850"/>
      <c r="AX9" s="850"/>
      <c r="AY9" s="851"/>
      <c r="AZ9" s="251"/>
      <c r="BA9" s="251"/>
      <c r="BB9" s="251"/>
      <c r="BC9" s="251"/>
      <c r="BD9" s="251"/>
      <c r="BE9" s="252"/>
      <c r="BF9" s="252"/>
      <c r="BG9" s="252"/>
      <c r="BH9" s="252"/>
      <c r="BI9" s="252"/>
      <c r="BJ9" s="252"/>
      <c r="BK9" s="252"/>
      <c r="BL9" s="252"/>
      <c r="BM9" s="252"/>
      <c r="BN9" s="252"/>
      <c r="BO9" s="252"/>
      <c r="BP9" s="252"/>
      <c r="BQ9" s="261">
        <v>3</v>
      </c>
      <c r="BR9" s="262"/>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3"/>
    </row>
    <row r="10" spans="1:131" s="254" customFormat="1" ht="26.25" customHeight="1" x14ac:dyDescent="0.15">
      <c r="A10" s="260">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1"/>
      <c r="BA10" s="251"/>
      <c r="BB10" s="251"/>
      <c r="BC10" s="251"/>
      <c r="BD10" s="251"/>
      <c r="BE10" s="252"/>
      <c r="BF10" s="252"/>
      <c r="BG10" s="252"/>
      <c r="BH10" s="252"/>
      <c r="BI10" s="252"/>
      <c r="BJ10" s="252"/>
      <c r="BK10" s="252"/>
      <c r="BL10" s="252"/>
      <c r="BM10" s="252"/>
      <c r="BN10" s="252"/>
      <c r="BO10" s="252"/>
      <c r="BP10" s="252"/>
      <c r="BQ10" s="261">
        <v>4</v>
      </c>
      <c r="BR10" s="262"/>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3"/>
    </row>
    <row r="11" spans="1:131" s="254" customFormat="1" ht="26.25" customHeight="1" x14ac:dyDescent="0.15">
      <c r="A11" s="260">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1"/>
      <c r="BA11" s="251"/>
      <c r="BB11" s="251"/>
      <c r="BC11" s="251"/>
      <c r="BD11" s="251"/>
      <c r="BE11" s="252"/>
      <c r="BF11" s="252"/>
      <c r="BG11" s="252"/>
      <c r="BH11" s="252"/>
      <c r="BI11" s="252"/>
      <c r="BJ11" s="252"/>
      <c r="BK11" s="252"/>
      <c r="BL11" s="252"/>
      <c r="BM11" s="252"/>
      <c r="BN11" s="252"/>
      <c r="BO11" s="252"/>
      <c r="BP11" s="252"/>
      <c r="BQ11" s="261">
        <v>5</v>
      </c>
      <c r="BR11" s="262"/>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3"/>
    </row>
    <row r="12" spans="1:131" s="254" customFormat="1" ht="26.25" customHeight="1" x14ac:dyDescent="0.15">
      <c r="A12" s="260">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1"/>
      <c r="BA12" s="251"/>
      <c r="BB12" s="251"/>
      <c r="BC12" s="251"/>
      <c r="BD12" s="251"/>
      <c r="BE12" s="252"/>
      <c r="BF12" s="252"/>
      <c r="BG12" s="252"/>
      <c r="BH12" s="252"/>
      <c r="BI12" s="252"/>
      <c r="BJ12" s="252"/>
      <c r="BK12" s="252"/>
      <c r="BL12" s="252"/>
      <c r="BM12" s="252"/>
      <c r="BN12" s="252"/>
      <c r="BO12" s="252"/>
      <c r="BP12" s="252"/>
      <c r="BQ12" s="261">
        <v>6</v>
      </c>
      <c r="BR12" s="262"/>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3"/>
    </row>
    <row r="13" spans="1:131" s="254" customFormat="1" ht="26.25" customHeight="1" x14ac:dyDescent="0.15">
      <c r="A13" s="260">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1"/>
      <c r="BA13" s="251"/>
      <c r="BB13" s="251"/>
      <c r="BC13" s="251"/>
      <c r="BD13" s="251"/>
      <c r="BE13" s="252"/>
      <c r="BF13" s="252"/>
      <c r="BG13" s="252"/>
      <c r="BH13" s="252"/>
      <c r="BI13" s="252"/>
      <c r="BJ13" s="252"/>
      <c r="BK13" s="252"/>
      <c r="BL13" s="252"/>
      <c r="BM13" s="252"/>
      <c r="BN13" s="252"/>
      <c r="BO13" s="252"/>
      <c r="BP13" s="252"/>
      <c r="BQ13" s="261">
        <v>7</v>
      </c>
      <c r="BR13" s="262"/>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3"/>
    </row>
    <row r="14" spans="1:131" s="254" customFormat="1" ht="26.25" customHeight="1" x14ac:dyDescent="0.15">
      <c r="A14" s="260">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1"/>
      <c r="BA14" s="251"/>
      <c r="BB14" s="251"/>
      <c r="BC14" s="251"/>
      <c r="BD14" s="251"/>
      <c r="BE14" s="252"/>
      <c r="BF14" s="252"/>
      <c r="BG14" s="252"/>
      <c r="BH14" s="252"/>
      <c r="BI14" s="252"/>
      <c r="BJ14" s="252"/>
      <c r="BK14" s="252"/>
      <c r="BL14" s="252"/>
      <c r="BM14" s="252"/>
      <c r="BN14" s="252"/>
      <c r="BO14" s="252"/>
      <c r="BP14" s="252"/>
      <c r="BQ14" s="261">
        <v>8</v>
      </c>
      <c r="BR14" s="262"/>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3"/>
    </row>
    <row r="15" spans="1:131" s="254" customFormat="1" ht="26.25" customHeight="1" x14ac:dyDescent="0.15">
      <c r="A15" s="260">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1"/>
      <c r="BA15" s="251"/>
      <c r="BB15" s="251"/>
      <c r="BC15" s="251"/>
      <c r="BD15" s="251"/>
      <c r="BE15" s="252"/>
      <c r="BF15" s="252"/>
      <c r="BG15" s="252"/>
      <c r="BH15" s="252"/>
      <c r="BI15" s="252"/>
      <c r="BJ15" s="252"/>
      <c r="BK15" s="252"/>
      <c r="BL15" s="252"/>
      <c r="BM15" s="252"/>
      <c r="BN15" s="252"/>
      <c r="BO15" s="252"/>
      <c r="BP15" s="252"/>
      <c r="BQ15" s="261">
        <v>9</v>
      </c>
      <c r="BR15" s="262"/>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3"/>
    </row>
    <row r="16" spans="1:131" s="254" customFormat="1" ht="26.25" customHeight="1" x14ac:dyDescent="0.15">
      <c r="A16" s="260">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1"/>
      <c r="BA16" s="251"/>
      <c r="BB16" s="251"/>
      <c r="BC16" s="251"/>
      <c r="BD16" s="251"/>
      <c r="BE16" s="252"/>
      <c r="BF16" s="252"/>
      <c r="BG16" s="252"/>
      <c r="BH16" s="252"/>
      <c r="BI16" s="252"/>
      <c r="BJ16" s="252"/>
      <c r="BK16" s="252"/>
      <c r="BL16" s="252"/>
      <c r="BM16" s="252"/>
      <c r="BN16" s="252"/>
      <c r="BO16" s="252"/>
      <c r="BP16" s="252"/>
      <c r="BQ16" s="261">
        <v>10</v>
      </c>
      <c r="BR16" s="262"/>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3"/>
    </row>
    <row r="17" spans="1:131" s="254" customFormat="1" ht="26.25" customHeight="1" x14ac:dyDescent="0.15">
      <c r="A17" s="260">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1"/>
      <c r="BA17" s="251"/>
      <c r="BB17" s="251"/>
      <c r="BC17" s="251"/>
      <c r="BD17" s="251"/>
      <c r="BE17" s="252"/>
      <c r="BF17" s="252"/>
      <c r="BG17" s="252"/>
      <c r="BH17" s="252"/>
      <c r="BI17" s="252"/>
      <c r="BJ17" s="252"/>
      <c r="BK17" s="252"/>
      <c r="BL17" s="252"/>
      <c r="BM17" s="252"/>
      <c r="BN17" s="252"/>
      <c r="BO17" s="252"/>
      <c r="BP17" s="252"/>
      <c r="BQ17" s="261">
        <v>11</v>
      </c>
      <c r="BR17" s="262"/>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3"/>
    </row>
    <row r="18" spans="1:131" s="254" customFormat="1" ht="26.25" customHeight="1" x14ac:dyDescent="0.15">
      <c r="A18" s="260">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1"/>
      <c r="BA18" s="251"/>
      <c r="BB18" s="251"/>
      <c r="BC18" s="251"/>
      <c r="BD18" s="251"/>
      <c r="BE18" s="252"/>
      <c r="BF18" s="252"/>
      <c r="BG18" s="252"/>
      <c r="BH18" s="252"/>
      <c r="BI18" s="252"/>
      <c r="BJ18" s="252"/>
      <c r="BK18" s="252"/>
      <c r="BL18" s="252"/>
      <c r="BM18" s="252"/>
      <c r="BN18" s="252"/>
      <c r="BO18" s="252"/>
      <c r="BP18" s="252"/>
      <c r="BQ18" s="261">
        <v>12</v>
      </c>
      <c r="BR18" s="262"/>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3"/>
    </row>
    <row r="19" spans="1:131" s="254" customFormat="1" ht="26.25" customHeight="1" x14ac:dyDescent="0.15">
      <c r="A19" s="260">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1"/>
      <c r="BA19" s="251"/>
      <c r="BB19" s="251"/>
      <c r="BC19" s="251"/>
      <c r="BD19" s="251"/>
      <c r="BE19" s="252"/>
      <c r="BF19" s="252"/>
      <c r="BG19" s="252"/>
      <c r="BH19" s="252"/>
      <c r="BI19" s="252"/>
      <c r="BJ19" s="252"/>
      <c r="BK19" s="252"/>
      <c r="BL19" s="252"/>
      <c r="BM19" s="252"/>
      <c r="BN19" s="252"/>
      <c r="BO19" s="252"/>
      <c r="BP19" s="252"/>
      <c r="BQ19" s="261">
        <v>13</v>
      </c>
      <c r="BR19" s="262"/>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3"/>
    </row>
    <row r="20" spans="1:131" s="254" customFormat="1" ht="26.25" customHeight="1" x14ac:dyDescent="0.15">
      <c r="A20" s="260">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1"/>
      <c r="BA20" s="251"/>
      <c r="BB20" s="251"/>
      <c r="BC20" s="251"/>
      <c r="BD20" s="251"/>
      <c r="BE20" s="252"/>
      <c r="BF20" s="252"/>
      <c r="BG20" s="252"/>
      <c r="BH20" s="252"/>
      <c r="BI20" s="252"/>
      <c r="BJ20" s="252"/>
      <c r="BK20" s="252"/>
      <c r="BL20" s="252"/>
      <c r="BM20" s="252"/>
      <c r="BN20" s="252"/>
      <c r="BO20" s="252"/>
      <c r="BP20" s="252"/>
      <c r="BQ20" s="261">
        <v>14</v>
      </c>
      <c r="BR20" s="262"/>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3"/>
    </row>
    <row r="21" spans="1:131" s="254" customFormat="1" ht="26.25" customHeight="1" thickBot="1" x14ac:dyDescent="0.2">
      <c r="A21" s="260">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1"/>
      <c r="BA21" s="251"/>
      <c r="BB21" s="251"/>
      <c r="BC21" s="251"/>
      <c r="BD21" s="251"/>
      <c r="BE21" s="252"/>
      <c r="BF21" s="252"/>
      <c r="BG21" s="252"/>
      <c r="BH21" s="252"/>
      <c r="BI21" s="252"/>
      <c r="BJ21" s="252"/>
      <c r="BK21" s="252"/>
      <c r="BL21" s="252"/>
      <c r="BM21" s="252"/>
      <c r="BN21" s="252"/>
      <c r="BO21" s="252"/>
      <c r="BP21" s="252"/>
      <c r="BQ21" s="261">
        <v>15</v>
      </c>
      <c r="BR21" s="262"/>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3"/>
    </row>
    <row r="22" spans="1:131" s="254" customFormat="1" ht="26.25" customHeight="1" x14ac:dyDescent="0.15">
      <c r="A22" s="260">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2"/>
      <c r="BF22" s="252"/>
      <c r="BG22" s="252"/>
      <c r="BH22" s="252"/>
      <c r="BI22" s="252"/>
      <c r="BJ22" s="252"/>
      <c r="BK22" s="252"/>
      <c r="BL22" s="252"/>
      <c r="BM22" s="252"/>
      <c r="BN22" s="252"/>
      <c r="BO22" s="252"/>
      <c r="BP22" s="252"/>
      <c r="BQ22" s="261">
        <v>16</v>
      </c>
      <c r="BR22" s="262"/>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3"/>
    </row>
    <row r="23" spans="1:131" s="254" customFormat="1" ht="26.25" customHeight="1" thickBot="1" x14ac:dyDescent="0.2">
      <c r="A23" s="263" t="s">
        <v>392</v>
      </c>
      <c r="B23" s="874" t="s">
        <v>393</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129</v>
      </c>
      <c r="AG23" s="878"/>
      <c r="AH23" s="878"/>
      <c r="AI23" s="878"/>
      <c r="AJ23" s="881"/>
      <c r="AK23" s="882"/>
      <c r="AL23" s="883"/>
      <c r="AM23" s="883"/>
      <c r="AN23" s="883"/>
      <c r="AO23" s="883"/>
      <c r="AP23" s="878"/>
      <c r="AQ23" s="878"/>
      <c r="AR23" s="878"/>
      <c r="AS23" s="878"/>
      <c r="AT23" s="878"/>
      <c r="AU23" s="884"/>
      <c r="AV23" s="884"/>
      <c r="AW23" s="884"/>
      <c r="AX23" s="884"/>
      <c r="AY23" s="885"/>
      <c r="AZ23" s="893" t="s">
        <v>138</v>
      </c>
      <c r="BA23" s="894"/>
      <c r="BB23" s="894"/>
      <c r="BC23" s="894"/>
      <c r="BD23" s="895"/>
      <c r="BE23" s="252"/>
      <c r="BF23" s="252"/>
      <c r="BG23" s="252"/>
      <c r="BH23" s="252"/>
      <c r="BI23" s="252"/>
      <c r="BJ23" s="252"/>
      <c r="BK23" s="252"/>
      <c r="BL23" s="252"/>
      <c r="BM23" s="252"/>
      <c r="BN23" s="252"/>
      <c r="BO23" s="252"/>
      <c r="BP23" s="252"/>
      <c r="BQ23" s="261">
        <v>17</v>
      </c>
      <c r="BR23" s="262"/>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3"/>
    </row>
    <row r="24" spans="1:131" s="254"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1"/>
      <c r="BA24" s="251"/>
      <c r="BB24" s="251"/>
      <c r="BC24" s="251"/>
      <c r="BD24" s="251"/>
      <c r="BE24" s="252"/>
      <c r="BF24" s="252"/>
      <c r="BG24" s="252"/>
      <c r="BH24" s="252"/>
      <c r="BI24" s="252"/>
      <c r="BJ24" s="252"/>
      <c r="BK24" s="252"/>
      <c r="BL24" s="252"/>
      <c r="BM24" s="252"/>
      <c r="BN24" s="252"/>
      <c r="BO24" s="252"/>
      <c r="BP24" s="252"/>
      <c r="BQ24" s="261">
        <v>18</v>
      </c>
      <c r="BR24" s="262"/>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3"/>
    </row>
    <row r="25" spans="1:131" s="246"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1"/>
      <c r="BK25" s="251"/>
      <c r="BL25" s="251"/>
      <c r="BM25" s="251"/>
      <c r="BN25" s="251"/>
      <c r="BO25" s="264"/>
      <c r="BP25" s="264"/>
      <c r="BQ25" s="261">
        <v>19</v>
      </c>
      <c r="BR25" s="262"/>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5"/>
    </row>
    <row r="26" spans="1:131" s="246" customFormat="1" ht="26.25" customHeight="1" x14ac:dyDescent="0.15">
      <c r="A26" s="824" t="s">
        <v>370</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377</v>
      </c>
      <c r="BF26" s="802"/>
      <c r="BG26" s="802"/>
      <c r="BH26" s="802"/>
      <c r="BI26" s="813"/>
      <c r="BJ26" s="251"/>
      <c r="BK26" s="251"/>
      <c r="BL26" s="251"/>
      <c r="BM26" s="251"/>
      <c r="BN26" s="251"/>
      <c r="BO26" s="264"/>
      <c r="BP26" s="264"/>
      <c r="BQ26" s="261">
        <v>20</v>
      </c>
      <c r="BR26" s="262"/>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5"/>
    </row>
    <row r="27" spans="1:131" s="246"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1"/>
      <c r="BK27" s="251"/>
      <c r="BL27" s="251"/>
      <c r="BM27" s="251"/>
      <c r="BN27" s="251"/>
      <c r="BO27" s="264"/>
      <c r="BP27" s="264"/>
      <c r="BQ27" s="261">
        <v>21</v>
      </c>
      <c r="BR27" s="262"/>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5"/>
    </row>
    <row r="28" spans="1:131" s="246" customFormat="1" ht="26.25" customHeight="1" thickTop="1" x14ac:dyDescent="0.15">
      <c r="A28" s="265">
        <v>1</v>
      </c>
      <c r="B28" s="815" t="s">
        <v>404</v>
      </c>
      <c r="C28" s="816"/>
      <c r="D28" s="816"/>
      <c r="E28" s="816"/>
      <c r="F28" s="816"/>
      <c r="G28" s="816"/>
      <c r="H28" s="816"/>
      <c r="I28" s="816"/>
      <c r="J28" s="816"/>
      <c r="K28" s="816"/>
      <c r="L28" s="816"/>
      <c r="M28" s="816"/>
      <c r="N28" s="816"/>
      <c r="O28" s="816"/>
      <c r="P28" s="817"/>
      <c r="Q28" s="906">
        <v>2489</v>
      </c>
      <c r="R28" s="907"/>
      <c r="S28" s="907"/>
      <c r="T28" s="907"/>
      <c r="U28" s="907"/>
      <c r="V28" s="907">
        <v>2480</v>
      </c>
      <c r="W28" s="907"/>
      <c r="X28" s="907"/>
      <c r="Y28" s="907"/>
      <c r="Z28" s="907"/>
      <c r="AA28" s="907">
        <v>9</v>
      </c>
      <c r="AB28" s="907"/>
      <c r="AC28" s="907"/>
      <c r="AD28" s="907"/>
      <c r="AE28" s="908"/>
      <c r="AF28" s="909">
        <v>9</v>
      </c>
      <c r="AG28" s="907"/>
      <c r="AH28" s="907"/>
      <c r="AI28" s="907"/>
      <c r="AJ28" s="910"/>
      <c r="AK28" s="911" t="s">
        <v>584</v>
      </c>
      <c r="AL28" s="902"/>
      <c r="AM28" s="902"/>
      <c r="AN28" s="902"/>
      <c r="AO28" s="902"/>
      <c r="AP28" s="902" t="s">
        <v>584</v>
      </c>
      <c r="AQ28" s="902"/>
      <c r="AR28" s="902"/>
      <c r="AS28" s="902"/>
      <c r="AT28" s="902"/>
      <c r="AU28" s="902" t="s">
        <v>584</v>
      </c>
      <c r="AV28" s="902"/>
      <c r="AW28" s="902"/>
      <c r="AX28" s="902"/>
      <c r="AY28" s="902"/>
      <c r="AZ28" s="903" t="s">
        <v>584</v>
      </c>
      <c r="BA28" s="903"/>
      <c r="BB28" s="903"/>
      <c r="BC28" s="903"/>
      <c r="BD28" s="903"/>
      <c r="BE28" s="904"/>
      <c r="BF28" s="904"/>
      <c r="BG28" s="904"/>
      <c r="BH28" s="904"/>
      <c r="BI28" s="905"/>
      <c r="BJ28" s="251"/>
      <c r="BK28" s="251"/>
      <c r="BL28" s="251"/>
      <c r="BM28" s="251"/>
      <c r="BN28" s="251"/>
      <c r="BO28" s="264"/>
      <c r="BP28" s="264"/>
      <c r="BQ28" s="261">
        <v>22</v>
      </c>
      <c r="BR28" s="262"/>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5"/>
    </row>
    <row r="29" spans="1:131" s="246" customFormat="1" ht="26.25" customHeight="1" x14ac:dyDescent="0.15">
      <c r="A29" s="265">
        <v>2</v>
      </c>
      <c r="B29" s="839" t="s">
        <v>405</v>
      </c>
      <c r="C29" s="840"/>
      <c r="D29" s="840"/>
      <c r="E29" s="840"/>
      <c r="F29" s="840"/>
      <c r="G29" s="840"/>
      <c r="H29" s="840"/>
      <c r="I29" s="840"/>
      <c r="J29" s="840"/>
      <c r="K29" s="840"/>
      <c r="L29" s="840"/>
      <c r="M29" s="840"/>
      <c r="N29" s="840"/>
      <c r="O29" s="840"/>
      <c r="P29" s="841"/>
      <c r="Q29" s="842">
        <v>2933</v>
      </c>
      <c r="R29" s="843"/>
      <c r="S29" s="843"/>
      <c r="T29" s="843"/>
      <c r="U29" s="843"/>
      <c r="V29" s="843">
        <v>2926</v>
      </c>
      <c r="W29" s="843"/>
      <c r="X29" s="843"/>
      <c r="Y29" s="843"/>
      <c r="Z29" s="843"/>
      <c r="AA29" s="843">
        <v>7</v>
      </c>
      <c r="AB29" s="843"/>
      <c r="AC29" s="843"/>
      <c r="AD29" s="843"/>
      <c r="AE29" s="844"/>
      <c r="AF29" s="845">
        <v>7</v>
      </c>
      <c r="AG29" s="846"/>
      <c r="AH29" s="846"/>
      <c r="AI29" s="846"/>
      <c r="AJ29" s="847"/>
      <c r="AK29" s="914" t="s">
        <v>584</v>
      </c>
      <c r="AL29" s="915"/>
      <c r="AM29" s="915"/>
      <c r="AN29" s="915"/>
      <c r="AO29" s="915"/>
      <c r="AP29" s="915" t="s">
        <v>584</v>
      </c>
      <c r="AQ29" s="915"/>
      <c r="AR29" s="915"/>
      <c r="AS29" s="915"/>
      <c r="AT29" s="915"/>
      <c r="AU29" s="915" t="s">
        <v>584</v>
      </c>
      <c r="AV29" s="915"/>
      <c r="AW29" s="915"/>
      <c r="AX29" s="915"/>
      <c r="AY29" s="915"/>
      <c r="AZ29" s="916" t="s">
        <v>584</v>
      </c>
      <c r="BA29" s="916"/>
      <c r="BB29" s="916"/>
      <c r="BC29" s="916"/>
      <c r="BD29" s="916"/>
      <c r="BE29" s="912"/>
      <c r="BF29" s="912"/>
      <c r="BG29" s="912"/>
      <c r="BH29" s="912"/>
      <c r="BI29" s="913"/>
      <c r="BJ29" s="251"/>
      <c r="BK29" s="251"/>
      <c r="BL29" s="251"/>
      <c r="BM29" s="251"/>
      <c r="BN29" s="251"/>
      <c r="BO29" s="264"/>
      <c r="BP29" s="264"/>
      <c r="BQ29" s="261">
        <v>23</v>
      </c>
      <c r="BR29" s="262"/>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5"/>
    </row>
    <row r="30" spans="1:131" s="246" customFormat="1" ht="26.25" customHeight="1" x14ac:dyDescent="0.15">
      <c r="A30" s="265">
        <v>3</v>
      </c>
      <c r="B30" s="839" t="s">
        <v>406</v>
      </c>
      <c r="C30" s="840"/>
      <c r="D30" s="840"/>
      <c r="E30" s="840"/>
      <c r="F30" s="840"/>
      <c r="G30" s="840"/>
      <c r="H30" s="840"/>
      <c r="I30" s="840"/>
      <c r="J30" s="840"/>
      <c r="K30" s="840"/>
      <c r="L30" s="840"/>
      <c r="M30" s="840"/>
      <c r="N30" s="840"/>
      <c r="O30" s="840"/>
      <c r="P30" s="841"/>
      <c r="Q30" s="842">
        <v>336</v>
      </c>
      <c r="R30" s="843"/>
      <c r="S30" s="843"/>
      <c r="T30" s="843"/>
      <c r="U30" s="843"/>
      <c r="V30" s="843">
        <v>336</v>
      </c>
      <c r="W30" s="843"/>
      <c r="X30" s="843"/>
      <c r="Y30" s="843"/>
      <c r="Z30" s="843"/>
      <c r="AA30" s="843">
        <v>0</v>
      </c>
      <c r="AB30" s="843"/>
      <c r="AC30" s="843"/>
      <c r="AD30" s="843"/>
      <c r="AE30" s="844"/>
      <c r="AF30" s="845">
        <v>0</v>
      </c>
      <c r="AG30" s="846"/>
      <c r="AH30" s="846"/>
      <c r="AI30" s="846"/>
      <c r="AJ30" s="847"/>
      <c r="AK30" s="914" t="s">
        <v>584</v>
      </c>
      <c r="AL30" s="915"/>
      <c r="AM30" s="915"/>
      <c r="AN30" s="915"/>
      <c r="AO30" s="915"/>
      <c r="AP30" s="915" t="s">
        <v>584</v>
      </c>
      <c r="AQ30" s="915"/>
      <c r="AR30" s="915"/>
      <c r="AS30" s="915"/>
      <c r="AT30" s="915"/>
      <c r="AU30" s="915" t="s">
        <v>584</v>
      </c>
      <c r="AV30" s="915"/>
      <c r="AW30" s="915"/>
      <c r="AX30" s="915"/>
      <c r="AY30" s="915"/>
      <c r="AZ30" s="916" t="s">
        <v>584</v>
      </c>
      <c r="BA30" s="916"/>
      <c r="BB30" s="916"/>
      <c r="BC30" s="916"/>
      <c r="BD30" s="916"/>
      <c r="BE30" s="912"/>
      <c r="BF30" s="912"/>
      <c r="BG30" s="912"/>
      <c r="BH30" s="912"/>
      <c r="BI30" s="913"/>
      <c r="BJ30" s="251"/>
      <c r="BK30" s="251"/>
      <c r="BL30" s="251"/>
      <c r="BM30" s="251"/>
      <c r="BN30" s="251"/>
      <c r="BO30" s="264"/>
      <c r="BP30" s="264"/>
      <c r="BQ30" s="261">
        <v>24</v>
      </c>
      <c r="BR30" s="262"/>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5"/>
    </row>
    <row r="31" spans="1:131" s="246" customFormat="1" ht="26.25" customHeight="1" x14ac:dyDescent="0.15">
      <c r="A31" s="265">
        <v>4</v>
      </c>
      <c r="B31" s="839" t="s">
        <v>407</v>
      </c>
      <c r="C31" s="840"/>
      <c r="D31" s="840"/>
      <c r="E31" s="840"/>
      <c r="F31" s="840"/>
      <c r="G31" s="840"/>
      <c r="H31" s="840"/>
      <c r="I31" s="840"/>
      <c r="J31" s="840"/>
      <c r="K31" s="840"/>
      <c r="L31" s="840"/>
      <c r="M31" s="840"/>
      <c r="N31" s="840"/>
      <c r="O31" s="840"/>
      <c r="P31" s="841"/>
      <c r="Q31" s="842">
        <v>605</v>
      </c>
      <c r="R31" s="843"/>
      <c r="S31" s="843"/>
      <c r="T31" s="843"/>
      <c r="U31" s="843"/>
      <c r="V31" s="843">
        <v>540</v>
      </c>
      <c r="W31" s="843"/>
      <c r="X31" s="843"/>
      <c r="Y31" s="843"/>
      <c r="Z31" s="843"/>
      <c r="AA31" s="843">
        <v>65</v>
      </c>
      <c r="AB31" s="843"/>
      <c r="AC31" s="843"/>
      <c r="AD31" s="843"/>
      <c r="AE31" s="844"/>
      <c r="AF31" s="845">
        <v>1941</v>
      </c>
      <c r="AG31" s="846"/>
      <c r="AH31" s="846"/>
      <c r="AI31" s="846"/>
      <c r="AJ31" s="847"/>
      <c r="AK31" s="914">
        <v>103</v>
      </c>
      <c r="AL31" s="915"/>
      <c r="AM31" s="915"/>
      <c r="AN31" s="915"/>
      <c r="AO31" s="915"/>
      <c r="AP31" s="915">
        <v>998</v>
      </c>
      <c r="AQ31" s="915"/>
      <c r="AR31" s="915"/>
      <c r="AS31" s="915"/>
      <c r="AT31" s="915"/>
      <c r="AU31" s="915">
        <v>531</v>
      </c>
      <c r="AV31" s="915"/>
      <c r="AW31" s="915"/>
      <c r="AX31" s="915"/>
      <c r="AY31" s="915"/>
      <c r="AZ31" s="916" t="s">
        <v>584</v>
      </c>
      <c r="BA31" s="916"/>
      <c r="BB31" s="916"/>
      <c r="BC31" s="916"/>
      <c r="BD31" s="916"/>
      <c r="BE31" s="912" t="s">
        <v>408</v>
      </c>
      <c r="BF31" s="912"/>
      <c r="BG31" s="912"/>
      <c r="BH31" s="912"/>
      <c r="BI31" s="913"/>
      <c r="BJ31" s="251"/>
      <c r="BK31" s="251"/>
      <c r="BL31" s="251"/>
      <c r="BM31" s="251"/>
      <c r="BN31" s="251"/>
      <c r="BO31" s="264"/>
      <c r="BP31" s="264"/>
      <c r="BQ31" s="261">
        <v>25</v>
      </c>
      <c r="BR31" s="262"/>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5"/>
    </row>
    <row r="32" spans="1:131" s="246" customFormat="1" ht="26.25" customHeight="1" x14ac:dyDescent="0.15">
      <c r="A32" s="265">
        <v>5</v>
      </c>
      <c r="B32" s="839" t="s">
        <v>409</v>
      </c>
      <c r="C32" s="840"/>
      <c r="D32" s="840"/>
      <c r="E32" s="840"/>
      <c r="F32" s="840"/>
      <c r="G32" s="840"/>
      <c r="H32" s="840"/>
      <c r="I32" s="840"/>
      <c r="J32" s="840"/>
      <c r="K32" s="840"/>
      <c r="L32" s="840"/>
      <c r="M32" s="840"/>
      <c r="N32" s="840"/>
      <c r="O32" s="840"/>
      <c r="P32" s="841"/>
      <c r="Q32" s="842">
        <v>1432</v>
      </c>
      <c r="R32" s="843"/>
      <c r="S32" s="843"/>
      <c r="T32" s="843"/>
      <c r="U32" s="843"/>
      <c r="V32" s="843">
        <v>1199</v>
      </c>
      <c r="W32" s="843"/>
      <c r="X32" s="843"/>
      <c r="Y32" s="843"/>
      <c r="Z32" s="843"/>
      <c r="AA32" s="843">
        <v>233</v>
      </c>
      <c r="AB32" s="843"/>
      <c r="AC32" s="843"/>
      <c r="AD32" s="843"/>
      <c r="AE32" s="844"/>
      <c r="AF32" s="845">
        <v>767</v>
      </c>
      <c r="AG32" s="846"/>
      <c r="AH32" s="846"/>
      <c r="AI32" s="846"/>
      <c r="AJ32" s="847"/>
      <c r="AK32" s="914">
        <v>279</v>
      </c>
      <c r="AL32" s="915"/>
      <c r="AM32" s="915"/>
      <c r="AN32" s="915"/>
      <c r="AO32" s="915"/>
      <c r="AP32" s="915">
        <v>1323</v>
      </c>
      <c r="AQ32" s="915"/>
      <c r="AR32" s="915"/>
      <c r="AS32" s="915"/>
      <c r="AT32" s="915"/>
      <c r="AU32" s="915">
        <v>905</v>
      </c>
      <c r="AV32" s="915"/>
      <c r="AW32" s="915"/>
      <c r="AX32" s="915"/>
      <c r="AY32" s="915"/>
      <c r="AZ32" s="916" t="s">
        <v>584</v>
      </c>
      <c r="BA32" s="916"/>
      <c r="BB32" s="916"/>
      <c r="BC32" s="916"/>
      <c r="BD32" s="916"/>
      <c r="BE32" s="912" t="s">
        <v>408</v>
      </c>
      <c r="BF32" s="912"/>
      <c r="BG32" s="912"/>
      <c r="BH32" s="912"/>
      <c r="BI32" s="913"/>
      <c r="BJ32" s="251"/>
      <c r="BK32" s="251"/>
      <c r="BL32" s="251"/>
      <c r="BM32" s="251"/>
      <c r="BN32" s="251"/>
      <c r="BO32" s="264"/>
      <c r="BP32" s="264"/>
      <c r="BQ32" s="261">
        <v>26</v>
      </c>
      <c r="BR32" s="262"/>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5"/>
    </row>
    <row r="33" spans="1:131" s="246" customFormat="1" ht="26.25" customHeight="1" x14ac:dyDescent="0.15">
      <c r="A33" s="265">
        <v>6</v>
      </c>
      <c r="B33" s="839" t="s">
        <v>410</v>
      </c>
      <c r="C33" s="840"/>
      <c r="D33" s="840"/>
      <c r="E33" s="840"/>
      <c r="F33" s="840"/>
      <c r="G33" s="840"/>
      <c r="H33" s="840"/>
      <c r="I33" s="840"/>
      <c r="J33" s="840"/>
      <c r="K33" s="840"/>
      <c r="L33" s="840"/>
      <c r="M33" s="840"/>
      <c r="N33" s="840"/>
      <c r="O33" s="840"/>
      <c r="P33" s="841"/>
      <c r="Q33" s="842">
        <v>1258</v>
      </c>
      <c r="R33" s="843"/>
      <c r="S33" s="843"/>
      <c r="T33" s="843"/>
      <c r="U33" s="843"/>
      <c r="V33" s="843">
        <v>1237</v>
      </c>
      <c r="W33" s="843"/>
      <c r="X33" s="843"/>
      <c r="Y33" s="843"/>
      <c r="Z33" s="843"/>
      <c r="AA33" s="843">
        <v>21</v>
      </c>
      <c r="AB33" s="843"/>
      <c r="AC33" s="843"/>
      <c r="AD33" s="843"/>
      <c r="AE33" s="844"/>
      <c r="AF33" s="845">
        <v>37</v>
      </c>
      <c r="AG33" s="846"/>
      <c r="AH33" s="846"/>
      <c r="AI33" s="846"/>
      <c r="AJ33" s="847"/>
      <c r="AK33" s="914">
        <v>691</v>
      </c>
      <c r="AL33" s="915"/>
      <c r="AM33" s="915"/>
      <c r="AN33" s="915"/>
      <c r="AO33" s="915"/>
      <c r="AP33" s="915">
        <v>10023</v>
      </c>
      <c r="AQ33" s="915"/>
      <c r="AR33" s="915"/>
      <c r="AS33" s="915"/>
      <c r="AT33" s="915"/>
      <c r="AU33" s="915">
        <v>8434</v>
      </c>
      <c r="AV33" s="915"/>
      <c r="AW33" s="915"/>
      <c r="AX33" s="915"/>
      <c r="AY33" s="915"/>
      <c r="AZ33" s="916" t="s">
        <v>584</v>
      </c>
      <c r="BA33" s="916"/>
      <c r="BB33" s="916"/>
      <c r="BC33" s="916"/>
      <c r="BD33" s="916"/>
      <c r="BE33" s="912" t="s">
        <v>408</v>
      </c>
      <c r="BF33" s="912"/>
      <c r="BG33" s="912"/>
      <c r="BH33" s="912"/>
      <c r="BI33" s="913"/>
      <c r="BJ33" s="251"/>
      <c r="BK33" s="251"/>
      <c r="BL33" s="251"/>
      <c r="BM33" s="251"/>
      <c r="BN33" s="251"/>
      <c r="BO33" s="264"/>
      <c r="BP33" s="264"/>
      <c r="BQ33" s="261">
        <v>27</v>
      </c>
      <c r="BR33" s="262"/>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5"/>
    </row>
    <row r="34" spans="1:131" s="246" customFormat="1" ht="26.25" customHeight="1" x14ac:dyDescent="0.15">
      <c r="A34" s="265">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1"/>
      <c r="BK34" s="251"/>
      <c r="BL34" s="251"/>
      <c r="BM34" s="251"/>
      <c r="BN34" s="251"/>
      <c r="BO34" s="264"/>
      <c r="BP34" s="264"/>
      <c r="BQ34" s="261">
        <v>28</v>
      </c>
      <c r="BR34" s="262"/>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5"/>
    </row>
    <row r="35" spans="1:131" s="246" customFormat="1" ht="26.25" customHeight="1" x14ac:dyDescent="0.15">
      <c r="A35" s="265">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1"/>
      <c r="BK35" s="251"/>
      <c r="BL35" s="251"/>
      <c r="BM35" s="251"/>
      <c r="BN35" s="251"/>
      <c r="BO35" s="264"/>
      <c r="BP35" s="264"/>
      <c r="BQ35" s="261">
        <v>29</v>
      </c>
      <c r="BR35" s="262"/>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5"/>
    </row>
    <row r="36" spans="1:131" s="246" customFormat="1" ht="26.25" customHeight="1" x14ac:dyDescent="0.15">
      <c r="A36" s="265">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1"/>
      <c r="BK36" s="251"/>
      <c r="BL36" s="251"/>
      <c r="BM36" s="251"/>
      <c r="BN36" s="251"/>
      <c r="BO36" s="264"/>
      <c r="BP36" s="264"/>
      <c r="BQ36" s="261">
        <v>30</v>
      </c>
      <c r="BR36" s="262"/>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5"/>
    </row>
    <row r="37" spans="1:131" s="246" customFormat="1" ht="26.25" customHeight="1" x14ac:dyDescent="0.15">
      <c r="A37" s="265">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1"/>
      <c r="BK37" s="251"/>
      <c r="BL37" s="251"/>
      <c r="BM37" s="251"/>
      <c r="BN37" s="251"/>
      <c r="BO37" s="264"/>
      <c r="BP37" s="264"/>
      <c r="BQ37" s="261">
        <v>31</v>
      </c>
      <c r="BR37" s="262"/>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5"/>
    </row>
    <row r="38" spans="1:131" s="246" customFormat="1" ht="26.25" customHeight="1" x14ac:dyDescent="0.15">
      <c r="A38" s="265">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1"/>
      <c r="BK38" s="251"/>
      <c r="BL38" s="251"/>
      <c r="BM38" s="251"/>
      <c r="BN38" s="251"/>
      <c r="BO38" s="264"/>
      <c r="BP38" s="264"/>
      <c r="BQ38" s="261">
        <v>32</v>
      </c>
      <c r="BR38" s="262"/>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5"/>
    </row>
    <row r="39" spans="1:131" s="246" customFormat="1" ht="26.25" customHeight="1" x14ac:dyDescent="0.15">
      <c r="A39" s="265">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1"/>
      <c r="BK39" s="251"/>
      <c r="BL39" s="251"/>
      <c r="BM39" s="251"/>
      <c r="BN39" s="251"/>
      <c r="BO39" s="264"/>
      <c r="BP39" s="264"/>
      <c r="BQ39" s="261">
        <v>33</v>
      </c>
      <c r="BR39" s="262"/>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5"/>
    </row>
    <row r="40" spans="1:131" s="246" customFormat="1" ht="26.25" customHeight="1" x14ac:dyDescent="0.15">
      <c r="A40" s="260">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1"/>
      <c r="BK40" s="251"/>
      <c r="BL40" s="251"/>
      <c r="BM40" s="251"/>
      <c r="BN40" s="251"/>
      <c r="BO40" s="264"/>
      <c r="BP40" s="264"/>
      <c r="BQ40" s="261">
        <v>34</v>
      </c>
      <c r="BR40" s="262"/>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5"/>
    </row>
    <row r="41" spans="1:131" s="246" customFormat="1" ht="26.25" customHeight="1" x14ac:dyDescent="0.15">
      <c r="A41" s="260">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1"/>
      <c r="BK41" s="251"/>
      <c r="BL41" s="251"/>
      <c r="BM41" s="251"/>
      <c r="BN41" s="251"/>
      <c r="BO41" s="264"/>
      <c r="BP41" s="264"/>
      <c r="BQ41" s="261">
        <v>35</v>
      </c>
      <c r="BR41" s="262"/>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5"/>
    </row>
    <row r="42" spans="1:131" s="246" customFormat="1" ht="26.25" customHeight="1" x14ac:dyDescent="0.15">
      <c r="A42" s="260">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1"/>
      <c r="BK42" s="251"/>
      <c r="BL42" s="251"/>
      <c r="BM42" s="251"/>
      <c r="BN42" s="251"/>
      <c r="BO42" s="264"/>
      <c r="BP42" s="264"/>
      <c r="BQ42" s="261">
        <v>36</v>
      </c>
      <c r="BR42" s="262"/>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5"/>
    </row>
    <row r="43" spans="1:131" s="246" customFormat="1" ht="26.25" customHeight="1" x14ac:dyDescent="0.15">
      <c r="A43" s="260">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1"/>
      <c r="BK43" s="251"/>
      <c r="BL43" s="251"/>
      <c r="BM43" s="251"/>
      <c r="BN43" s="251"/>
      <c r="BO43" s="264"/>
      <c r="BP43" s="264"/>
      <c r="BQ43" s="261">
        <v>37</v>
      </c>
      <c r="BR43" s="262"/>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5"/>
    </row>
    <row r="44" spans="1:131" s="246" customFormat="1" ht="26.25" customHeight="1" x14ac:dyDescent="0.15">
      <c r="A44" s="260">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1"/>
      <c r="BK44" s="251"/>
      <c r="BL44" s="251"/>
      <c r="BM44" s="251"/>
      <c r="BN44" s="251"/>
      <c r="BO44" s="264"/>
      <c r="BP44" s="264"/>
      <c r="BQ44" s="261">
        <v>38</v>
      </c>
      <c r="BR44" s="262"/>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5"/>
    </row>
    <row r="45" spans="1:131" s="246" customFormat="1" ht="26.25" customHeight="1" x14ac:dyDescent="0.15">
      <c r="A45" s="260">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1"/>
      <c r="BK45" s="251"/>
      <c r="BL45" s="251"/>
      <c r="BM45" s="251"/>
      <c r="BN45" s="251"/>
      <c r="BO45" s="264"/>
      <c r="BP45" s="264"/>
      <c r="BQ45" s="261">
        <v>39</v>
      </c>
      <c r="BR45" s="262"/>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5"/>
    </row>
    <row r="46" spans="1:131" s="246" customFormat="1" ht="26.25" customHeight="1" x14ac:dyDescent="0.15">
      <c r="A46" s="260">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1"/>
      <c r="BK46" s="251"/>
      <c r="BL46" s="251"/>
      <c r="BM46" s="251"/>
      <c r="BN46" s="251"/>
      <c r="BO46" s="264"/>
      <c r="BP46" s="264"/>
      <c r="BQ46" s="261">
        <v>40</v>
      </c>
      <c r="BR46" s="262"/>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5"/>
    </row>
    <row r="47" spans="1:131" s="246" customFormat="1" ht="26.25" customHeight="1" x14ac:dyDescent="0.15">
      <c r="A47" s="260">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1"/>
      <c r="BK47" s="251"/>
      <c r="BL47" s="251"/>
      <c r="BM47" s="251"/>
      <c r="BN47" s="251"/>
      <c r="BO47" s="264"/>
      <c r="BP47" s="264"/>
      <c r="BQ47" s="261">
        <v>41</v>
      </c>
      <c r="BR47" s="262"/>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5"/>
    </row>
    <row r="48" spans="1:131" s="246" customFormat="1" ht="26.25" customHeight="1" x14ac:dyDescent="0.15">
      <c r="A48" s="260">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1"/>
      <c r="BK48" s="251"/>
      <c r="BL48" s="251"/>
      <c r="BM48" s="251"/>
      <c r="BN48" s="251"/>
      <c r="BO48" s="264"/>
      <c r="BP48" s="264"/>
      <c r="BQ48" s="261">
        <v>42</v>
      </c>
      <c r="BR48" s="262"/>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5"/>
    </row>
    <row r="49" spans="1:131" s="246" customFormat="1" ht="26.25" customHeight="1" x14ac:dyDescent="0.15">
      <c r="A49" s="260">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1"/>
      <c r="BK49" s="251"/>
      <c r="BL49" s="251"/>
      <c r="BM49" s="251"/>
      <c r="BN49" s="251"/>
      <c r="BO49" s="264"/>
      <c r="BP49" s="264"/>
      <c r="BQ49" s="261">
        <v>43</v>
      </c>
      <c r="BR49" s="262"/>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5"/>
    </row>
    <row r="50" spans="1:131" s="246" customFormat="1" ht="26.25" customHeight="1" x14ac:dyDescent="0.15">
      <c r="A50" s="260">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1"/>
      <c r="BK50" s="251"/>
      <c r="BL50" s="251"/>
      <c r="BM50" s="251"/>
      <c r="BN50" s="251"/>
      <c r="BO50" s="264"/>
      <c r="BP50" s="264"/>
      <c r="BQ50" s="261">
        <v>44</v>
      </c>
      <c r="BR50" s="262"/>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5"/>
    </row>
    <row r="51" spans="1:131" s="246" customFormat="1" ht="26.25" customHeight="1" x14ac:dyDescent="0.15">
      <c r="A51" s="260">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1"/>
      <c r="BK51" s="251"/>
      <c r="BL51" s="251"/>
      <c r="BM51" s="251"/>
      <c r="BN51" s="251"/>
      <c r="BO51" s="264"/>
      <c r="BP51" s="264"/>
      <c r="BQ51" s="261">
        <v>45</v>
      </c>
      <c r="BR51" s="262"/>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5"/>
    </row>
    <row r="52" spans="1:131" s="246" customFormat="1" ht="26.25" customHeight="1" x14ac:dyDescent="0.15">
      <c r="A52" s="260">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1"/>
      <c r="BK52" s="251"/>
      <c r="BL52" s="251"/>
      <c r="BM52" s="251"/>
      <c r="BN52" s="251"/>
      <c r="BO52" s="264"/>
      <c r="BP52" s="264"/>
      <c r="BQ52" s="261">
        <v>46</v>
      </c>
      <c r="BR52" s="262"/>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5"/>
    </row>
    <row r="53" spans="1:131" s="246" customFormat="1" ht="26.25" customHeight="1" x14ac:dyDescent="0.15">
      <c r="A53" s="260">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1"/>
      <c r="BK53" s="251"/>
      <c r="BL53" s="251"/>
      <c r="BM53" s="251"/>
      <c r="BN53" s="251"/>
      <c r="BO53" s="264"/>
      <c r="BP53" s="264"/>
      <c r="BQ53" s="261">
        <v>47</v>
      </c>
      <c r="BR53" s="262"/>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5"/>
    </row>
    <row r="54" spans="1:131" s="246" customFormat="1" ht="26.25" customHeight="1" x14ac:dyDescent="0.15">
      <c r="A54" s="260">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1"/>
      <c r="BK54" s="251"/>
      <c r="BL54" s="251"/>
      <c r="BM54" s="251"/>
      <c r="BN54" s="251"/>
      <c r="BO54" s="264"/>
      <c r="BP54" s="264"/>
      <c r="BQ54" s="261">
        <v>48</v>
      </c>
      <c r="BR54" s="262"/>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5"/>
    </row>
    <row r="55" spans="1:131" s="246" customFormat="1" ht="26.25" customHeight="1" x14ac:dyDescent="0.15">
      <c r="A55" s="260">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1"/>
      <c r="BK55" s="251"/>
      <c r="BL55" s="251"/>
      <c r="BM55" s="251"/>
      <c r="BN55" s="251"/>
      <c r="BO55" s="264"/>
      <c r="BP55" s="264"/>
      <c r="BQ55" s="261">
        <v>49</v>
      </c>
      <c r="BR55" s="262"/>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5"/>
    </row>
    <row r="56" spans="1:131" s="246" customFormat="1" ht="26.25" customHeight="1" x14ac:dyDescent="0.15">
      <c r="A56" s="260">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1"/>
      <c r="BK56" s="251"/>
      <c r="BL56" s="251"/>
      <c r="BM56" s="251"/>
      <c r="BN56" s="251"/>
      <c r="BO56" s="264"/>
      <c r="BP56" s="264"/>
      <c r="BQ56" s="261">
        <v>50</v>
      </c>
      <c r="BR56" s="262"/>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5"/>
    </row>
    <row r="57" spans="1:131" s="246" customFormat="1" ht="26.25" customHeight="1" x14ac:dyDescent="0.15">
      <c r="A57" s="260">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1"/>
      <c r="BK57" s="251"/>
      <c r="BL57" s="251"/>
      <c r="BM57" s="251"/>
      <c r="BN57" s="251"/>
      <c r="BO57" s="264"/>
      <c r="BP57" s="264"/>
      <c r="BQ57" s="261">
        <v>51</v>
      </c>
      <c r="BR57" s="262"/>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5"/>
    </row>
    <row r="58" spans="1:131" s="246" customFormat="1" ht="26.25" customHeight="1" x14ac:dyDescent="0.15">
      <c r="A58" s="260">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1"/>
      <c r="BK58" s="251"/>
      <c r="BL58" s="251"/>
      <c r="BM58" s="251"/>
      <c r="BN58" s="251"/>
      <c r="BO58" s="264"/>
      <c r="BP58" s="264"/>
      <c r="BQ58" s="261">
        <v>52</v>
      </c>
      <c r="BR58" s="262"/>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5"/>
    </row>
    <row r="59" spans="1:131" s="246" customFormat="1" ht="26.25" customHeight="1" x14ac:dyDescent="0.15">
      <c r="A59" s="260">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1"/>
      <c r="BK59" s="251"/>
      <c r="BL59" s="251"/>
      <c r="BM59" s="251"/>
      <c r="BN59" s="251"/>
      <c r="BO59" s="264"/>
      <c r="BP59" s="264"/>
      <c r="BQ59" s="261">
        <v>53</v>
      </c>
      <c r="BR59" s="262"/>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5"/>
    </row>
    <row r="60" spans="1:131" s="246" customFormat="1" ht="26.25" customHeight="1" x14ac:dyDescent="0.15">
      <c r="A60" s="260">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1"/>
      <c r="BK60" s="251"/>
      <c r="BL60" s="251"/>
      <c r="BM60" s="251"/>
      <c r="BN60" s="251"/>
      <c r="BO60" s="264"/>
      <c r="BP60" s="264"/>
      <c r="BQ60" s="261">
        <v>54</v>
      </c>
      <c r="BR60" s="262"/>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5"/>
    </row>
    <row r="61" spans="1:131" s="246" customFormat="1" ht="26.25" customHeight="1" thickBot="1" x14ac:dyDescent="0.2">
      <c r="A61" s="260">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1"/>
      <c r="BK61" s="251"/>
      <c r="BL61" s="251"/>
      <c r="BM61" s="251"/>
      <c r="BN61" s="251"/>
      <c r="BO61" s="264"/>
      <c r="BP61" s="264"/>
      <c r="BQ61" s="261">
        <v>55</v>
      </c>
      <c r="BR61" s="262"/>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5"/>
    </row>
    <row r="62" spans="1:131" s="246" customFormat="1" ht="26.25" customHeight="1" x14ac:dyDescent="0.15">
      <c r="A62" s="260">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4"/>
      <c r="BP62" s="264"/>
      <c r="BQ62" s="261">
        <v>56</v>
      </c>
      <c r="BR62" s="262"/>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5"/>
    </row>
    <row r="63" spans="1:131" s="246" customFormat="1" ht="26.25" customHeight="1" thickBot="1" x14ac:dyDescent="0.2">
      <c r="A63" s="263" t="s">
        <v>392</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2761</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138</v>
      </c>
      <c r="BK63" s="934"/>
      <c r="BL63" s="934"/>
      <c r="BM63" s="934"/>
      <c r="BN63" s="935"/>
      <c r="BO63" s="264"/>
      <c r="BP63" s="264"/>
      <c r="BQ63" s="261">
        <v>57</v>
      </c>
      <c r="BR63" s="262"/>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5"/>
    </row>
    <row r="65" spans="1:131" s="246" customFormat="1" ht="26.25" customHeight="1" thickBot="1" x14ac:dyDescent="0.2">
      <c r="A65" s="251" t="s">
        <v>413</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5"/>
    </row>
    <row r="66" spans="1:131" s="246" customFormat="1" ht="26.25" customHeight="1" x14ac:dyDescent="0.15">
      <c r="A66" s="824" t="s">
        <v>414</v>
      </c>
      <c r="B66" s="825"/>
      <c r="C66" s="825"/>
      <c r="D66" s="825"/>
      <c r="E66" s="825"/>
      <c r="F66" s="825"/>
      <c r="G66" s="825"/>
      <c r="H66" s="825"/>
      <c r="I66" s="825"/>
      <c r="J66" s="825"/>
      <c r="K66" s="825"/>
      <c r="L66" s="825"/>
      <c r="M66" s="825"/>
      <c r="N66" s="825"/>
      <c r="O66" s="825"/>
      <c r="P66" s="826"/>
      <c r="Q66" s="801" t="s">
        <v>396</v>
      </c>
      <c r="R66" s="802"/>
      <c r="S66" s="802"/>
      <c r="T66" s="802"/>
      <c r="U66" s="803"/>
      <c r="V66" s="801" t="s">
        <v>415</v>
      </c>
      <c r="W66" s="802"/>
      <c r="X66" s="802"/>
      <c r="Y66" s="802"/>
      <c r="Z66" s="803"/>
      <c r="AA66" s="801" t="s">
        <v>416</v>
      </c>
      <c r="AB66" s="802"/>
      <c r="AC66" s="802"/>
      <c r="AD66" s="802"/>
      <c r="AE66" s="803"/>
      <c r="AF66" s="936" t="s">
        <v>417</v>
      </c>
      <c r="AG66" s="897"/>
      <c r="AH66" s="897"/>
      <c r="AI66" s="897"/>
      <c r="AJ66" s="937"/>
      <c r="AK66" s="801" t="s">
        <v>400</v>
      </c>
      <c r="AL66" s="825"/>
      <c r="AM66" s="825"/>
      <c r="AN66" s="825"/>
      <c r="AO66" s="826"/>
      <c r="AP66" s="801" t="s">
        <v>418</v>
      </c>
      <c r="AQ66" s="802"/>
      <c r="AR66" s="802"/>
      <c r="AS66" s="802"/>
      <c r="AT66" s="803"/>
      <c r="AU66" s="801" t="s">
        <v>419</v>
      </c>
      <c r="AV66" s="802"/>
      <c r="AW66" s="802"/>
      <c r="AX66" s="802"/>
      <c r="AY66" s="803"/>
      <c r="AZ66" s="801" t="s">
        <v>377</v>
      </c>
      <c r="BA66" s="802"/>
      <c r="BB66" s="802"/>
      <c r="BC66" s="802"/>
      <c r="BD66" s="813"/>
      <c r="BE66" s="264"/>
      <c r="BF66" s="264"/>
      <c r="BG66" s="264"/>
      <c r="BH66" s="264"/>
      <c r="BI66" s="264"/>
      <c r="BJ66" s="264"/>
      <c r="BK66" s="264"/>
      <c r="BL66" s="264"/>
      <c r="BM66" s="264"/>
      <c r="BN66" s="264"/>
      <c r="BO66" s="264"/>
      <c r="BP66" s="264"/>
      <c r="BQ66" s="261">
        <v>60</v>
      </c>
      <c r="BR66" s="266"/>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5"/>
    </row>
    <row r="67" spans="1:131" s="246"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4"/>
      <c r="BF67" s="264"/>
      <c r="BG67" s="264"/>
      <c r="BH67" s="264"/>
      <c r="BI67" s="264"/>
      <c r="BJ67" s="264"/>
      <c r="BK67" s="264"/>
      <c r="BL67" s="264"/>
      <c r="BM67" s="264"/>
      <c r="BN67" s="264"/>
      <c r="BO67" s="264"/>
      <c r="BP67" s="264"/>
      <c r="BQ67" s="261">
        <v>61</v>
      </c>
      <c r="BR67" s="266"/>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5"/>
    </row>
    <row r="68" spans="1:131" s="246" customFormat="1" ht="26.25" customHeight="1" thickTop="1" x14ac:dyDescent="0.15">
      <c r="A68" s="257">
        <v>1</v>
      </c>
      <c r="B68" s="953" t="s">
        <v>586</v>
      </c>
      <c r="C68" s="954"/>
      <c r="D68" s="954"/>
      <c r="E68" s="954"/>
      <c r="F68" s="954"/>
      <c r="G68" s="954"/>
      <c r="H68" s="954"/>
      <c r="I68" s="954"/>
      <c r="J68" s="954"/>
      <c r="K68" s="954"/>
      <c r="L68" s="954"/>
      <c r="M68" s="954"/>
      <c r="N68" s="954"/>
      <c r="O68" s="954"/>
      <c r="P68" s="955"/>
      <c r="Q68" s="956">
        <v>2356</v>
      </c>
      <c r="R68" s="950"/>
      <c r="S68" s="950"/>
      <c r="T68" s="950"/>
      <c r="U68" s="950"/>
      <c r="V68" s="950">
        <v>2352</v>
      </c>
      <c r="W68" s="950"/>
      <c r="X68" s="950"/>
      <c r="Y68" s="950"/>
      <c r="Z68" s="950"/>
      <c r="AA68" s="950">
        <v>4</v>
      </c>
      <c r="AB68" s="950"/>
      <c r="AC68" s="950"/>
      <c r="AD68" s="950"/>
      <c r="AE68" s="950"/>
      <c r="AF68" s="950">
        <v>4</v>
      </c>
      <c r="AG68" s="950"/>
      <c r="AH68" s="950"/>
      <c r="AI68" s="950"/>
      <c r="AJ68" s="950"/>
      <c r="AK68" s="950" t="s">
        <v>601</v>
      </c>
      <c r="AL68" s="950"/>
      <c r="AM68" s="950"/>
      <c r="AN68" s="950"/>
      <c r="AO68" s="950"/>
      <c r="AP68" s="950">
        <v>1037</v>
      </c>
      <c r="AQ68" s="950"/>
      <c r="AR68" s="950"/>
      <c r="AS68" s="950"/>
      <c r="AT68" s="950"/>
      <c r="AU68" s="950">
        <v>650</v>
      </c>
      <c r="AV68" s="950"/>
      <c r="AW68" s="950"/>
      <c r="AX68" s="950"/>
      <c r="AY68" s="950"/>
      <c r="AZ68" s="951"/>
      <c r="BA68" s="951"/>
      <c r="BB68" s="951"/>
      <c r="BC68" s="951"/>
      <c r="BD68" s="952"/>
      <c r="BE68" s="264"/>
      <c r="BF68" s="264"/>
      <c r="BG68" s="264"/>
      <c r="BH68" s="264"/>
      <c r="BI68" s="264"/>
      <c r="BJ68" s="264"/>
      <c r="BK68" s="264"/>
      <c r="BL68" s="264"/>
      <c r="BM68" s="264"/>
      <c r="BN68" s="264"/>
      <c r="BO68" s="264"/>
      <c r="BP68" s="264"/>
      <c r="BQ68" s="261">
        <v>62</v>
      </c>
      <c r="BR68" s="266"/>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5"/>
    </row>
    <row r="69" spans="1:131" s="246" customFormat="1" ht="26.25" customHeight="1" x14ac:dyDescent="0.15">
      <c r="A69" s="260">
        <v>2</v>
      </c>
      <c r="B69" s="957" t="s">
        <v>587</v>
      </c>
      <c r="C69" s="958"/>
      <c r="D69" s="958"/>
      <c r="E69" s="958"/>
      <c r="F69" s="958"/>
      <c r="G69" s="958"/>
      <c r="H69" s="958"/>
      <c r="I69" s="958"/>
      <c r="J69" s="958"/>
      <c r="K69" s="958"/>
      <c r="L69" s="958"/>
      <c r="M69" s="958"/>
      <c r="N69" s="958"/>
      <c r="O69" s="958"/>
      <c r="P69" s="959"/>
      <c r="Q69" s="960">
        <v>22</v>
      </c>
      <c r="R69" s="915"/>
      <c r="S69" s="915"/>
      <c r="T69" s="915"/>
      <c r="U69" s="915"/>
      <c r="V69" s="915">
        <v>22</v>
      </c>
      <c r="W69" s="915"/>
      <c r="X69" s="915"/>
      <c r="Y69" s="915"/>
      <c r="Z69" s="915"/>
      <c r="AA69" s="915">
        <v>0</v>
      </c>
      <c r="AB69" s="915"/>
      <c r="AC69" s="915"/>
      <c r="AD69" s="915"/>
      <c r="AE69" s="915"/>
      <c r="AF69" s="915">
        <v>0</v>
      </c>
      <c r="AG69" s="915"/>
      <c r="AH69" s="915"/>
      <c r="AI69" s="915"/>
      <c r="AJ69" s="915"/>
      <c r="AK69" s="915" t="s">
        <v>601</v>
      </c>
      <c r="AL69" s="915"/>
      <c r="AM69" s="915"/>
      <c r="AN69" s="915"/>
      <c r="AO69" s="915"/>
      <c r="AP69" s="915" t="s">
        <v>600</v>
      </c>
      <c r="AQ69" s="915"/>
      <c r="AR69" s="915"/>
      <c r="AS69" s="915"/>
      <c r="AT69" s="915"/>
      <c r="AU69" s="915" t="s">
        <v>600</v>
      </c>
      <c r="AV69" s="915"/>
      <c r="AW69" s="915"/>
      <c r="AX69" s="915"/>
      <c r="AY69" s="915"/>
      <c r="AZ69" s="961"/>
      <c r="BA69" s="961"/>
      <c r="BB69" s="961"/>
      <c r="BC69" s="961"/>
      <c r="BD69" s="962"/>
      <c r="BE69" s="264"/>
      <c r="BF69" s="264"/>
      <c r="BG69" s="264"/>
      <c r="BH69" s="264"/>
      <c r="BI69" s="264"/>
      <c r="BJ69" s="264"/>
      <c r="BK69" s="264"/>
      <c r="BL69" s="264"/>
      <c r="BM69" s="264"/>
      <c r="BN69" s="264"/>
      <c r="BO69" s="264"/>
      <c r="BP69" s="264"/>
      <c r="BQ69" s="261">
        <v>63</v>
      </c>
      <c r="BR69" s="266"/>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5"/>
    </row>
    <row r="70" spans="1:131" s="246" customFormat="1" ht="26.25" customHeight="1" x14ac:dyDescent="0.15">
      <c r="A70" s="260">
        <v>3</v>
      </c>
      <c r="B70" s="957" t="s">
        <v>588</v>
      </c>
      <c r="C70" s="958"/>
      <c r="D70" s="958"/>
      <c r="E70" s="958"/>
      <c r="F70" s="958"/>
      <c r="G70" s="958"/>
      <c r="H70" s="958"/>
      <c r="I70" s="958"/>
      <c r="J70" s="958"/>
      <c r="K70" s="958"/>
      <c r="L70" s="958"/>
      <c r="M70" s="958"/>
      <c r="N70" s="958"/>
      <c r="O70" s="958"/>
      <c r="P70" s="959"/>
      <c r="Q70" s="960">
        <v>3565</v>
      </c>
      <c r="R70" s="915"/>
      <c r="S70" s="915"/>
      <c r="T70" s="915"/>
      <c r="U70" s="915"/>
      <c r="V70" s="915">
        <v>3480</v>
      </c>
      <c r="W70" s="915"/>
      <c r="X70" s="915"/>
      <c r="Y70" s="915"/>
      <c r="Z70" s="915"/>
      <c r="AA70" s="915">
        <v>85</v>
      </c>
      <c r="AB70" s="915"/>
      <c r="AC70" s="915"/>
      <c r="AD70" s="915"/>
      <c r="AE70" s="915"/>
      <c r="AF70" s="915">
        <v>85</v>
      </c>
      <c r="AG70" s="915"/>
      <c r="AH70" s="915"/>
      <c r="AI70" s="915"/>
      <c r="AJ70" s="915"/>
      <c r="AK70" s="915">
        <v>297</v>
      </c>
      <c r="AL70" s="915"/>
      <c r="AM70" s="915"/>
      <c r="AN70" s="915"/>
      <c r="AO70" s="915"/>
      <c r="AP70" s="915">
        <v>1328</v>
      </c>
      <c r="AQ70" s="915"/>
      <c r="AR70" s="915"/>
      <c r="AS70" s="915"/>
      <c r="AT70" s="915"/>
      <c r="AU70" s="915">
        <v>69</v>
      </c>
      <c r="AV70" s="915"/>
      <c r="AW70" s="915"/>
      <c r="AX70" s="915"/>
      <c r="AY70" s="915"/>
      <c r="AZ70" s="961"/>
      <c r="BA70" s="961"/>
      <c r="BB70" s="961"/>
      <c r="BC70" s="961"/>
      <c r="BD70" s="962"/>
      <c r="BE70" s="264"/>
      <c r="BF70" s="264"/>
      <c r="BG70" s="264"/>
      <c r="BH70" s="264"/>
      <c r="BI70" s="264"/>
      <c r="BJ70" s="264"/>
      <c r="BK70" s="264"/>
      <c r="BL70" s="264"/>
      <c r="BM70" s="264"/>
      <c r="BN70" s="264"/>
      <c r="BO70" s="264"/>
      <c r="BP70" s="264"/>
      <c r="BQ70" s="261">
        <v>64</v>
      </c>
      <c r="BR70" s="266"/>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5"/>
    </row>
    <row r="71" spans="1:131" s="246" customFormat="1" ht="26.25" customHeight="1" x14ac:dyDescent="0.15">
      <c r="A71" s="260">
        <v>4</v>
      </c>
      <c r="B71" s="957" t="s">
        <v>589</v>
      </c>
      <c r="C71" s="958"/>
      <c r="D71" s="958"/>
      <c r="E71" s="958"/>
      <c r="F71" s="958"/>
      <c r="G71" s="958"/>
      <c r="H71" s="958"/>
      <c r="I71" s="958"/>
      <c r="J71" s="958"/>
      <c r="K71" s="958"/>
      <c r="L71" s="958"/>
      <c r="M71" s="958"/>
      <c r="N71" s="958"/>
      <c r="O71" s="958"/>
      <c r="P71" s="959"/>
      <c r="Q71" s="960">
        <v>541</v>
      </c>
      <c r="R71" s="915"/>
      <c r="S71" s="915"/>
      <c r="T71" s="915"/>
      <c r="U71" s="915"/>
      <c r="V71" s="915">
        <v>532</v>
      </c>
      <c r="W71" s="915"/>
      <c r="X71" s="915"/>
      <c r="Y71" s="915"/>
      <c r="Z71" s="915"/>
      <c r="AA71" s="915">
        <v>9</v>
      </c>
      <c r="AB71" s="915"/>
      <c r="AC71" s="915"/>
      <c r="AD71" s="915"/>
      <c r="AE71" s="915"/>
      <c r="AF71" s="915">
        <v>9</v>
      </c>
      <c r="AG71" s="915"/>
      <c r="AH71" s="915"/>
      <c r="AI71" s="915"/>
      <c r="AJ71" s="915"/>
      <c r="AK71" s="915" t="s">
        <v>600</v>
      </c>
      <c r="AL71" s="915"/>
      <c r="AM71" s="915"/>
      <c r="AN71" s="915"/>
      <c r="AO71" s="915"/>
      <c r="AP71" s="915" t="s">
        <v>600</v>
      </c>
      <c r="AQ71" s="915"/>
      <c r="AR71" s="915"/>
      <c r="AS71" s="915"/>
      <c r="AT71" s="915"/>
      <c r="AU71" s="915" t="s">
        <v>600</v>
      </c>
      <c r="AV71" s="915"/>
      <c r="AW71" s="915"/>
      <c r="AX71" s="915"/>
      <c r="AY71" s="915"/>
      <c r="AZ71" s="961"/>
      <c r="BA71" s="961"/>
      <c r="BB71" s="961"/>
      <c r="BC71" s="961"/>
      <c r="BD71" s="962"/>
      <c r="BE71" s="264"/>
      <c r="BF71" s="264"/>
      <c r="BG71" s="264"/>
      <c r="BH71" s="264"/>
      <c r="BI71" s="264"/>
      <c r="BJ71" s="264"/>
      <c r="BK71" s="264"/>
      <c r="BL71" s="264"/>
      <c r="BM71" s="264"/>
      <c r="BN71" s="264"/>
      <c r="BO71" s="264"/>
      <c r="BP71" s="264"/>
      <c r="BQ71" s="261">
        <v>65</v>
      </c>
      <c r="BR71" s="266"/>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5"/>
    </row>
    <row r="72" spans="1:131" s="246" customFormat="1" ht="26.25" customHeight="1" x14ac:dyDescent="0.15">
      <c r="A72" s="260">
        <v>5</v>
      </c>
      <c r="B72" s="957" t="s">
        <v>590</v>
      </c>
      <c r="C72" s="958"/>
      <c r="D72" s="958"/>
      <c r="E72" s="958"/>
      <c r="F72" s="958"/>
      <c r="G72" s="958"/>
      <c r="H72" s="958"/>
      <c r="I72" s="958"/>
      <c r="J72" s="958"/>
      <c r="K72" s="958"/>
      <c r="L72" s="958"/>
      <c r="M72" s="958"/>
      <c r="N72" s="958"/>
      <c r="O72" s="958"/>
      <c r="P72" s="959"/>
      <c r="Q72" s="960">
        <v>162804</v>
      </c>
      <c r="R72" s="915"/>
      <c r="S72" s="915"/>
      <c r="T72" s="915"/>
      <c r="U72" s="915"/>
      <c r="V72" s="915">
        <v>160662</v>
      </c>
      <c r="W72" s="915"/>
      <c r="X72" s="915"/>
      <c r="Y72" s="915"/>
      <c r="Z72" s="915"/>
      <c r="AA72" s="915">
        <v>2142</v>
      </c>
      <c r="AB72" s="915"/>
      <c r="AC72" s="915"/>
      <c r="AD72" s="915"/>
      <c r="AE72" s="915"/>
      <c r="AF72" s="915">
        <v>2142</v>
      </c>
      <c r="AG72" s="915"/>
      <c r="AH72" s="915"/>
      <c r="AI72" s="915"/>
      <c r="AJ72" s="915"/>
      <c r="AK72" s="915" t="s">
        <v>600</v>
      </c>
      <c r="AL72" s="915"/>
      <c r="AM72" s="915"/>
      <c r="AN72" s="915"/>
      <c r="AO72" s="915"/>
      <c r="AP72" s="915" t="s">
        <v>600</v>
      </c>
      <c r="AQ72" s="915"/>
      <c r="AR72" s="915"/>
      <c r="AS72" s="915"/>
      <c r="AT72" s="915"/>
      <c r="AU72" s="915" t="s">
        <v>600</v>
      </c>
      <c r="AV72" s="915"/>
      <c r="AW72" s="915"/>
      <c r="AX72" s="915"/>
      <c r="AY72" s="915"/>
      <c r="AZ72" s="961"/>
      <c r="BA72" s="961"/>
      <c r="BB72" s="961"/>
      <c r="BC72" s="961"/>
      <c r="BD72" s="962"/>
      <c r="BE72" s="264"/>
      <c r="BF72" s="264"/>
      <c r="BG72" s="264"/>
      <c r="BH72" s="264"/>
      <c r="BI72" s="264"/>
      <c r="BJ72" s="264"/>
      <c r="BK72" s="264"/>
      <c r="BL72" s="264"/>
      <c r="BM72" s="264"/>
      <c r="BN72" s="264"/>
      <c r="BO72" s="264"/>
      <c r="BP72" s="264"/>
      <c r="BQ72" s="261">
        <v>66</v>
      </c>
      <c r="BR72" s="266"/>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5"/>
    </row>
    <row r="73" spans="1:131" s="246" customFormat="1" ht="26.25" customHeight="1" x14ac:dyDescent="0.15">
      <c r="A73" s="260">
        <v>6</v>
      </c>
      <c r="B73" s="957" t="s">
        <v>591</v>
      </c>
      <c r="C73" s="958"/>
      <c r="D73" s="958"/>
      <c r="E73" s="958"/>
      <c r="F73" s="958"/>
      <c r="G73" s="958"/>
      <c r="H73" s="958"/>
      <c r="I73" s="958"/>
      <c r="J73" s="958"/>
      <c r="K73" s="958"/>
      <c r="L73" s="958"/>
      <c r="M73" s="958"/>
      <c r="N73" s="958"/>
      <c r="O73" s="958"/>
      <c r="P73" s="959"/>
      <c r="Q73" s="960">
        <v>3857</v>
      </c>
      <c r="R73" s="915"/>
      <c r="S73" s="915"/>
      <c r="T73" s="915"/>
      <c r="U73" s="915"/>
      <c r="V73" s="915">
        <v>3550</v>
      </c>
      <c r="W73" s="915"/>
      <c r="X73" s="915"/>
      <c r="Y73" s="915"/>
      <c r="Z73" s="915"/>
      <c r="AA73" s="915">
        <v>307</v>
      </c>
      <c r="AB73" s="915"/>
      <c r="AC73" s="915"/>
      <c r="AD73" s="915"/>
      <c r="AE73" s="915"/>
      <c r="AF73" s="915">
        <v>307</v>
      </c>
      <c r="AG73" s="915"/>
      <c r="AH73" s="915"/>
      <c r="AI73" s="915"/>
      <c r="AJ73" s="915"/>
      <c r="AK73" s="915" t="s">
        <v>600</v>
      </c>
      <c r="AL73" s="915"/>
      <c r="AM73" s="915"/>
      <c r="AN73" s="915"/>
      <c r="AO73" s="915"/>
      <c r="AP73" s="915" t="s">
        <v>600</v>
      </c>
      <c r="AQ73" s="915"/>
      <c r="AR73" s="915"/>
      <c r="AS73" s="915"/>
      <c r="AT73" s="915"/>
      <c r="AU73" s="915" t="s">
        <v>600</v>
      </c>
      <c r="AV73" s="915"/>
      <c r="AW73" s="915"/>
      <c r="AX73" s="915"/>
      <c r="AY73" s="915"/>
      <c r="AZ73" s="961"/>
      <c r="BA73" s="961"/>
      <c r="BB73" s="961"/>
      <c r="BC73" s="961"/>
      <c r="BD73" s="962"/>
      <c r="BE73" s="264"/>
      <c r="BF73" s="264"/>
      <c r="BG73" s="264"/>
      <c r="BH73" s="264"/>
      <c r="BI73" s="264"/>
      <c r="BJ73" s="264"/>
      <c r="BK73" s="264"/>
      <c r="BL73" s="264"/>
      <c r="BM73" s="264"/>
      <c r="BN73" s="264"/>
      <c r="BO73" s="264"/>
      <c r="BP73" s="264"/>
      <c r="BQ73" s="261">
        <v>67</v>
      </c>
      <c r="BR73" s="266"/>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5"/>
    </row>
    <row r="74" spans="1:131" s="246" customFormat="1" ht="26.25" customHeight="1" x14ac:dyDescent="0.15">
      <c r="A74" s="260">
        <v>7</v>
      </c>
      <c r="B74" s="957" t="s">
        <v>592</v>
      </c>
      <c r="C74" s="958"/>
      <c r="D74" s="958"/>
      <c r="E74" s="958"/>
      <c r="F74" s="958"/>
      <c r="G74" s="958"/>
      <c r="H74" s="958"/>
      <c r="I74" s="958"/>
      <c r="J74" s="958"/>
      <c r="K74" s="958"/>
      <c r="L74" s="958"/>
      <c r="M74" s="958"/>
      <c r="N74" s="958"/>
      <c r="O74" s="958"/>
      <c r="P74" s="959"/>
      <c r="Q74" s="960">
        <v>180</v>
      </c>
      <c r="R74" s="915"/>
      <c r="S74" s="915"/>
      <c r="T74" s="915"/>
      <c r="U74" s="915"/>
      <c r="V74" s="915">
        <v>176</v>
      </c>
      <c r="W74" s="915"/>
      <c r="X74" s="915"/>
      <c r="Y74" s="915"/>
      <c r="Z74" s="915"/>
      <c r="AA74" s="915">
        <v>4</v>
      </c>
      <c r="AB74" s="915"/>
      <c r="AC74" s="915"/>
      <c r="AD74" s="915"/>
      <c r="AE74" s="915"/>
      <c r="AF74" s="915">
        <v>4</v>
      </c>
      <c r="AG74" s="915"/>
      <c r="AH74" s="915"/>
      <c r="AI74" s="915"/>
      <c r="AJ74" s="915"/>
      <c r="AK74" s="915" t="s">
        <v>600</v>
      </c>
      <c r="AL74" s="915"/>
      <c r="AM74" s="915"/>
      <c r="AN74" s="915"/>
      <c r="AO74" s="915"/>
      <c r="AP74" s="915" t="s">
        <v>600</v>
      </c>
      <c r="AQ74" s="915"/>
      <c r="AR74" s="915"/>
      <c r="AS74" s="915"/>
      <c r="AT74" s="915"/>
      <c r="AU74" s="915" t="s">
        <v>600</v>
      </c>
      <c r="AV74" s="915"/>
      <c r="AW74" s="915"/>
      <c r="AX74" s="915"/>
      <c r="AY74" s="915"/>
      <c r="AZ74" s="961"/>
      <c r="BA74" s="961"/>
      <c r="BB74" s="961"/>
      <c r="BC74" s="961"/>
      <c r="BD74" s="962"/>
      <c r="BE74" s="264"/>
      <c r="BF74" s="264"/>
      <c r="BG74" s="264"/>
      <c r="BH74" s="264"/>
      <c r="BI74" s="264"/>
      <c r="BJ74" s="264"/>
      <c r="BK74" s="264"/>
      <c r="BL74" s="264"/>
      <c r="BM74" s="264"/>
      <c r="BN74" s="264"/>
      <c r="BO74" s="264"/>
      <c r="BP74" s="264"/>
      <c r="BQ74" s="261">
        <v>68</v>
      </c>
      <c r="BR74" s="266"/>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5"/>
    </row>
    <row r="75" spans="1:131" s="246" customFormat="1" ht="26.25" customHeight="1" x14ac:dyDescent="0.15">
      <c r="A75" s="260">
        <v>8</v>
      </c>
      <c r="B75" s="957" t="s">
        <v>593</v>
      </c>
      <c r="C75" s="958"/>
      <c r="D75" s="958"/>
      <c r="E75" s="958"/>
      <c r="F75" s="958"/>
      <c r="G75" s="958"/>
      <c r="H75" s="958"/>
      <c r="I75" s="958"/>
      <c r="J75" s="958"/>
      <c r="K75" s="958"/>
      <c r="L75" s="958"/>
      <c r="M75" s="958"/>
      <c r="N75" s="958"/>
      <c r="O75" s="958"/>
      <c r="P75" s="959"/>
      <c r="Q75" s="963">
        <v>7</v>
      </c>
      <c r="R75" s="964"/>
      <c r="S75" s="964"/>
      <c r="T75" s="964"/>
      <c r="U75" s="914"/>
      <c r="V75" s="965">
        <v>3</v>
      </c>
      <c r="W75" s="964"/>
      <c r="X75" s="964"/>
      <c r="Y75" s="964"/>
      <c r="Z75" s="914"/>
      <c r="AA75" s="965">
        <v>4</v>
      </c>
      <c r="AB75" s="964"/>
      <c r="AC75" s="964"/>
      <c r="AD75" s="964"/>
      <c r="AE75" s="914"/>
      <c r="AF75" s="965">
        <v>4</v>
      </c>
      <c r="AG75" s="964"/>
      <c r="AH75" s="964"/>
      <c r="AI75" s="964"/>
      <c r="AJ75" s="914"/>
      <c r="AK75" s="915" t="s">
        <v>600</v>
      </c>
      <c r="AL75" s="915"/>
      <c r="AM75" s="915"/>
      <c r="AN75" s="915"/>
      <c r="AO75" s="915"/>
      <c r="AP75" s="915" t="s">
        <v>600</v>
      </c>
      <c r="AQ75" s="915"/>
      <c r="AR75" s="915"/>
      <c r="AS75" s="915"/>
      <c r="AT75" s="915"/>
      <c r="AU75" s="915" t="s">
        <v>600</v>
      </c>
      <c r="AV75" s="915"/>
      <c r="AW75" s="915"/>
      <c r="AX75" s="915"/>
      <c r="AY75" s="915"/>
      <c r="AZ75" s="961"/>
      <c r="BA75" s="961"/>
      <c r="BB75" s="961"/>
      <c r="BC75" s="961"/>
      <c r="BD75" s="962"/>
      <c r="BE75" s="264"/>
      <c r="BF75" s="264"/>
      <c r="BG75" s="264"/>
      <c r="BH75" s="264"/>
      <c r="BI75" s="264"/>
      <c r="BJ75" s="264"/>
      <c r="BK75" s="264"/>
      <c r="BL75" s="264"/>
      <c r="BM75" s="264"/>
      <c r="BN75" s="264"/>
      <c r="BO75" s="264"/>
      <c r="BP75" s="264"/>
      <c r="BQ75" s="261">
        <v>69</v>
      </c>
      <c r="BR75" s="266"/>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5"/>
    </row>
    <row r="76" spans="1:131" s="246" customFormat="1" ht="26.25" customHeight="1" x14ac:dyDescent="0.15">
      <c r="A76" s="260">
        <v>9</v>
      </c>
      <c r="B76" s="957" t="s">
        <v>594</v>
      </c>
      <c r="C76" s="958"/>
      <c r="D76" s="958"/>
      <c r="E76" s="958"/>
      <c r="F76" s="958"/>
      <c r="G76" s="958"/>
      <c r="H76" s="958"/>
      <c r="I76" s="958"/>
      <c r="J76" s="958"/>
      <c r="K76" s="958"/>
      <c r="L76" s="958"/>
      <c r="M76" s="958"/>
      <c r="N76" s="958"/>
      <c r="O76" s="958"/>
      <c r="P76" s="959"/>
      <c r="Q76" s="963">
        <v>1</v>
      </c>
      <c r="R76" s="964"/>
      <c r="S76" s="964"/>
      <c r="T76" s="964"/>
      <c r="U76" s="914"/>
      <c r="V76" s="965">
        <v>1</v>
      </c>
      <c r="W76" s="964"/>
      <c r="X76" s="964"/>
      <c r="Y76" s="964"/>
      <c r="Z76" s="914"/>
      <c r="AA76" s="965">
        <v>0</v>
      </c>
      <c r="AB76" s="964"/>
      <c r="AC76" s="964"/>
      <c r="AD76" s="964"/>
      <c r="AE76" s="914"/>
      <c r="AF76" s="965">
        <v>0</v>
      </c>
      <c r="AG76" s="964"/>
      <c r="AH76" s="964"/>
      <c r="AI76" s="964"/>
      <c r="AJ76" s="914"/>
      <c r="AK76" s="915" t="s">
        <v>600</v>
      </c>
      <c r="AL76" s="915"/>
      <c r="AM76" s="915"/>
      <c r="AN76" s="915"/>
      <c r="AO76" s="915"/>
      <c r="AP76" s="915" t="s">
        <v>600</v>
      </c>
      <c r="AQ76" s="915"/>
      <c r="AR76" s="915"/>
      <c r="AS76" s="915"/>
      <c r="AT76" s="915"/>
      <c r="AU76" s="915" t="s">
        <v>600</v>
      </c>
      <c r="AV76" s="915"/>
      <c r="AW76" s="915"/>
      <c r="AX76" s="915"/>
      <c r="AY76" s="915"/>
      <c r="AZ76" s="961"/>
      <c r="BA76" s="961"/>
      <c r="BB76" s="961"/>
      <c r="BC76" s="961"/>
      <c r="BD76" s="962"/>
      <c r="BE76" s="264"/>
      <c r="BF76" s="264"/>
      <c r="BG76" s="264"/>
      <c r="BH76" s="264"/>
      <c r="BI76" s="264"/>
      <c r="BJ76" s="264"/>
      <c r="BK76" s="264"/>
      <c r="BL76" s="264"/>
      <c r="BM76" s="264"/>
      <c r="BN76" s="264"/>
      <c r="BO76" s="264"/>
      <c r="BP76" s="264"/>
      <c r="BQ76" s="261">
        <v>70</v>
      </c>
      <c r="BR76" s="266"/>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5"/>
    </row>
    <row r="77" spans="1:131" s="246" customFormat="1" ht="26.25" customHeight="1" x14ac:dyDescent="0.15">
      <c r="A77" s="260">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4"/>
      <c r="BF77" s="264"/>
      <c r="BG77" s="264"/>
      <c r="BH77" s="264"/>
      <c r="BI77" s="264"/>
      <c r="BJ77" s="264"/>
      <c r="BK77" s="264"/>
      <c r="BL77" s="264"/>
      <c r="BM77" s="264"/>
      <c r="BN77" s="264"/>
      <c r="BO77" s="264"/>
      <c r="BP77" s="264"/>
      <c r="BQ77" s="261">
        <v>71</v>
      </c>
      <c r="BR77" s="266"/>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5"/>
    </row>
    <row r="78" spans="1:131" s="246" customFormat="1" ht="26.25" customHeight="1" x14ac:dyDescent="0.15">
      <c r="A78" s="260">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4"/>
      <c r="BF78" s="264"/>
      <c r="BG78" s="264"/>
      <c r="BH78" s="264"/>
      <c r="BI78" s="264"/>
      <c r="BJ78" s="267"/>
      <c r="BK78" s="267"/>
      <c r="BL78" s="267"/>
      <c r="BM78" s="267"/>
      <c r="BN78" s="267"/>
      <c r="BO78" s="264"/>
      <c r="BP78" s="264"/>
      <c r="BQ78" s="261">
        <v>72</v>
      </c>
      <c r="BR78" s="266"/>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5"/>
    </row>
    <row r="79" spans="1:131" s="246" customFormat="1" ht="26.25" customHeight="1" x14ac:dyDescent="0.15">
      <c r="A79" s="260">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4"/>
      <c r="BF79" s="264"/>
      <c r="BG79" s="264"/>
      <c r="BH79" s="264"/>
      <c r="BI79" s="264"/>
      <c r="BJ79" s="267"/>
      <c r="BK79" s="267"/>
      <c r="BL79" s="267"/>
      <c r="BM79" s="267"/>
      <c r="BN79" s="267"/>
      <c r="BO79" s="264"/>
      <c r="BP79" s="264"/>
      <c r="BQ79" s="261">
        <v>73</v>
      </c>
      <c r="BR79" s="266"/>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5"/>
    </row>
    <row r="80" spans="1:131" s="246" customFormat="1" ht="26.25" customHeight="1" x14ac:dyDescent="0.15">
      <c r="A80" s="260">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4"/>
      <c r="BF80" s="264"/>
      <c r="BG80" s="264"/>
      <c r="BH80" s="264"/>
      <c r="BI80" s="264"/>
      <c r="BJ80" s="264"/>
      <c r="BK80" s="264"/>
      <c r="BL80" s="264"/>
      <c r="BM80" s="264"/>
      <c r="BN80" s="264"/>
      <c r="BO80" s="264"/>
      <c r="BP80" s="264"/>
      <c r="BQ80" s="261">
        <v>74</v>
      </c>
      <c r="BR80" s="266"/>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5"/>
    </row>
    <row r="81" spans="1:131" s="246" customFormat="1" ht="26.25" customHeight="1" x14ac:dyDescent="0.15">
      <c r="A81" s="260">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4"/>
      <c r="BF81" s="264"/>
      <c r="BG81" s="264"/>
      <c r="BH81" s="264"/>
      <c r="BI81" s="264"/>
      <c r="BJ81" s="264"/>
      <c r="BK81" s="264"/>
      <c r="BL81" s="264"/>
      <c r="BM81" s="264"/>
      <c r="BN81" s="264"/>
      <c r="BO81" s="264"/>
      <c r="BP81" s="264"/>
      <c r="BQ81" s="261">
        <v>75</v>
      </c>
      <c r="BR81" s="266"/>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5"/>
    </row>
    <row r="82" spans="1:131" s="246" customFormat="1" ht="26.25" customHeight="1" x14ac:dyDescent="0.15">
      <c r="A82" s="260">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4"/>
      <c r="BF82" s="264"/>
      <c r="BG82" s="264"/>
      <c r="BH82" s="264"/>
      <c r="BI82" s="264"/>
      <c r="BJ82" s="264"/>
      <c r="BK82" s="264"/>
      <c r="BL82" s="264"/>
      <c r="BM82" s="264"/>
      <c r="BN82" s="264"/>
      <c r="BO82" s="264"/>
      <c r="BP82" s="264"/>
      <c r="BQ82" s="261">
        <v>76</v>
      </c>
      <c r="BR82" s="266"/>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5"/>
    </row>
    <row r="83" spans="1:131" s="246" customFormat="1" ht="26.25" customHeight="1" x14ac:dyDescent="0.15">
      <c r="A83" s="260">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4"/>
      <c r="BF83" s="264"/>
      <c r="BG83" s="264"/>
      <c r="BH83" s="264"/>
      <c r="BI83" s="264"/>
      <c r="BJ83" s="264"/>
      <c r="BK83" s="264"/>
      <c r="BL83" s="264"/>
      <c r="BM83" s="264"/>
      <c r="BN83" s="264"/>
      <c r="BO83" s="264"/>
      <c r="BP83" s="264"/>
      <c r="BQ83" s="261">
        <v>77</v>
      </c>
      <c r="BR83" s="266"/>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5"/>
    </row>
    <row r="84" spans="1:131" s="246" customFormat="1" ht="26.25" customHeight="1" x14ac:dyDescent="0.15">
      <c r="A84" s="260">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4"/>
      <c r="BF84" s="264"/>
      <c r="BG84" s="264"/>
      <c r="BH84" s="264"/>
      <c r="BI84" s="264"/>
      <c r="BJ84" s="264"/>
      <c r="BK84" s="264"/>
      <c r="BL84" s="264"/>
      <c r="BM84" s="264"/>
      <c r="BN84" s="264"/>
      <c r="BO84" s="264"/>
      <c r="BP84" s="264"/>
      <c r="BQ84" s="261">
        <v>78</v>
      </c>
      <c r="BR84" s="266"/>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5"/>
    </row>
    <row r="85" spans="1:131" s="246" customFormat="1" ht="26.25" customHeight="1" x14ac:dyDescent="0.15">
      <c r="A85" s="260">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4"/>
      <c r="BF85" s="264"/>
      <c r="BG85" s="264"/>
      <c r="BH85" s="264"/>
      <c r="BI85" s="264"/>
      <c r="BJ85" s="264"/>
      <c r="BK85" s="264"/>
      <c r="BL85" s="264"/>
      <c r="BM85" s="264"/>
      <c r="BN85" s="264"/>
      <c r="BO85" s="264"/>
      <c r="BP85" s="264"/>
      <c r="BQ85" s="261">
        <v>79</v>
      </c>
      <c r="BR85" s="266"/>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5"/>
    </row>
    <row r="86" spans="1:131" s="246" customFormat="1" ht="26.25" customHeight="1" x14ac:dyDescent="0.15">
      <c r="A86" s="260">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4"/>
      <c r="BF86" s="264"/>
      <c r="BG86" s="264"/>
      <c r="BH86" s="264"/>
      <c r="BI86" s="264"/>
      <c r="BJ86" s="264"/>
      <c r="BK86" s="264"/>
      <c r="BL86" s="264"/>
      <c r="BM86" s="264"/>
      <c r="BN86" s="264"/>
      <c r="BO86" s="264"/>
      <c r="BP86" s="264"/>
      <c r="BQ86" s="261">
        <v>80</v>
      </c>
      <c r="BR86" s="266"/>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5"/>
    </row>
    <row r="87" spans="1:131" s="246" customFormat="1" ht="26.25" customHeight="1" x14ac:dyDescent="0.15">
      <c r="A87" s="268">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4"/>
      <c r="BF87" s="264"/>
      <c r="BG87" s="264"/>
      <c r="BH87" s="264"/>
      <c r="BI87" s="264"/>
      <c r="BJ87" s="264"/>
      <c r="BK87" s="264"/>
      <c r="BL87" s="264"/>
      <c r="BM87" s="264"/>
      <c r="BN87" s="264"/>
      <c r="BO87" s="264"/>
      <c r="BP87" s="264"/>
      <c r="BQ87" s="261">
        <v>81</v>
      </c>
      <c r="BR87" s="266"/>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5"/>
    </row>
    <row r="88" spans="1:131" s="246" customFormat="1" ht="26.25" customHeight="1" thickBot="1" x14ac:dyDescent="0.2">
      <c r="A88" s="263" t="s">
        <v>392</v>
      </c>
      <c r="B88" s="874" t="s">
        <v>420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4"/>
      <c r="BF88" s="264"/>
      <c r="BG88" s="264"/>
      <c r="BH88" s="264"/>
      <c r="BI88" s="264"/>
      <c r="BJ88" s="264"/>
      <c r="BK88" s="264"/>
      <c r="BL88" s="264"/>
      <c r="BM88" s="264"/>
      <c r="BN88" s="264"/>
      <c r="BO88" s="264"/>
      <c r="BP88" s="264"/>
      <c r="BQ88" s="261">
        <v>82</v>
      </c>
      <c r="BR88" s="266"/>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392</v>
      </c>
      <c r="BR102" s="874" t="s">
        <v>421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03" t="s">
        <v>422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04" t="s">
        <v>423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424</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425</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05" t="s">
        <v>426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5" customFormat="1" ht="26.25" customHeight="1" x14ac:dyDescent="0.15">
      <c r="A109" s="998" t="s">
        <v>428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429</v>
      </c>
      <c r="AB109" s="979"/>
      <c r="AC109" s="979"/>
      <c r="AD109" s="979"/>
      <c r="AE109" s="980"/>
      <c r="AF109" s="978" t="s">
        <v>307</v>
      </c>
      <c r="AG109" s="979"/>
      <c r="AH109" s="979"/>
      <c r="AI109" s="979"/>
      <c r="AJ109" s="980"/>
      <c r="AK109" s="978" t="s">
        <v>306</v>
      </c>
      <c r="AL109" s="979"/>
      <c r="AM109" s="979"/>
      <c r="AN109" s="979"/>
      <c r="AO109" s="980"/>
      <c r="AP109" s="978" t="s">
        <v>430</v>
      </c>
      <c r="AQ109" s="979"/>
      <c r="AR109" s="979"/>
      <c r="AS109" s="979"/>
      <c r="AT109" s="981"/>
      <c r="AU109" s="998" t="s">
        <v>428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429</v>
      </c>
      <c r="BR109" s="979"/>
      <c r="BS109" s="979"/>
      <c r="BT109" s="979"/>
      <c r="BU109" s="980"/>
      <c r="BV109" s="978" t="s">
        <v>307</v>
      </c>
      <c r="BW109" s="979"/>
      <c r="BX109" s="979"/>
      <c r="BY109" s="979"/>
      <c r="BZ109" s="980"/>
      <c r="CA109" s="978" t="s">
        <v>306</v>
      </c>
      <c r="CB109" s="979"/>
      <c r="CC109" s="979"/>
      <c r="CD109" s="979"/>
      <c r="CE109" s="980"/>
      <c r="CF109" s="999" t="s">
        <v>430</v>
      </c>
      <c r="CG109" s="999"/>
      <c r="CH109" s="999"/>
      <c r="CI109" s="999"/>
      <c r="CJ109" s="999"/>
      <c r="CK109" s="978" t="s">
        <v>431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429</v>
      </c>
      <c r="DH109" s="979"/>
      <c r="DI109" s="979"/>
      <c r="DJ109" s="979"/>
      <c r="DK109" s="980"/>
      <c r="DL109" s="978" t="s">
        <v>307</v>
      </c>
      <c r="DM109" s="979"/>
      <c r="DN109" s="979"/>
      <c r="DO109" s="979"/>
      <c r="DP109" s="980"/>
      <c r="DQ109" s="978" t="s">
        <v>306</v>
      </c>
      <c r="DR109" s="979"/>
      <c r="DS109" s="979"/>
      <c r="DT109" s="979"/>
      <c r="DU109" s="980"/>
      <c r="DV109" s="978" t="s">
        <v>430</v>
      </c>
      <c r="DW109" s="979"/>
      <c r="DX109" s="979"/>
      <c r="DY109" s="979"/>
      <c r="DZ109" s="981"/>
    </row>
    <row r="110" spans="1:131" s="245" customFormat="1" ht="26.25" customHeight="1" x14ac:dyDescent="0.15">
      <c r="A110" s="982" t="s">
        <v>432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1799717</v>
      </c>
      <c r="AB110" s="986"/>
      <c r="AC110" s="986"/>
      <c r="AD110" s="986"/>
      <c r="AE110" s="987"/>
      <c r="AF110" s="988">
        <v>1698020</v>
      </c>
      <c r="AG110" s="986"/>
      <c r="AH110" s="986"/>
      <c r="AI110" s="986"/>
      <c r="AJ110" s="987"/>
      <c r="AK110" s="988">
        <v>1693198</v>
      </c>
      <c r="AL110" s="986"/>
      <c r="AM110" s="986"/>
      <c r="AN110" s="986"/>
      <c r="AO110" s="987"/>
      <c r="AP110" s="989">
        <v>25.4</v>
      </c>
      <c r="AQ110" s="990"/>
      <c r="AR110" s="990"/>
      <c r="AS110" s="990"/>
      <c r="AT110" s="991"/>
      <c r="AU110" s="992" t="s">
        <v>73</v>
      </c>
      <c r="AV110" s="993"/>
      <c r="AW110" s="993"/>
      <c r="AX110" s="993"/>
      <c r="AY110" s="993"/>
      <c r="AZ110" s="1034" t="s">
        <v>433</v>
      </c>
      <c r="BA110" s="983"/>
      <c r="BB110" s="983"/>
      <c r="BC110" s="983"/>
      <c r="BD110" s="983"/>
      <c r="BE110" s="983"/>
      <c r="BF110" s="983"/>
      <c r="BG110" s="983"/>
      <c r="BH110" s="983"/>
      <c r="BI110" s="983"/>
      <c r="BJ110" s="983"/>
      <c r="BK110" s="983"/>
      <c r="BL110" s="983"/>
      <c r="BM110" s="983"/>
      <c r="BN110" s="983"/>
      <c r="BO110" s="983"/>
      <c r="BP110" s="984"/>
      <c r="BQ110" s="1020">
        <v>10147759</v>
      </c>
      <c r="BR110" s="1021"/>
      <c r="BS110" s="1021"/>
      <c r="BT110" s="1021"/>
      <c r="BU110" s="1021"/>
      <c r="BV110" s="1021">
        <v>9753292</v>
      </c>
      <c r="BW110" s="1021"/>
      <c r="BX110" s="1021"/>
      <c r="BY110" s="1021"/>
      <c r="BZ110" s="1021"/>
      <c r="CA110" s="1021">
        <v>9063376</v>
      </c>
      <c r="CB110" s="1021"/>
      <c r="CC110" s="1021"/>
      <c r="CD110" s="1021"/>
      <c r="CE110" s="1021"/>
      <c r="CF110" s="1035">
        <v>136</v>
      </c>
      <c r="CG110" s="1036"/>
      <c r="CH110" s="1036"/>
      <c r="CI110" s="1036"/>
      <c r="CJ110" s="1036"/>
      <c r="CK110" s="1037" t="s">
        <v>434</v>
      </c>
      <c r="CL110" s="1038"/>
      <c r="CM110" s="1017" t="s">
        <v>435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138</v>
      </c>
      <c r="DH110" s="1021"/>
      <c r="DI110" s="1021"/>
      <c r="DJ110" s="1021"/>
      <c r="DK110" s="1021"/>
      <c r="DL110" s="1021" t="s">
        <v>138</v>
      </c>
      <c r="DM110" s="1021"/>
      <c r="DN110" s="1021"/>
      <c r="DO110" s="1021"/>
      <c r="DP110" s="1021"/>
      <c r="DQ110" s="1021" t="s">
        <v>436</v>
      </c>
      <c r="DR110" s="1021"/>
      <c r="DS110" s="1021"/>
      <c r="DT110" s="1021"/>
      <c r="DU110" s="1021"/>
      <c r="DV110" s="1022" t="s">
        <v>138</v>
      </c>
      <c r="DW110" s="1022"/>
      <c r="DX110" s="1022"/>
      <c r="DY110" s="1022"/>
      <c r="DZ110" s="1023"/>
    </row>
    <row r="111" spans="1:131" s="245" customFormat="1" ht="26.25" customHeight="1" x14ac:dyDescent="0.15">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438</v>
      </c>
      <c r="AB111" s="1028"/>
      <c r="AC111" s="1028"/>
      <c r="AD111" s="1028"/>
      <c r="AE111" s="1029"/>
      <c r="AF111" s="1030" t="s">
        <v>138</v>
      </c>
      <c r="AG111" s="1028"/>
      <c r="AH111" s="1028"/>
      <c r="AI111" s="1028"/>
      <c r="AJ111" s="1029"/>
      <c r="AK111" s="1030" t="s">
        <v>436</v>
      </c>
      <c r="AL111" s="1028"/>
      <c r="AM111" s="1028"/>
      <c r="AN111" s="1028"/>
      <c r="AO111" s="1029"/>
      <c r="AP111" s="1031" t="s">
        <v>439</v>
      </c>
      <c r="AQ111" s="1032"/>
      <c r="AR111" s="1032"/>
      <c r="AS111" s="1032"/>
      <c r="AT111" s="1033"/>
      <c r="AU111" s="994"/>
      <c r="AV111" s="995"/>
      <c r="AW111" s="995"/>
      <c r="AX111" s="995"/>
      <c r="AY111" s="995"/>
      <c r="AZ111" s="1043" t="s">
        <v>440</v>
      </c>
      <c r="BA111" s="1044"/>
      <c r="BB111" s="1044"/>
      <c r="BC111" s="1044"/>
      <c r="BD111" s="1044"/>
      <c r="BE111" s="1044"/>
      <c r="BF111" s="1044"/>
      <c r="BG111" s="1044"/>
      <c r="BH111" s="1044"/>
      <c r="BI111" s="1044"/>
      <c r="BJ111" s="1044"/>
      <c r="BK111" s="1044"/>
      <c r="BL111" s="1044"/>
      <c r="BM111" s="1044"/>
      <c r="BN111" s="1044"/>
      <c r="BO111" s="1044"/>
      <c r="BP111" s="1045"/>
      <c r="BQ111" s="1013">
        <v>18232</v>
      </c>
      <c r="BR111" s="1014"/>
      <c r="BS111" s="1014"/>
      <c r="BT111" s="1014"/>
      <c r="BU111" s="1014"/>
      <c r="BV111" s="1014" t="s">
        <v>436</v>
      </c>
      <c r="BW111" s="1014"/>
      <c r="BX111" s="1014"/>
      <c r="BY111" s="1014"/>
      <c r="BZ111" s="1014"/>
      <c r="CA111" s="1014" t="s">
        <v>138</v>
      </c>
      <c r="CB111" s="1014"/>
      <c r="CC111" s="1014"/>
      <c r="CD111" s="1014"/>
      <c r="CE111" s="1014"/>
      <c r="CF111" s="1008" t="s">
        <v>436</v>
      </c>
      <c r="CG111" s="1009"/>
      <c r="CH111" s="1009"/>
      <c r="CI111" s="1009"/>
      <c r="CJ111" s="1009"/>
      <c r="CK111" s="1039"/>
      <c r="CL111" s="1040"/>
      <c r="CM111" s="1010" t="s">
        <v>441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138</v>
      </c>
      <c r="DH111" s="1014"/>
      <c r="DI111" s="1014"/>
      <c r="DJ111" s="1014"/>
      <c r="DK111" s="1014"/>
      <c r="DL111" s="1014" t="s">
        <v>138</v>
      </c>
      <c r="DM111" s="1014"/>
      <c r="DN111" s="1014"/>
      <c r="DO111" s="1014"/>
      <c r="DP111" s="1014"/>
      <c r="DQ111" s="1014" t="s">
        <v>138</v>
      </c>
      <c r="DR111" s="1014"/>
      <c r="DS111" s="1014"/>
      <c r="DT111" s="1014"/>
      <c r="DU111" s="1014"/>
      <c r="DV111" s="1015" t="s">
        <v>138</v>
      </c>
      <c r="DW111" s="1015"/>
      <c r="DX111" s="1015"/>
      <c r="DY111" s="1015"/>
      <c r="DZ111" s="1016"/>
    </row>
    <row r="112" spans="1:131" s="245" customFormat="1" ht="26.25" customHeight="1" x14ac:dyDescent="0.15">
      <c r="A112" s="1046" t="s">
        <v>442</v>
      </c>
      <c r="B112" s="1047"/>
      <c r="C112" s="1044" t="s">
        <v>443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444</v>
      </c>
      <c r="AB112" s="1053"/>
      <c r="AC112" s="1053"/>
      <c r="AD112" s="1053"/>
      <c r="AE112" s="1054"/>
      <c r="AF112" s="1055" t="s">
        <v>138</v>
      </c>
      <c r="AG112" s="1053"/>
      <c r="AH112" s="1053"/>
      <c r="AI112" s="1053"/>
      <c r="AJ112" s="1054"/>
      <c r="AK112" s="1055" t="s">
        <v>444</v>
      </c>
      <c r="AL112" s="1053"/>
      <c r="AM112" s="1053"/>
      <c r="AN112" s="1053"/>
      <c r="AO112" s="1054"/>
      <c r="AP112" s="1056" t="s">
        <v>138</v>
      </c>
      <c r="AQ112" s="1057"/>
      <c r="AR112" s="1057"/>
      <c r="AS112" s="1057"/>
      <c r="AT112" s="1058"/>
      <c r="AU112" s="994"/>
      <c r="AV112" s="995"/>
      <c r="AW112" s="995"/>
      <c r="AX112" s="995"/>
      <c r="AY112" s="995"/>
      <c r="AZ112" s="1043" t="s">
        <v>445</v>
      </c>
      <c r="BA112" s="1044"/>
      <c r="BB112" s="1044"/>
      <c r="BC112" s="1044"/>
      <c r="BD112" s="1044"/>
      <c r="BE112" s="1044"/>
      <c r="BF112" s="1044"/>
      <c r="BG112" s="1044"/>
      <c r="BH112" s="1044"/>
      <c r="BI112" s="1044"/>
      <c r="BJ112" s="1044"/>
      <c r="BK112" s="1044"/>
      <c r="BL112" s="1044"/>
      <c r="BM112" s="1044"/>
      <c r="BN112" s="1044"/>
      <c r="BO112" s="1044"/>
      <c r="BP112" s="1045"/>
      <c r="BQ112" s="1013">
        <v>11720410</v>
      </c>
      <c r="BR112" s="1014"/>
      <c r="BS112" s="1014"/>
      <c r="BT112" s="1014"/>
      <c r="BU112" s="1014"/>
      <c r="BV112" s="1014">
        <v>11181053</v>
      </c>
      <c r="BW112" s="1014"/>
      <c r="BX112" s="1014"/>
      <c r="BY112" s="1014"/>
      <c r="BZ112" s="1014"/>
      <c r="CA112" s="1014">
        <v>9869378</v>
      </c>
      <c r="CB112" s="1014"/>
      <c r="CC112" s="1014"/>
      <c r="CD112" s="1014"/>
      <c r="CE112" s="1014"/>
      <c r="CF112" s="1008">
        <v>148.1</v>
      </c>
      <c r="CG112" s="1009"/>
      <c r="CH112" s="1009"/>
      <c r="CI112" s="1009"/>
      <c r="CJ112" s="1009"/>
      <c r="CK112" s="1039"/>
      <c r="CL112" s="1040"/>
      <c r="CM112" s="1010" t="s">
        <v>446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436</v>
      </c>
      <c r="DH112" s="1014"/>
      <c r="DI112" s="1014"/>
      <c r="DJ112" s="1014"/>
      <c r="DK112" s="1014"/>
      <c r="DL112" s="1014" t="s">
        <v>138</v>
      </c>
      <c r="DM112" s="1014"/>
      <c r="DN112" s="1014"/>
      <c r="DO112" s="1014"/>
      <c r="DP112" s="1014"/>
      <c r="DQ112" s="1014" t="s">
        <v>439</v>
      </c>
      <c r="DR112" s="1014"/>
      <c r="DS112" s="1014"/>
      <c r="DT112" s="1014"/>
      <c r="DU112" s="1014"/>
      <c r="DV112" s="1015" t="s">
        <v>138</v>
      </c>
      <c r="DW112" s="1015"/>
      <c r="DX112" s="1015"/>
      <c r="DY112" s="1015"/>
      <c r="DZ112" s="1016"/>
    </row>
    <row r="113" spans="1:130" s="245" customFormat="1" ht="26.25" customHeight="1" x14ac:dyDescent="0.15">
      <c r="A113" s="1048"/>
      <c r="B113" s="1049"/>
      <c r="C113" s="1044" t="s">
        <v>447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823537</v>
      </c>
      <c r="AB113" s="1028"/>
      <c r="AC113" s="1028"/>
      <c r="AD113" s="1028"/>
      <c r="AE113" s="1029"/>
      <c r="AF113" s="1030">
        <v>796385</v>
      </c>
      <c r="AG113" s="1028"/>
      <c r="AH113" s="1028"/>
      <c r="AI113" s="1028"/>
      <c r="AJ113" s="1029"/>
      <c r="AK113" s="1030">
        <v>847313</v>
      </c>
      <c r="AL113" s="1028"/>
      <c r="AM113" s="1028"/>
      <c r="AN113" s="1028"/>
      <c r="AO113" s="1029"/>
      <c r="AP113" s="1031">
        <v>12.7</v>
      </c>
      <c r="AQ113" s="1032"/>
      <c r="AR113" s="1032"/>
      <c r="AS113" s="1032"/>
      <c r="AT113" s="1033"/>
      <c r="AU113" s="994"/>
      <c r="AV113" s="995"/>
      <c r="AW113" s="995"/>
      <c r="AX113" s="995"/>
      <c r="AY113" s="995"/>
      <c r="AZ113" s="1043" t="s">
        <v>448</v>
      </c>
      <c r="BA113" s="1044"/>
      <c r="BB113" s="1044"/>
      <c r="BC113" s="1044"/>
      <c r="BD113" s="1044"/>
      <c r="BE113" s="1044"/>
      <c r="BF113" s="1044"/>
      <c r="BG113" s="1044"/>
      <c r="BH113" s="1044"/>
      <c r="BI113" s="1044"/>
      <c r="BJ113" s="1044"/>
      <c r="BK113" s="1044"/>
      <c r="BL113" s="1044"/>
      <c r="BM113" s="1044"/>
      <c r="BN113" s="1044"/>
      <c r="BO113" s="1044"/>
      <c r="BP113" s="1045"/>
      <c r="BQ113" s="1013">
        <v>664572</v>
      </c>
      <c r="BR113" s="1014"/>
      <c r="BS113" s="1014"/>
      <c r="BT113" s="1014"/>
      <c r="BU113" s="1014"/>
      <c r="BV113" s="1014">
        <v>710309</v>
      </c>
      <c r="BW113" s="1014"/>
      <c r="BX113" s="1014"/>
      <c r="BY113" s="1014"/>
      <c r="BZ113" s="1014"/>
      <c r="CA113" s="1014">
        <v>719495</v>
      </c>
      <c r="CB113" s="1014"/>
      <c r="CC113" s="1014"/>
      <c r="CD113" s="1014"/>
      <c r="CE113" s="1014"/>
      <c r="CF113" s="1008">
        <v>10.8</v>
      </c>
      <c r="CG113" s="1009"/>
      <c r="CH113" s="1009"/>
      <c r="CI113" s="1009"/>
      <c r="CJ113" s="1009"/>
      <c r="CK113" s="1039"/>
      <c r="CL113" s="1040"/>
      <c r="CM113" s="1010" t="s">
        <v>449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18232</v>
      </c>
      <c r="DH113" s="1053"/>
      <c r="DI113" s="1053"/>
      <c r="DJ113" s="1053"/>
      <c r="DK113" s="1054"/>
      <c r="DL113" s="1055" t="s">
        <v>138</v>
      </c>
      <c r="DM113" s="1053"/>
      <c r="DN113" s="1053"/>
      <c r="DO113" s="1053"/>
      <c r="DP113" s="1054"/>
      <c r="DQ113" s="1055" t="s">
        <v>444</v>
      </c>
      <c r="DR113" s="1053"/>
      <c r="DS113" s="1053"/>
      <c r="DT113" s="1053"/>
      <c r="DU113" s="1054"/>
      <c r="DV113" s="1056" t="s">
        <v>138</v>
      </c>
      <c r="DW113" s="1057"/>
      <c r="DX113" s="1057"/>
      <c r="DY113" s="1057"/>
      <c r="DZ113" s="1058"/>
    </row>
    <row r="114" spans="1:130" s="245" customFormat="1" ht="26.25" customHeight="1" x14ac:dyDescent="0.15">
      <c r="A114" s="1048"/>
      <c r="B114" s="1049"/>
      <c r="C114" s="1044" t="s">
        <v>450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143000</v>
      </c>
      <c r="AB114" s="1053"/>
      <c r="AC114" s="1053"/>
      <c r="AD114" s="1053"/>
      <c r="AE114" s="1054"/>
      <c r="AF114" s="1055">
        <v>38425</v>
      </c>
      <c r="AG114" s="1053"/>
      <c r="AH114" s="1053"/>
      <c r="AI114" s="1053"/>
      <c r="AJ114" s="1054"/>
      <c r="AK114" s="1055">
        <v>55778</v>
      </c>
      <c r="AL114" s="1053"/>
      <c r="AM114" s="1053"/>
      <c r="AN114" s="1053"/>
      <c r="AO114" s="1054"/>
      <c r="AP114" s="1056">
        <v>0.8</v>
      </c>
      <c r="AQ114" s="1057"/>
      <c r="AR114" s="1057"/>
      <c r="AS114" s="1057"/>
      <c r="AT114" s="1058"/>
      <c r="AU114" s="994"/>
      <c r="AV114" s="995"/>
      <c r="AW114" s="995"/>
      <c r="AX114" s="995"/>
      <c r="AY114" s="995"/>
      <c r="AZ114" s="1043" t="s">
        <v>451</v>
      </c>
      <c r="BA114" s="1044"/>
      <c r="BB114" s="1044"/>
      <c r="BC114" s="1044"/>
      <c r="BD114" s="1044"/>
      <c r="BE114" s="1044"/>
      <c r="BF114" s="1044"/>
      <c r="BG114" s="1044"/>
      <c r="BH114" s="1044"/>
      <c r="BI114" s="1044"/>
      <c r="BJ114" s="1044"/>
      <c r="BK114" s="1044"/>
      <c r="BL114" s="1044"/>
      <c r="BM114" s="1044"/>
      <c r="BN114" s="1044"/>
      <c r="BO114" s="1044"/>
      <c r="BP114" s="1045"/>
      <c r="BQ114" s="1013">
        <v>2584665</v>
      </c>
      <c r="BR114" s="1014"/>
      <c r="BS114" s="1014"/>
      <c r="BT114" s="1014"/>
      <c r="BU114" s="1014"/>
      <c r="BV114" s="1014">
        <v>2457823</v>
      </c>
      <c r="BW114" s="1014"/>
      <c r="BX114" s="1014"/>
      <c r="BY114" s="1014"/>
      <c r="BZ114" s="1014"/>
      <c r="CA114" s="1014">
        <v>2486737</v>
      </c>
      <c r="CB114" s="1014"/>
      <c r="CC114" s="1014"/>
      <c r="CD114" s="1014"/>
      <c r="CE114" s="1014"/>
      <c r="CF114" s="1008">
        <v>37.299999999999997</v>
      </c>
      <c r="CG114" s="1009"/>
      <c r="CH114" s="1009"/>
      <c r="CI114" s="1009"/>
      <c r="CJ114" s="1009"/>
      <c r="CK114" s="1039"/>
      <c r="CL114" s="1040"/>
      <c r="CM114" s="1010" t="s">
        <v>452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453</v>
      </c>
      <c r="DH114" s="1053"/>
      <c r="DI114" s="1053"/>
      <c r="DJ114" s="1053"/>
      <c r="DK114" s="1054"/>
      <c r="DL114" s="1055" t="s">
        <v>138</v>
      </c>
      <c r="DM114" s="1053"/>
      <c r="DN114" s="1053"/>
      <c r="DO114" s="1053"/>
      <c r="DP114" s="1054"/>
      <c r="DQ114" s="1055" t="s">
        <v>138</v>
      </c>
      <c r="DR114" s="1053"/>
      <c r="DS114" s="1053"/>
      <c r="DT114" s="1053"/>
      <c r="DU114" s="1054"/>
      <c r="DV114" s="1056" t="s">
        <v>436</v>
      </c>
      <c r="DW114" s="1057"/>
      <c r="DX114" s="1057"/>
      <c r="DY114" s="1057"/>
      <c r="DZ114" s="1058"/>
    </row>
    <row r="115" spans="1:130" s="245" customFormat="1" ht="26.25" customHeight="1" x14ac:dyDescent="0.15">
      <c r="A115" s="1048"/>
      <c r="B115" s="1049"/>
      <c r="C115" s="1044" t="s">
        <v>454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18573</v>
      </c>
      <c r="AB115" s="1028"/>
      <c r="AC115" s="1028"/>
      <c r="AD115" s="1028"/>
      <c r="AE115" s="1029"/>
      <c r="AF115" s="1030">
        <v>18573</v>
      </c>
      <c r="AG115" s="1028"/>
      <c r="AH115" s="1028"/>
      <c r="AI115" s="1028"/>
      <c r="AJ115" s="1029"/>
      <c r="AK115" s="1030" t="s">
        <v>436</v>
      </c>
      <c r="AL115" s="1028"/>
      <c r="AM115" s="1028"/>
      <c r="AN115" s="1028"/>
      <c r="AO115" s="1029"/>
      <c r="AP115" s="1031" t="s">
        <v>138</v>
      </c>
      <c r="AQ115" s="1032"/>
      <c r="AR115" s="1032"/>
      <c r="AS115" s="1032"/>
      <c r="AT115" s="1033"/>
      <c r="AU115" s="994"/>
      <c r="AV115" s="995"/>
      <c r="AW115" s="995"/>
      <c r="AX115" s="995"/>
      <c r="AY115" s="995"/>
      <c r="AZ115" s="1043" t="s">
        <v>455</v>
      </c>
      <c r="BA115" s="1044"/>
      <c r="BB115" s="1044"/>
      <c r="BC115" s="1044"/>
      <c r="BD115" s="1044"/>
      <c r="BE115" s="1044"/>
      <c r="BF115" s="1044"/>
      <c r="BG115" s="1044"/>
      <c r="BH115" s="1044"/>
      <c r="BI115" s="1044"/>
      <c r="BJ115" s="1044"/>
      <c r="BK115" s="1044"/>
      <c r="BL115" s="1044"/>
      <c r="BM115" s="1044"/>
      <c r="BN115" s="1044"/>
      <c r="BO115" s="1044"/>
      <c r="BP115" s="1045"/>
      <c r="BQ115" s="1013" t="s">
        <v>439</v>
      </c>
      <c r="BR115" s="1014"/>
      <c r="BS115" s="1014"/>
      <c r="BT115" s="1014"/>
      <c r="BU115" s="1014"/>
      <c r="BV115" s="1014" t="s">
        <v>138</v>
      </c>
      <c r="BW115" s="1014"/>
      <c r="BX115" s="1014"/>
      <c r="BY115" s="1014"/>
      <c r="BZ115" s="1014"/>
      <c r="CA115" s="1014" t="s">
        <v>439</v>
      </c>
      <c r="CB115" s="1014"/>
      <c r="CC115" s="1014"/>
      <c r="CD115" s="1014"/>
      <c r="CE115" s="1014"/>
      <c r="CF115" s="1008" t="s">
        <v>138</v>
      </c>
      <c r="CG115" s="1009"/>
      <c r="CH115" s="1009"/>
      <c r="CI115" s="1009"/>
      <c r="CJ115" s="1009"/>
      <c r="CK115" s="1039"/>
      <c r="CL115" s="1040"/>
      <c r="CM115" s="1043" t="s">
        <v>456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444</v>
      </c>
      <c r="DH115" s="1053"/>
      <c r="DI115" s="1053"/>
      <c r="DJ115" s="1053"/>
      <c r="DK115" s="1054"/>
      <c r="DL115" s="1055" t="s">
        <v>138</v>
      </c>
      <c r="DM115" s="1053"/>
      <c r="DN115" s="1053"/>
      <c r="DO115" s="1053"/>
      <c r="DP115" s="1054"/>
      <c r="DQ115" s="1055" t="s">
        <v>138</v>
      </c>
      <c r="DR115" s="1053"/>
      <c r="DS115" s="1053"/>
      <c r="DT115" s="1053"/>
      <c r="DU115" s="1054"/>
      <c r="DV115" s="1056" t="s">
        <v>444</v>
      </c>
      <c r="DW115" s="1057"/>
      <c r="DX115" s="1057"/>
      <c r="DY115" s="1057"/>
      <c r="DZ115" s="1058"/>
    </row>
    <row r="116" spans="1:130" s="245" customFormat="1" ht="26.25" customHeight="1" x14ac:dyDescent="0.15">
      <c r="A116" s="1050"/>
      <c r="B116" s="1051"/>
      <c r="C116" s="1059" t="s">
        <v>457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138</v>
      </c>
      <c r="AB116" s="1053"/>
      <c r="AC116" s="1053"/>
      <c r="AD116" s="1053"/>
      <c r="AE116" s="1054"/>
      <c r="AF116" s="1055" t="s">
        <v>138</v>
      </c>
      <c r="AG116" s="1053"/>
      <c r="AH116" s="1053"/>
      <c r="AI116" s="1053"/>
      <c r="AJ116" s="1054"/>
      <c r="AK116" s="1055" t="s">
        <v>138</v>
      </c>
      <c r="AL116" s="1053"/>
      <c r="AM116" s="1053"/>
      <c r="AN116" s="1053"/>
      <c r="AO116" s="1054"/>
      <c r="AP116" s="1056" t="s">
        <v>138</v>
      </c>
      <c r="AQ116" s="1057"/>
      <c r="AR116" s="1057"/>
      <c r="AS116" s="1057"/>
      <c r="AT116" s="1058"/>
      <c r="AU116" s="994"/>
      <c r="AV116" s="995"/>
      <c r="AW116" s="995"/>
      <c r="AX116" s="995"/>
      <c r="AY116" s="995"/>
      <c r="AZ116" s="1061" t="s">
        <v>458</v>
      </c>
      <c r="BA116" s="1062"/>
      <c r="BB116" s="1062"/>
      <c r="BC116" s="1062"/>
      <c r="BD116" s="1062"/>
      <c r="BE116" s="1062"/>
      <c r="BF116" s="1062"/>
      <c r="BG116" s="1062"/>
      <c r="BH116" s="1062"/>
      <c r="BI116" s="1062"/>
      <c r="BJ116" s="1062"/>
      <c r="BK116" s="1062"/>
      <c r="BL116" s="1062"/>
      <c r="BM116" s="1062"/>
      <c r="BN116" s="1062"/>
      <c r="BO116" s="1062"/>
      <c r="BP116" s="1063"/>
      <c r="BQ116" s="1013" t="s">
        <v>138</v>
      </c>
      <c r="BR116" s="1014"/>
      <c r="BS116" s="1014"/>
      <c r="BT116" s="1014"/>
      <c r="BU116" s="1014"/>
      <c r="BV116" s="1014" t="s">
        <v>138</v>
      </c>
      <c r="BW116" s="1014"/>
      <c r="BX116" s="1014"/>
      <c r="BY116" s="1014"/>
      <c r="BZ116" s="1014"/>
      <c r="CA116" s="1014" t="s">
        <v>138</v>
      </c>
      <c r="CB116" s="1014"/>
      <c r="CC116" s="1014"/>
      <c r="CD116" s="1014"/>
      <c r="CE116" s="1014"/>
      <c r="CF116" s="1008" t="s">
        <v>444</v>
      </c>
      <c r="CG116" s="1009"/>
      <c r="CH116" s="1009"/>
      <c r="CI116" s="1009"/>
      <c r="CJ116" s="1009"/>
      <c r="CK116" s="1039"/>
      <c r="CL116" s="1040"/>
      <c r="CM116" s="1010" t="s">
        <v>459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436</v>
      </c>
      <c r="DH116" s="1053"/>
      <c r="DI116" s="1053"/>
      <c r="DJ116" s="1053"/>
      <c r="DK116" s="1054"/>
      <c r="DL116" s="1055" t="s">
        <v>444</v>
      </c>
      <c r="DM116" s="1053"/>
      <c r="DN116" s="1053"/>
      <c r="DO116" s="1053"/>
      <c r="DP116" s="1054"/>
      <c r="DQ116" s="1055" t="s">
        <v>138</v>
      </c>
      <c r="DR116" s="1053"/>
      <c r="DS116" s="1053"/>
      <c r="DT116" s="1053"/>
      <c r="DU116" s="1054"/>
      <c r="DV116" s="1056" t="s">
        <v>436</v>
      </c>
      <c r="DW116" s="1057"/>
      <c r="DX116" s="1057"/>
      <c r="DY116" s="1057"/>
      <c r="DZ116" s="1058"/>
    </row>
    <row r="117" spans="1:130" s="245"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460</v>
      </c>
      <c r="Z117" s="980"/>
      <c r="AA117" s="1070">
        <v>2784827</v>
      </c>
      <c r="AB117" s="1071"/>
      <c r="AC117" s="1071"/>
      <c r="AD117" s="1071"/>
      <c r="AE117" s="1072"/>
      <c r="AF117" s="1073">
        <v>2551403</v>
      </c>
      <c r="AG117" s="1071"/>
      <c r="AH117" s="1071"/>
      <c r="AI117" s="1071"/>
      <c r="AJ117" s="1072"/>
      <c r="AK117" s="1073">
        <v>2596289</v>
      </c>
      <c r="AL117" s="1071"/>
      <c r="AM117" s="1071"/>
      <c r="AN117" s="1071"/>
      <c r="AO117" s="1072"/>
      <c r="AP117" s="1074"/>
      <c r="AQ117" s="1075"/>
      <c r="AR117" s="1075"/>
      <c r="AS117" s="1075"/>
      <c r="AT117" s="1076"/>
      <c r="AU117" s="994"/>
      <c r="AV117" s="995"/>
      <c r="AW117" s="995"/>
      <c r="AX117" s="995"/>
      <c r="AY117" s="995"/>
      <c r="AZ117" s="1061" t="s">
        <v>461</v>
      </c>
      <c r="BA117" s="1062"/>
      <c r="BB117" s="1062"/>
      <c r="BC117" s="1062"/>
      <c r="BD117" s="1062"/>
      <c r="BE117" s="1062"/>
      <c r="BF117" s="1062"/>
      <c r="BG117" s="1062"/>
      <c r="BH117" s="1062"/>
      <c r="BI117" s="1062"/>
      <c r="BJ117" s="1062"/>
      <c r="BK117" s="1062"/>
      <c r="BL117" s="1062"/>
      <c r="BM117" s="1062"/>
      <c r="BN117" s="1062"/>
      <c r="BO117" s="1062"/>
      <c r="BP117" s="1063"/>
      <c r="BQ117" s="1013" t="s">
        <v>138</v>
      </c>
      <c r="BR117" s="1014"/>
      <c r="BS117" s="1014"/>
      <c r="BT117" s="1014"/>
      <c r="BU117" s="1014"/>
      <c r="BV117" s="1014" t="s">
        <v>138</v>
      </c>
      <c r="BW117" s="1014"/>
      <c r="BX117" s="1014"/>
      <c r="BY117" s="1014"/>
      <c r="BZ117" s="1014"/>
      <c r="CA117" s="1014" t="s">
        <v>138</v>
      </c>
      <c r="CB117" s="1014"/>
      <c r="CC117" s="1014"/>
      <c r="CD117" s="1014"/>
      <c r="CE117" s="1014"/>
      <c r="CF117" s="1008" t="s">
        <v>462</v>
      </c>
      <c r="CG117" s="1009"/>
      <c r="CH117" s="1009"/>
      <c r="CI117" s="1009"/>
      <c r="CJ117" s="1009"/>
      <c r="CK117" s="1039"/>
      <c r="CL117" s="1040"/>
      <c r="CM117" s="1010" t="s">
        <v>463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138</v>
      </c>
      <c r="DH117" s="1053"/>
      <c r="DI117" s="1053"/>
      <c r="DJ117" s="1053"/>
      <c r="DK117" s="1054"/>
      <c r="DL117" s="1055" t="s">
        <v>138</v>
      </c>
      <c r="DM117" s="1053"/>
      <c r="DN117" s="1053"/>
      <c r="DO117" s="1053"/>
      <c r="DP117" s="1054"/>
      <c r="DQ117" s="1055" t="s">
        <v>138</v>
      </c>
      <c r="DR117" s="1053"/>
      <c r="DS117" s="1053"/>
      <c r="DT117" s="1053"/>
      <c r="DU117" s="1054"/>
      <c r="DV117" s="1056" t="s">
        <v>138</v>
      </c>
      <c r="DW117" s="1057"/>
      <c r="DX117" s="1057"/>
      <c r="DY117" s="1057"/>
      <c r="DZ117" s="1058"/>
    </row>
    <row r="118" spans="1:130" s="245" customFormat="1" ht="26.25" customHeight="1" x14ac:dyDescent="0.15">
      <c r="A118" s="998" t="s">
        <v>431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429</v>
      </c>
      <c r="AB118" s="979"/>
      <c r="AC118" s="979"/>
      <c r="AD118" s="979"/>
      <c r="AE118" s="980"/>
      <c r="AF118" s="978" t="s">
        <v>307</v>
      </c>
      <c r="AG118" s="979"/>
      <c r="AH118" s="979"/>
      <c r="AI118" s="979"/>
      <c r="AJ118" s="980"/>
      <c r="AK118" s="978" t="s">
        <v>306</v>
      </c>
      <c r="AL118" s="979"/>
      <c r="AM118" s="979"/>
      <c r="AN118" s="979"/>
      <c r="AO118" s="980"/>
      <c r="AP118" s="1065" t="s">
        <v>430</v>
      </c>
      <c r="AQ118" s="1066"/>
      <c r="AR118" s="1066"/>
      <c r="AS118" s="1066"/>
      <c r="AT118" s="1067"/>
      <c r="AU118" s="994"/>
      <c r="AV118" s="995"/>
      <c r="AW118" s="995"/>
      <c r="AX118" s="995"/>
      <c r="AY118" s="995"/>
      <c r="AZ118" s="1068" t="s">
        <v>464</v>
      </c>
      <c r="BA118" s="1059"/>
      <c r="BB118" s="1059"/>
      <c r="BC118" s="1059"/>
      <c r="BD118" s="1059"/>
      <c r="BE118" s="1059"/>
      <c r="BF118" s="1059"/>
      <c r="BG118" s="1059"/>
      <c r="BH118" s="1059"/>
      <c r="BI118" s="1059"/>
      <c r="BJ118" s="1059"/>
      <c r="BK118" s="1059"/>
      <c r="BL118" s="1059"/>
      <c r="BM118" s="1059"/>
      <c r="BN118" s="1059"/>
      <c r="BO118" s="1059"/>
      <c r="BP118" s="1060"/>
      <c r="BQ118" s="1091" t="s">
        <v>453</v>
      </c>
      <c r="BR118" s="1092"/>
      <c r="BS118" s="1092"/>
      <c r="BT118" s="1092"/>
      <c r="BU118" s="1092"/>
      <c r="BV118" s="1092" t="s">
        <v>138</v>
      </c>
      <c r="BW118" s="1092"/>
      <c r="BX118" s="1092"/>
      <c r="BY118" s="1092"/>
      <c r="BZ118" s="1092"/>
      <c r="CA118" s="1092" t="s">
        <v>138</v>
      </c>
      <c r="CB118" s="1092"/>
      <c r="CC118" s="1092"/>
      <c r="CD118" s="1092"/>
      <c r="CE118" s="1092"/>
      <c r="CF118" s="1008" t="s">
        <v>138</v>
      </c>
      <c r="CG118" s="1009"/>
      <c r="CH118" s="1009"/>
      <c r="CI118" s="1009"/>
      <c r="CJ118" s="1009"/>
      <c r="CK118" s="1039"/>
      <c r="CL118" s="1040"/>
      <c r="CM118" s="1010" t="s">
        <v>465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138</v>
      </c>
      <c r="DH118" s="1053"/>
      <c r="DI118" s="1053"/>
      <c r="DJ118" s="1053"/>
      <c r="DK118" s="1054"/>
      <c r="DL118" s="1055" t="s">
        <v>138</v>
      </c>
      <c r="DM118" s="1053"/>
      <c r="DN118" s="1053"/>
      <c r="DO118" s="1053"/>
      <c r="DP118" s="1054"/>
      <c r="DQ118" s="1055" t="s">
        <v>138</v>
      </c>
      <c r="DR118" s="1053"/>
      <c r="DS118" s="1053"/>
      <c r="DT118" s="1053"/>
      <c r="DU118" s="1054"/>
      <c r="DV118" s="1056" t="s">
        <v>453</v>
      </c>
      <c r="DW118" s="1057"/>
      <c r="DX118" s="1057"/>
      <c r="DY118" s="1057"/>
      <c r="DZ118" s="1058"/>
    </row>
    <row r="119" spans="1:130" s="245" customFormat="1" ht="26.25" customHeight="1" x14ac:dyDescent="0.15">
      <c r="A119" s="1152" t="s">
        <v>434</v>
      </c>
      <c r="B119" s="1038"/>
      <c r="C119" s="1017" t="s">
        <v>435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462</v>
      </c>
      <c r="AB119" s="986"/>
      <c r="AC119" s="986"/>
      <c r="AD119" s="986"/>
      <c r="AE119" s="987"/>
      <c r="AF119" s="988" t="s">
        <v>138</v>
      </c>
      <c r="AG119" s="986"/>
      <c r="AH119" s="986"/>
      <c r="AI119" s="986"/>
      <c r="AJ119" s="987"/>
      <c r="AK119" s="988" t="s">
        <v>462</v>
      </c>
      <c r="AL119" s="986"/>
      <c r="AM119" s="986"/>
      <c r="AN119" s="986"/>
      <c r="AO119" s="987"/>
      <c r="AP119" s="989" t="s">
        <v>138</v>
      </c>
      <c r="AQ119" s="990"/>
      <c r="AR119" s="990"/>
      <c r="AS119" s="990"/>
      <c r="AT119" s="991"/>
      <c r="AU119" s="996"/>
      <c r="AV119" s="997"/>
      <c r="AW119" s="997"/>
      <c r="AX119" s="997"/>
      <c r="AY119" s="997"/>
      <c r="AZ119" s="276" t="s">
        <v>187</v>
      </c>
      <c r="BA119" s="276"/>
      <c r="BB119" s="276"/>
      <c r="BC119" s="276"/>
      <c r="BD119" s="276"/>
      <c r="BE119" s="276"/>
      <c r="BF119" s="276"/>
      <c r="BG119" s="276"/>
      <c r="BH119" s="276"/>
      <c r="BI119" s="276"/>
      <c r="BJ119" s="276"/>
      <c r="BK119" s="276"/>
      <c r="BL119" s="276"/>
      <c r="BM119" s="276"/>
      <c r="BN119" s="276"/>
      <c r="BO119" s="1069" t="s">
        <v>466</v>
      </c>
      <c r="BP119" s="1100"/>
      <c r="BQ119" s="1091">
        <v>25135638</v>
      </c>
      <c r="BR119" s="1092"/>
      <c r="BS119" s="1092"/>
      <c r="BT119" s="1092"/>
      <c r="BU119" s="1092"/>
      <c r="BV119" s="1092">
        <v>24102477</v>
      </c>
      <c r="BW119" s="1092"/>
      <c r="BX119" s="1092"/>
      <c r="BY119" s="1092"/>
      <c r="BZ119" s="1092"/>
      <c r="CA119" s="1092">
        <v>22138986</v>
      </c>
      <c r="CB119" s="1092"/>
      <c r="CC119" s="1092"/>
      <c r="CD119" s="1092"/>
      <c r="CE119" s="1092"/>
      <c r="CF119" s="1093"/>
      <c r="CG119" s="1094"/>
      <c r="CH119" s="1094"/>
      <c r="CI119" s="1094"/>
      <c r="CJ119" s="1095"/>
      <c r="CK119" s="1041"/>
      <c r="CL119" s="1042"/>
      <c r="CM119" s="1096" t="s">
        <v>467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138</v>
      </c>
      <c r="DH119" s="1078"/>
      <c r="DI119" s="1078"/>
      <c r="DJ119" s="1078"/>
      <c r="DK119" s="1079"/>
      <c r="DL119" s="1077" t="s">
        <v>138</v>
      </c>
      <c r="DM119" s="1078"/>
      <c r="DN119" s="1078"/>
      <c r="DO119" s="1078"/>
      <c r="DP119" s="1079"/>
      <c r="DQ119" s="1077" t="s">
        <v>138</v>
      </c>
      <c r="DR119" s="1078"/>
      <c r="DS119" s="1078"/>
      <c r="DT119" s="1078"/>
      <c r="DU119" s="1079"/>
      <c r="DV119" s="1080" t="s">
        <v>462</v>
      </c>
      <c r="DW119" s="1081"/>
      <c r="DX119" s="1081"/>
      <c r="DY119" s="1081"/>
      <c r="DZ119" s="1082"/>
    </row>
    <row r="120" spans="1:130" s="245" customFormat="1" ht="26.25" customHeight="1" x14ac:dyDescent="0.15">
      <c r="A120" s="1153"/>
      <c r="B120" s="1040"/>
      <c r="C120" s="1010" t="s">
        <v>441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138</v>
      </c>
      <c r="AB120" s="1053"/>
      <c r="AC120" s="1053"/>
      <c r="AD120" s="1053"/>
      <c r="AE120" s="1054"/>
      <c r="AF120" s="1055" t="s">
        <v>138</v>
      </c>
      <c r="AG120" s="1053"/>
      <c r="AH120" s="1053"/>
      <c r="AI120" s="1053"/>
      <c r="AJ120" s="1054"/>
      <c r="AK120" s="1055" t="s">
        <v>138</v>
      </c>
      <c r="AL120" s="1053"/>
      <c r="AM120" s="1053"/>
      <c r="AN120" s="1053"/>
      <c r="AO120" s="1054"/>
      <c r="AP120" s="1056" t="s">
        <v>138</v>
      </c>
      <c r="AQ120" s="1057"/>
      <c r="AR120" s="1057"/>
      <c r="AS120" s="1057"/>
      <c r="AT120" s="1058"/>
      <c r="AU120" s="1083" t="s">
        <v>468</v>
      </c>
      <c r="AV120" s="1084"/>
      <c r="AW120" s="1084"/>
      <c r="AX120" s="1084"/>
      <c r="AY120" s="1085"/>
      <c r="AZ120" s="1034" t="s">
        <v>469</v>
      </c>
      <c r="BA120" s="983"/>
      <c r="BB120" s="983"/>
      <c r="BC120" s="983"/>
      <c r="BD120" s="983"/>
      <c r="BE120" s="983"/>
      <c r="BF120" s="983"/>
      <c r="BG120" s="983"/>
      <c r="BH120" s="983"/>
      <c r="BI120" s="983"/>
      <c r="BJ120" s="983"/>
      <c r="BK120" s="983"/>
      <c r="BL120" s="983"/>
      <c r="BM120" s="983"/>
      <c r="BN120" s="983"/>
      <c r="BO120" s="983"/>
      <c r="BP120" s="984"/>
      <c r="BQ120" s="1020">
        <v>6528676</v>
      </c>
      <c r="BR120" s="1021"/>
      <c r="BS120" s="1021"/>
      <c r="BT120" s="1021"/>
      <c r="BU120" s="1021"/>
      <c r="BV120" s="1021">
        <v>6226457</v>
      </c>
      <c r="BW120" s="1021"/>
      <c r="BX120" s="1021"/>
      <c r="BY120" s="1021"/>
      <c r="BZ120" s="1021"/>
      <c r="CA120" s="1021">
        <v>6294734</v>
      </c>
      <c r="CB120" s="1021"/>
      <c r="CC120" s="1021"/>
      <c r="CD120" s="1021"/>
      <c r="CE120" s="1021"/>
      <c r="CF120" s="1035">
        <v>94.5</v>
      </c>
      <c r="CG120" s="1036"/>
      <c r="CH120" s="1036"/>
      <c r="CI120" s="1036"/>
      <c r="CJ120" s="1036"/>
      <c r="CK120" s="1101" t="s">
        <v>470</v>
      </c>
      <c r="CL120" s="1102"/>
      <c r="CM120" s="1102"/>
      <c r="CN120" s="1102"/>
      <c r="CO120" s="1103"/>
      <c r="CP120" s="1109" t="s">
        <v>471</v>
      </c>
      <c r="CQ120" s="1110"/>
      <c r="CR120" s="1110"/>
      <c r="CS120" s="1110"/>
      <c r="CT120" s="1110"/>
      <c r="CU120" s="1110"/>
      <c r="CV120" s="1110"/>
      <c r="CW120" s="1110"/>
      <c r="CX120" s="1110"/>
      <c r="CY120" s="1110"/>
      <c r="CZ120" s="1110"/>
      <c r="DA120" s="1110"/>
      <c r="DB120" s="1110"/>
      <c r="DC120" s="1110"/>
      <c r="DD120" s="1110"/>
      <c r="DE120" s="1110"/>
      <c r="DF120" s="1111"/>
      <c r="DG120" s="1020" t="s">
        <v>138</v>
      </c>
      <c r="DH120" s="1021"/>
      <c r="DI120" s="1021"/>
      <c r="DJ120" s="1021"/>
      <c r="DK120" s="1021"/>
      <c r="DL120" s="1021" t="s">
        <v>138</v>
      </c>
      <c r="DM120" s="1021"/>
      <c r="DN120" s="1021"/>
      <c r="DO120" s="1021"/>
      <c r="DP120" s="1021"/>
      <c r="DQ120" s="1021">
        <v>8394508</v>
      </c>
      <c r="DR120" s="1021"/>
      <c r="DS120" s="1021"/>
      <c r="DT120" s="1021"/>
      <c r="DU120" s="1021"/>
      <c r="DV120" s="1022">
        <v>126</v>
      </c>
      <c r="DW120" s="1022"/>
      <c r="DX120" s="1022"/>
      <c r="DY120" s="1022"/>
      <c r="DZ120" s="1023"/>
    </row>
    <row r="121" spans="1:130" s="245" customFormat="1" ht="26.25" customHeight="1" x14ac:dyDescent="0.15">
      <c r="A121" s="1153"/>
      <c r="B121" s="1040"/>
      <c r="C121" s="1061" t="s">
        <v>472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18573</v>
      </c>
      <c r="AB121" s="1053"/>
      <c r="AC121" s="1053"/>
      <c r="AD121" s="1053"/>
      <c r="AE121" s="1054"/>
      <c r="AF121" s="1055">
        <v>18573</v>
      </c>
      <c r="AG121" s="1053"/>
      <c r="AH121" s="1053"/>
      <c r="AI121" s="1053"/>
      <c r="AJ121" s="1054"/>
      <c r="AK121" s="1055" t="s">
        <v>138</v>
      </c>
      <c r="AL121" s="1053"/>
      <c r="AM121" s="1053"/>
      <c r="AN121" s="1053"/>
      <c r="AO121" s="1054"/>
      <c r="AP121" s="1056" t="s">
        <v>462</v>
      </c>
      <c r="AQ121" s="1057"/>
      <c r="AR121" s="1057"/>
      <c r="AS121" s="1057"/>
      <c r="AT121" s="1058"/>
      <c r="AU121" s="1086"/>
      <c r="AV121" s="1087"/>
      <c r="AW121" s="1087"/>
      <c r="AX121" s="1087"/>
      <c r="AY121" s="1088"/>
      <c r="AZ121" s="1043" t="s">
        <v>473</v>
      </c>
      <c r="BA121" s="1044"/>
      <c r="BB121" s="1044"/>
      <c r="BC121" s="1044"/>
      <c r="BD121" s="1044"/>
      <c r="BE121" s="1044"/>
      <c r="BF121" s="1044"/>
      <c r="BG121" s="1044"/>
      <c r="BH121" s="1044"/>
      <c r="BI121" s="1044"/>
      <c r="BJ121" s="1044"/>
      <c r="BK121" s="1044"/>
      <c r="BL121" s="1044"/>
      <c r="BM121" s="1044"/>
      <c r="BN121" s="1044"/>
      <c r="BO121" s="1044"/>
      <c r="BP121" s="1045"/>
      <c r="BQ121" s="1013">
        <v>195678</v>
      </c>
      <c r="BR121" s="1014"/>
      <c r="BS121" s="1014"/>
      <c r="BT121" s="1014"/>
      <c r="BU121" s="1014"/>
      <c r="BV121" s="1014">
        <v>164013</v>
      </c>
      <c r="BW121" s="1014"/>
      <c r="BX121" s="1014"/>
      <c r="BY121" s="1014"/>
      <c r="BZ121" s="1014"/>
      <c r="CA121" s="1014">
        <v>134679</v>
      </c>
      <c r="CB121" s="1014"/>
      <c r="CC121" s="1014"/>
      <c r="CD121" s="1014"/>
      <c r="CE121" s="1014"/>
      <c r="CF121" s="1008">
        <v>2</v>
      </c>
      <c r="CG121" s="1009"/>
      <c r="CH121" s="1009"/>
      <c r="CI121" s="1009"/>
      <c r="CJ121" s="1009"/>
      <c r="CK121" s="1104"/>
      <c r="CL121" s="1105"/>
      <c r="CM121" s="1105"/>
      <c r="CN121" s="1105"/>
      <c r="CO121" s="1106"/>
      <c r="CP121" s="1114" t="s">
        <v>474</v>
      </c>
      <c r="CQ121" s="1115"/>
      <c r="CR121" s="1115"/>
      <c r="CS121" s="1115"/>
      <c r="CT121" s="1115"/>
      <c r="CU121" s="1115"/>
      <c r="CV121" s="1115"/>
      <c r="CW121" s="1115"/>
      <c r="CX121" s="1115"/>
      <c r="CY121" s="1115"/>
      <c r="CZ121" s="1115"/>
      <c r="DA121" s="1115"/>
      <c r="DB121" s="1115"/>
      <c r="DC121" s="1115"/>
      <c r="DD121" s="1115"/>
      <c r="DE121" s="1115"/>
      <c r="DF121" s="1116"/>
      <c r="DG121" s="1013">
        <v>1041483</v>
      </c>
      <c r="DH121" s="1014"/>
      <c r="DI121" s="1014"/>
      <c r="DJ121" s="1014"/>
      <c r="DK121" s="1014"/>
      <c r="DL121" s="1014">
        <v>968648</v>
      </c>
      <c r="DM121" s="1014"/>
      <c r="DN121" s="1014"/>
      <c r="DO121" s="1014"/>
      <c r="DP121" s="1014"/>
      <c r="DQ121" s="1014">
        <v>905001</v>
      </c>
      <c r="DR121" s="1014"/>
      <c r="DS121" s="1014"/>
      <c r="DT121" s="1014"/>
      <c r="DU121" s="1014"/>
      <c r="DV121" s="1015">
        <v>13.6</v>
      </c>
      <c r="DW121" s="1015"/>
      <c r="DX121" s="1015"/>
      <c r="DY121" s="1015"/>
      <c r="DZ121" s="1016"/>
    </row>
    <row r="122" spans="1:130" s="245" customFormat="1" ht="26.25" customHeight="1" x14ac:dyDescent="0.15">
      <c r="A122" s="1153"/>
      <c r="B122" s="1040"/>
      <c r="C122" s="1010" t="s">
        <v>452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138</v>
      </c>
      <c r="AB122" s="1053"/>
      <c r="AC122" s="1053"/>
      <c r="AD122" s="1053"/>
      <c r="AE122" s="1054"/>
      <c r="AF122" s="1055" t="s">
        <v>138</v>
      </c>
      <c r="AG122" s="1053"/>
      <c r="AH122" s="1053"/>
      <c r="AI122" s="1053"/>
      <c r="AJ122" s="1054"/>
      <c r="AK122" s="1055" t="s">
        <v>138</v>
      </c>
      <c r="AL122" s="1053"/>
      <c r="AM122" s="1053"/>
      <c r="AN122" s="1053"/>
      <c r="AO122" s="1054"/>
      <c r="AP122" s="1056" t="s">
        <v>138</v>
      </c>
      <c r="AQ122" s="1057"/>
      <c r="AR122" s="1057"/>
      <c r="AS122" s="1057"/>
      <c r="AT122" s="1058"/>
      <c r="AU122" s="1086"/>
      <c r="AV122" s="1087"/>
      <c r="AW122" s="1087"/>
      <c r="AX122" s="1087"/>
      <c r="AY122" s="1088"/>
      <c r="AZ122" s="1068" t="s">
        <v>475</v>
      </c>
      <c r="BA122" s="1059"/>
      <c r="BB122" s="1059"/>
      <c r="BC122" s="1059"/>
      <c r="BD122" s="1059"/>
      <c r="BE122" s="1059"/>
      <c r="BF122" s="1059"/>
      <c r="BG122" s="1059"/>
      <c r="BH122" s="1059"/>
      <c r="BI122" s="1059"/>
      <c r="BJ122" s="1059"/>
      <c r="BK122" s="1059"/>
      <c r="BL122" s="1059"/>
      <c r="BM122" s="1059"/>
      <c r="BN122" s="1059"/>
      <c r="BO122" s="1059"/>
      <c r="BP122" s="1060"/>
      <c r="BQ122" s="1091">
        <v>18225093</v>
      </c>
      <c r="BR122" s="1092"/>
      <c r="BS122" s="1092"/>
      <c r="BT122" s="1092"/>
      <c r="BU122" s="1092"/>
      <c r="BV122" s="1092">
        <v>17813012</v>
      </c>
      <c r="BW122" s="1092"/>
      <c r="BX122" s="1092"/>
      <c r="BY122" s="1092"/>
      <c r="BZ122" s="1092"/>
      <c r="CA122" s="1092">
        <v>17192194</v>
      </c>
      <c r="CB122" s="1092"/>
      <c r="CC122" s="1092"/>
      <c r="CD122" s="1092"/>
      <c r="CE122" s="1092"/>
      <c r="CF122" s="1112">
        <v>258</v>
      </c>
      <c r="CG122" s="1113"/>
      <c r="CH122" s="1113"/>
      <c r="CI122" s="1113"/>
      <c r="CJ122" s="1113"/>
      <c r="CK122" s="1104"/>
      <c r="CL122" s="1105"/>
      <c r="CM122" s="1105"/>
      <c r="CN122" s="1105"/>
      <c r="CO122" s="1106"/>
      <c r="CP122" s="1114" t="s">
        <v>407</v>
      </c>
      <c r="CQ122" s="1115"/>
      <c r="CR122" s="1115"/>
      <c r="CS122" s="1115"/>
      <c r="CT122" s="1115"/>
      <c r="CU122" s="1115"/>
      <c r="CV122" s="1115"/>
      <c r="CW122" s="1115"/>
      <c r="CX122" s="1115"/>
      <c r="CY122" s="1115"/>
      <c r="CZ122" s="1115"/>
      <c r="DA122" s="1115"/>
      <c r="DB122" s="1115"/>
      <c r="DC122" s="1115"/>
      <c r="DD122" s="1115"/>
      <c r="DE122" s="1115"/>
      <c r="DF122" s="1116"/>
      <c r="DG122" s="1013">
        <v>758254</v>
      </c>
      <c r="DH122" s="1014"/>
      <c r="DI122" s="1014"/>
      <c r="DJ122" s="1014"/>
      <c r="DK122" s="1014"/>
      <c r="DL122" s="1014">
        <v>652562</v>
      </c>
      <c r="DM122" s="1014"/>
      <c r="DN122" s="1014"/>
      <c r="DO122" s="1014"/>
      <c r="DP122" s="1014"/>
      <c r="DQ122" s="1014">
        <v>530805</v>
      </c>
      <c r="DR122" s="1014"/>
      <c r="DS122" s="1014"/>
      <c r="DT122" s="1014"/>
      <c r="DU122" s="1014"/>
      <c r="DV122" s="1015">
        <v>8</v>
      </c>
      <c r="DW122" s="1015"/>
      <c r="DX122" s="1015"/>
      <c r="DY122" s="1015"/>
      <c r="DZ122" s="1016"/>
    </row>
    <row r="123" spans="1:130" s="245" customFormat="1" ht="26.25" customHeight="1" x14ac:dyDescent="0.15">
      <c r="A123" s="1153"/>
      <c r="B123" s="1040"/>
      <c r="C123" s="1010" t="s">
        <v>459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462</v>
      </c>
      <c r="AB123" s="1053"/>
      <c r="AC123" s="1053"/>
      <c r="AD123" s="1053"/>
      <c r="AE123" s="1054"/>
      <c r="AF123" s="1055" t="s">
        <v>462</v>
      </c>
      <c r="AG123" s="1053"/>
      <c r="AH123" s="1053"/>
      <c r="AI123" s="1053"/>
      <c r="AJ123" s="1054"/>
      <c r="AK123" s="1055" t="s">
        <v>138</v>
      </c>
      <c r="AL123" s="1053"/>
      <c r="AM123" s="1053"/>
      <c r="AN123" s="1053"/>
      <c r="AO123" s="1054"/>
      <c r="AP123" s="1056" t="s">
        <v>138</v>
      </c>
      <c r="AQ123" s="1057"/>
      <c r="AR123" s="1057"/>
      <c r="AS123" s="1057"/>
      <c r="AT123" s="1058"/>
      <c r="AU123" s="1089"/>
      <c r="AV123" s="1090"/>
      <c r="AW123" s="1090"/>
      <c r="AX123" s="1090"/>
      <c r="AY123" s="1090"/>
      <c r="AZ123" s="276" t="s">
        <v>187</v>
      </c>
      <c r="BA123" s="276"/>
      <c r="BB123" s="276"/>
      <c r="BC123" s="276"/>
      <c r="BD123" s="276"/>
      <c r="BE123" s="276"/>
      <c r="BF123" s="276"/>
      <c r="BG123" s="276"/>
      <c r="BH123" s="276"/>
      <c r="BI123" s="276"/>
      <c r="BJ123" s="276"/>
      <c r="BK123" s="276"/>
      <c r="BL123" s="276"/>
      <c r="BM123" s="276"/>
      <c r="BN123" s="276"/>
      <c r="BO123" s="1069" t="s">
        <v>476</v>
      </c>
      <c r="BP123" s="1100"/>
      <c r="BQ123" s="1159">
        <v>24949447</v>
      </c>
      <c r="BR123" s="1160"/>
      <c r="BS123" s="1160"/>
      <c r="BT123" s="1160"/>
      <c r="BU123" s="1160"/>
      <c r="BV123" s="1160">
        <v>24203482</v>
      </c>
      <c r="BW123" s="1160"/>
      <c r="BX123" s="1160"/>
      <c r="BY123" s="1160"/>
      <c r="BZ123" s="1160"/>
      <c r="CA123" s="1160">
        <v>23621607</v>
      </c>
      <c r="CB123" s="1160"/>
      <c r="CC123" s="1160"/>
      <c r="CD123" s="1160"/>
      <c r="CE123" s="1160"/>
      <c r="CF123" s="1093"/>
      <c r="CG123" s="1094"/>
      <c r="CH123" s="1094"/>
      <c r="CI123" s="1094"/>
      <c r="CJ123" s="1095"/>
      <c r="CK123" s="1104"/>
      <c r="CL123" s="1105"/>
      <c r="CM123" s="1105"/>
      <c r="CN123" s="1105"/>
      <c r="CO123" s="1106"/>
      <c r="CP123" s="1114" t="s">
        <v>477</v>
      </c>
      <c r="CQ123" s="1115"/>
      <c r="CR123" s="1115"/>
      <c r="CS123" s="1115"/>
      <c r="CT123" s="1115"/>
      <c r="CU123" s="1115"/>
      <c r="CV123" s="1115"/>
      <c r="CW123" s="1115"/>
      <c r="CX123" s="1115"/>
      <c r="CY123" s="1115"/>
      <c r="CZ123" s="1115"/>
      <c r="DA123" s="1115"/>
      <c r="DB123" s="1115"/>
      <c r="DC123" s="1115"/>
      <c r="DD123" s="1115"/>
      <c r="DE123" s="1115"/>
      <c r="DF123" s="1116"/>
      <c r="DG123" s="1052" t="s">
        <v>138</v>
      </c>
      <c r="DH123" s="1053"/>
      <c r="DI123" s="1053"/>
      <c r="DJ123" s="1053"/>
      <c r="DK123" s="1054"/>
      <c r="DL123" s="1055" t="s">
        <v>138</v>
      </c>
      <c r="DM123" s="1053"/>
      <c r="DN123" s="1053"/>
      <c r="DO123" s="1053"/>
      <c r="DP123" s="1054"/>
      <c r="DQ123" s="1055">
        <v>39064</v>
      </c>
      <c r="DR123" s="1053"/>
      <c r="DS123" s="1053"/>
      <c r="DT123" s="1053"/>
      <c r="DU123" s="1054"/>
      <c r="DV123" s="1056">
        <v>0.6</v>
      </c>
      <c r="DW123" s="1057"/>
      <c r="DX123" s="1057"/>
      <c r="DY123" s="1057"/>
      <c r="DZ123" s="1058"/>
    </row>
    <row r="124" spans="1:130" s="245" customFormat="1" ht="26.25" customHeight="1" thickBot="1" x14ac:dyDescent="0.2">
      <c r="A124" s="1153"/>
      <c r="B124" s="1040"/>
      <c r="C124" s="1010" t="s">
        <v>463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138</v>
      </c>
      <c r="AB124" s="1053"/>
      <c r="AC124" s="1053"/>
      <c r="AD124" s="1053"/>
      <c r="AE124" s="1054"/>
      <c r="AF124" s="1055" t="s">
        <v>138</v>
      </c>
      <c r="AG124" s="1053"/>
      <c r="AH124" s="1053"/>
      <c r="AI124" s="1053"/>
      <c r="AJ124" s="1054"/>
      <c r="AK124" s="1055" t="s">
        <v>138</v>
      </c>
      <c r="AL124" s="1053"/>
      <c r="AM124" s="1053"/>
      <c r="AN124" s="1053"/>
      <c r="AO124" s="1054"/>
      <c r="AP124" s="1056" t="s">
        <v>138</v>
      </c>
      <c r="AQ124" s="1057"/>
      <c r="AR124" s="1057"/>
      <c r="AS124" s="1057"/>
      <c r="AT124" s="1058"/>
      <c r="AU124" s="1155" t="s">
        <v>478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2.6</v>
      </c>
      <c r="BR124" s="1122"/>
      <c r="BS124" s="1122"/>
      <c r="BT124" s="1122"/>
      <c r="BU124" s="1122"/>
      <c r="BV124" s="1122" t="s">
        <v>138</v>
      </c>
      <c r="BW124" s="1122"/>
      <c r="BX124" s="1122"/>
      <c r="BY124" s="1122"/>
      <c r="BZ124" s="1122"/>
      <c r="CA124" s="1122" t="s">
        <v>138</v>
      </c>
      <c r="CB124" s="1122"/>
      <c r="CC124" s="1122"/>
      <c r="CD124" s="1122"/>
      <c r="CE124" s="1122"/>
      <c r="CF124" s="1123"/>
      <c r="CG124" s="1124"/>
      <c r="CH124" s="1124"/>
      <c r="CI124" s="1124"/>
      <c r="CJ124" s="1125"/>
      <c r="CK124" s="1107"/>
      <c r="CL124" s="1107"/>
      <c r="CM124" s="1107"/>
      <c r="CN124" s="1107"/>
      <c r="CO124" s="1108"/>
      <c r="CP124" s="1114" t="s">
        <v>479</v>
      </c>
      <c r="CQ124" s="1115"/>
      <c r="CR124" s="1115"/>
      <c r="CS124" s="1115"/>
      <c r="CT124" s="1115"/>
      <c r="CU124" s="1115"/>
      <c r="CV124" s="1115"/>
      <c r="CW124" s="1115"/>
      <c r="CX124" s="1115"/>
      <c r="CY124" s="1115"/>
      <c r="CZ124" s="1115"/>
      <c r="DA124" s="1115"/>
      <c r="DB124" s="1115"/>
      <c r="DC124" s="1115"/>
      <c r="DD124" s="1115"/>
      <c r="DE124" s="1115"/>
      <c r="DF124" s="1116"/>
      <c r="DG124" s="1099">
        <v>9920673</v>
      </c>
      <c r="DH124" s="1078"/>
      <c r="DI124" s="1078"/>
      <c r="DJ124" s="1078"/>
      <c r="DK124" s="1079"/>
      <c r="DL124" s="1077">
        <v>9559843</v>
      </c>
      <c r="DM124" s="1078"/>
      <c r="DN124" s="1078"/>
      <c r="DO124" s="1078"/>
      <c r="DP124" s="1079"/>
      <c r="DQ124" s="1077" t="s">
        <v>480</v>
      </c>
      <c r="DR124" s="1078"/>
      <c r="DS124" s="1078"/>
      <c r="DT124" s="1078"/>
      <c r="DU124" s="1079"/>
      <c r="DV124" s="1080" t="s">
        <v>138</v>
      </c>
      <c r="DW124" s="1081"/>
      <c r="DX124" s="1081"/>
      <c r="DY124" s="1081"/>
      <c r="DZ124" s="1082"/>
    </row>
    <row r="125" spans="1:130" s="245" customFormat="1" ht="26.25" customHeight="1" x14ac:dyDescent="0.15">
      <c r="A125" s="1153"/>
      <c r="B125" s="1040"/>
      <c r="C125" s="1010" t="s">
        <v>465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138</v>
      </c>
      <c r="AB125" s="1053"/>
      <c r="AC125" s="1053"/>
      <c r="AD125" s="1053"/>
      <c r="AE125" s="1054"/>
      <c r="AF125" s="1055" t="s">
        <v>138</v>
      </c>
      <c r="AG125" s="1053"/>
      <c r="AH125" s="1053"/>
      <c r="AI125" s="1053"/>
      <c r="AJ125" s="1054"/>
      <c r="AK125" s="1055" t="s">
        <v>138</v>
      </c>
      <c r="AL125" s="1053"/>
      <c r="AM125" s="1053"/>
      <c r="AN125" s="1053"/>
      <c r="AO125" s="1054"/>
      <c r="AP125" s="1056" t="s">
        <v>138</v>
      </c>
      <c r="AQ125" s="1057"/>
      <c r="AR125" s="1057"/>
      <c r="AS125" s="1057"/>
      <c r="AT125" s="1058"/>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117" t="s">
        <v>481</v>
      </c>
      <c r="CL125" s="1102"/>
      <c r="CM125" s="1102"/>
      <c r="CN125" s="1102"/>
      <c r="CO125" s="1103"/>
      <c r="CP125" s="1034" t="s">
        <v>482</v>
      </c>
      <c r="CQ125" s="983"/>
      <c r="CR125" s="983"/>
      <c r="CS125" s="983"/>
      <c r="CT125" s="983"/>
      <c r="CU125" s="983"/>
      <c r="CV125" s="983"/>
      <c r="CW125" s="983"/>
      <c r="CX125" s="983"/>
      <c r="CY125" s="983"/>
      <c r="CZ125" s="983"/>
      <c r="DA125" s="983"/>
      <c r="DB125" s="983"/>
      <c r="DC125" s="983"/>
      <c r="DD125" s="983"/>
      <c r="DE125" s="983"/>
      <c r="DF125" s="984"/>
      <c r="DG125" s="1020" t="s">
        <v>138</v>
      </c>
      <c r="DH125" s="1021"/>
      <c r="DI125" s="1021"/>
      <c r="DJ125" s="1021"/>
      <c r="DK125" s="1021"/>
      <c r="DL125" s="1021" t="s">
        <v>138</v>
      </c>
      <c r="DM125" s="1021"/>
      <c r="DN125" s="1021"/>
      <c r="DO125" s="1021"/>
      <c r="DP125" s="1021"/>
      <c r="DQ125" s="1021" t="s">
        <v>138</v>
      </c>
      <c r="DR125" s="1021"/>
      <c r="DS125" s="1021"/>
      <c r="DT125" s="1021"/>
      <c r="DU125" s="1021"/>
      <c r="DV125" s="1022" t="s">
        <v>138</v>
      </c>
      <c r="DW125" s="1022"/>
      <c r="DX125" s="1022"/>
      <c r="DY125" s="1022"/>
      <c r="DZ125" s="1023"/>
    </row>
    <row r="126" spans="1:130" s="245" customFormat="1" ht="26.25" customHeight="1" thickBot="1" x14ac:dyDescent="0.2">
      <c r="A126" s="1153"/>
      <c r="B126" s="1040"/>
      <c r="C126" s="1010" t="s">
        <v>467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138</v>
      </c>
      <c r="AB126" s="1053"/>
      <c r="AC126" s="1053"/>
      <c r="AD126" s="1053"/>
      <c r="AE126" s="1054"/>
      <c r="AF126" s="1055" t="s">
        <v>138</v>
      </c>
      <c r="AG126" s="1053"/>
      <c r="AH126" s="1053"/>
      <c r="AI126" s="1053"/>
      <c r="AJ126" s="1054"/>
      <c r="AK126" s="1055" t="s">
        <v>138</v>
      </c>
      <c r="AL126" s="1053"/>
      <c r="AM126" s="1053"/>
      <c r="AN126" s="1053"/>
      <c r="AO126" s="1054"/>
      <c r="AP126" s="1056" t="s">
        <v>138</v>
      </c>
      <c r="AQ126" s="1057"/>
      <c r="AR126" s="1057"/>
      <c r="AS126" s="1057"/>
      <c r="AT126" s="1058"/>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118"/>
      <c r="CL126" s="1105"/>
      <c r="CM126" s="1105"/>
      <c r="CN126" s="1105"/>
      <c r="CO126" s="1106"/>
      <c r="CP126" s="1043" t="s">
        <v>483</v>
      </c>
      <c r="CQ126" s="1044"/>
      <c r="CR126" s="1044"/>
      <c r="CS126" s="1044"/>
      <c r="CT126" s="1044"/>
      <c r="CU126" s="1044"/>
      <c r="CV126" s="1044"/>
      <c r="CW126" s="1044"/>
      <c r="CX126" s="1044"/>
      <c r="CY126" s="1044"/>
      <c r="CZ126" s="1044"/>
      <c r="DA126" s="1044"/>
      <c r="DB126" s="1044"/>
      <c r="DC126" s="1044"/>
      <c r="DD126" s="1044"/>
      <c r="DE126" s="1044"/>
      <c r="DF126" s="1045"/>
      <c r="DG126" s="1013" t="s">
        <v>138</v>
      </c>
      <c r="DH126" s="1014"/>
      <c r="DI126" s="1014"/>
      <c r="DJ126" s="1014"/>
      <c r="DK126" s="1014"/>
      <c r="DL126" s="1014" t="s">
        <v>138</v>
      </c>
      <c r="DM126" s="1014"/>
      <c r="DN126" s="1014"/>
      <c r="DO126" s="1014"/>
      <c r="DP126" s="1014"/>
      <c r="DQ126" s="1014" t="s">
        <v>138</v>
      </c>
      <c r="DR126" s="1014"/>
      <c r="DS126" s="1014"/>
      <c r="DT126" s="1014"/>
      <c r="DU126" s="1014"/>
      <c r="DV126" s="1015" t="s">
        <v>138</v>
      </c>
      <c r="DW126" s="1015"/>
      <c r="DX126" s="1015"/>
      <c r="DY126" s="1015"/>
      <c r="DZ126" s="1016"/>
    </row>
    <row r="127" spans="1:130" s="245" customFormat="1" ht="26.25" customHeight="1" x14ac:dyDescent="0.15">
      <c r="A127" s="1154"/>
      <c r="B127" s="1042"/>
      <c r="C127" s="1096" t="s">
        <v>484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138</v>
      </c>
      <c r="AB127" s="1053"/>
      <c r="AC127" s="1053"/>
      <c r="AD127" s="1053"/>
      <c r="AE127" s="1054"/>
      <c r="AF127" s="1055" t="s">
        <v>453</v>
      </c>
      <c r="AG127" s="1053"/>
      <c r="AH127" s="1053"/>
      <c r="AI127" s="1053"/>
      <c r="AJ127" s="1054"/>
      <c r="AK127" s="1055" t="s">
        <v>485</v>
      </c>
      <c r="AL127" s="1053"/>
      <c r="AM127" s="1053"/>
      <c r="AN127" s="1053"/>
      <c r="AO127" s="1054"/>
      <c r="AP127" s="1056" t="s">
        <v>390</v>
      </c>
      <c r="AQ127" s="1057"/>
      <c r="AR127" s="1057"/>
      <c r="AS127" s="1057"/>
      <c r="AT127" s="1058"/>
      <c r="AU127" s="281"/>
      <c r="AV127" s="281"/>
      <c r="AW127" s="281"/>
      <c r="AX127" s="1126" t="s">
        <v>486</v>
      </c>
      <c r="AY127" s="1127"/>
      <c r="AZ127" s="1127"/>
      <c r="BA127" s="1127"/>
      <c r="BB127" s="1127"/>
      <c r="BC127" s="1127"/>
      <c r="BD127" s="1127"/>
      <c r="BE127" s="1128"/>
      <c r="BF127" s="1129" t="s">
        <v>487</v>
      </c>
      <c r="BG127" s="1127"/>
      <c r="BH127" s="1127"/>
      <c r="BI127" s="1127"/>
      <c r="BJ127" s="1127"/>
      <c r="BK127" s="1127"/>
      <c r="BL127" s="1128"/>
      <c r="BM127" s="1129" t="s">
        <v>488</v>
      </c>
      <c r="BN127" s="1127"/>
      <c r="BO127" s="1127"/>
      <c r="BP127" s="1127"/>
      <c r="BQ127" s="1127"/>
      <c r="BR127" s="1127"/>
      <c r="BS127" s="1128"/>
      <c r="BT127" s="1129" t="s">
        <v>489</v>
      </c>
      <c r="BU127" s="1127"/>
      <c r="BV127" s="1127"/>
      <c r="BW127" s="1127"/>
      <c r="BX127" s="1127"/>
      <c r="BY127" s="1127"/>
      <c r="BZ127" s="1151"/>
      <c r="CA127" s="281"/>
      <c r="CB127" s="281"/>
      <c r="CC127" s="281"/>
      <c r="CD127" s="282"/>
      <c r="CE127" s="282"/>
      <c r="CF127" s="282"/>
      <c r="CG127" s="279"/>
      <c r="CH127" s="279"/>
      <c r="CI127" s="279"/>
      <c r="CJ127" s="280"/>
      <c r="CK127" s="1118"/>
      <c r="CL127" s="1105"/>
      <c r="CM127" s="1105"/>
      <c r="CN127" s="1105"/>
      <c r="CO127" s="1106"/>
      <c r="CP127" s="1043" t="s">
        <v>490</v>
      </c>
      <c r="CQ127" s="1044"/>
      <c r="CR127" s="1044"/>
      <c r="CS127" s="1044"/>
      <c r="CT127" s="1044"/>
      <c r="CU127" s="1044"/>
      <c r="CV127" s="1044"/>
      <c r="CW127" s="1044"/>
      <c r="CX127" s="1044"/>
      <c r="CY127" s="1044"/>
      <c r="CZ127" s="1044"/>
      <c r="DA127" s="1044"/>
      <c r="DB127" s="1044"/>
      <c r="DC127" s="1044"/>
      <c r="DD127" s="1044"/>
      <c r="DE127" s="1044"/>
      <c r="DF127" s="1045"/>
      <c r="DG127" s="1013" t="s">
        <v>138</v>
      </c>
      <c r="DH127" s="1014"/>
      <c r="DI127" s="1014"/>
      <c r="DJ127" s="1014"/>
      <c r="DK127" s="1014"/>
      <c r="DL127" s="1014" t="s">
        <v>138</v>
      </c>
      <c r="DM127" s="1014"/>
      <c r="DN127" s="1014"/>
      <c r="DO127" s="1014"/>
      <c r="DP127" s="1014"/>
      <c r="DQ127" s="1014" t="s">
        <v>138</v>
      </c>
      <c r="DR127" s="1014"/>
      <c r="DS127" s="1014"/>
      <c r="DT127" s="1014"/>
      <c r="DU127" s="1014"/>
      <c r="DV127" s="1015" t="s">
        <v>138</v>
      </c>
      <c r="DW127" s="1015"/>
      <c r="DX127" s="1015"/>
      <c r="DY127" s="1015"/>
      <c r="DZ127" s="1016"/>
    </row>
    <row r="128" spans="1:130" s="245" customFormat="1" ht="26.25" customHeight="1" thickBot="1" x14ac:dyDescent="0.2">
      <c r="A128" s="1137" t="s">
        <v>491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492</v>
      </c>
      <c r="X128" s="1139"/>
      <c r="Y128" s="1139"/>
      <c r="Z128" s="1140"/>
      <c r="AA128" s="1141">
        <v>31693</v>
      </c>
      <c r="AB128" s="1142"/>
      <c r="AC128" s="1142"/>
      <c r="AD128" s="1142"/>
      <c r="AE128" s="1143"/>
      <c r="AF128" s="1144">
        <v>28522</v>
      </c>
      <c r="AG128" s="1142"/>
      <c r="AH128" s="1142"/>
      <c r="AI128" s="1142"/>
      <c r="AJ128" s="1143"/>
      <c r="AK128" s="1144">
        <v>26335</v>
      </c>
      <c r="AL128" s="1142"/>
      <c r="AM128" s="1142"/>
      <c r="AN128" s="1142"/>
      <c r="AO128" s="1143"/>
      <c r="AP128" s="1145"/>
      <c r="AQ128" s="1146"/>
      <c r="AR128" s="1146"/>
      <c r="AS128" s="1146"/>
      <c r="AT128" s="1147"/>
      <c r="AU128" s="281"/>
      <c r="AV128" s="281"/>
      <c r="AW128" s="281"/>
      <c r="AX128" s="982" t="s">
        <v>493</v>
      </c>
      <c r="AY128" s="983"/>
      <c r="AZ128" s="983"/>
      <c r="BA128" s="983"/>
      <c r="BB128" s="983"/>
      <c r="BC128" s="983"/>
      <c r="BD128" s="983"/>
      <c r="BE128" s="984"/>
      <c r="BF128" s="1148" t="s">
        <v>494</v>
      </c>
      <c r="BG128" s="1149"/>
      <c r="BH128" s="1149"/>
      <c r="BI128" s="1149"/>
      <c r="BJ128" s="1149"/>
      <c r="BK128" s="1149"/>
      <c r="BL128" s="1150"/>
      <c r="BM128" s="1148">
        <v>13.59</v>
      </c>
      <c r="BN128" s="1149"/>
      <c r="BO128" s="1149"/>
      <c r="BP128" s="1149"/>
      <c r="BQ128" s="1149"/>
      <c r="BR128" s="1149"/>
      <c r="BS128" s="1150"/>
      <c r="BT128" s="1148">
        <v>20</v>
      </c>
      <c r="BU128" s="1149"/>
      <c r="BV128" s="1149"/>
      <c r="BW128" s="1149"/>
      <c r="BX128" s="1149"/>
      <c r="BY128" s="1149"/>
      <c r="BZ128" s="1173"/>
      <c r="CA128" s="282"/>
      <c r="CB128" s="282"/>
      <c r="CC128" s="282"/>
      <c r="CD128" s="282"/>
      <c r="CE128" s="282"/>
      <c r="CF128" s="282"/>
      <c r="CG128" s="279"/>
      <c r="CH128" s="279"/>
      <c r="CI128" s="279"/>
      <c r="CJ128" s="280"/>
      <c r="CK128" s="1119"/>
      <c r="CL128" s="1120"/>
      <c r="CM128" s="1120"/>
      <c r="CN128" s="1120"/>
      <c r="CO128" s="1121"/>
      <c r="CP128" s="1130" t="s">
        <v>495</v>
      </c>
      <c r="CQ128" s="1131"/>
      <c r="CR128" s="1131"/>
      <c r="CS128" s="1131"/>
      <c r="CT128" s="1131"/>
      <c r="CU128" s="1131"/>
      <c r="CV128" s="1131"/>
      <c r="CW128" s="1131"/>
      <c r="CX128" s="1131"/>
      <c r="CY128" s="1131"/>
      <c r="CZ128" s="1131"/>
      <c r="DA128" s="1131"/>
      <c r="DB128" s="1131"/>
      <c r="DC128" s="1131"/>
      <c r="DD128" s="1131"/>
      <c r="DE128" s="1131"/>
      <c r="DF128" s="1132"/>
      <c r="DG128" s="1133" t="s">
        <v>138</v>
      </c>
      <c r="DH128" s="1134"/>
      <c r="DI128" s="1134"/>
      <c r="DJ128" s="1134"/>
      <c r="DK128" s="1134"/>
      <c r="DL128" s="1134" t="s">
        <v>494</v>
      </c>
      <c r="DM128" s="1134"/>
      <c r="DN128" s="1134"/>
      <c r="DO128" s="1134"/>
      <c r="DP128" s="1134"/>
      <c r="DQ128" s="1134" t="s">
        <v>138</v>
      </c>
      <c r="DR128" s="1134"/>
      <c r="DS128" s="1134"/>
      <c r="DT128" s="1134"/>
      <c r="DU128" s="1134"/>
      <c r="DV128" s="1135" t="s">
        <v>138</v>
      </c>
      <c r="DW128" s="1135"/>
      <c r="DX128" s="1135"/>
      <c r="DY128" s="1135"/>
      <c r="DZ128" s="1136"/>
    </row>
    <row r="129" spans="1:131" s="245"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496</v>
      </c>
      <c r="X129" s="1168"/>
      <c r="Y129" s="1168"/>
      <c r="Z129" s="1169"/>
      <c r="AA129" s="1052">
        <v>8963471</v>
      </c>
      <c r="AB129" s="1053"/>
      <c r="AC129" s="1053"/>
      <c r="AD129" s="1053"/>
      <c r="AE129" s="1054"/>
      <c r="AF129" s="1055">
        <v>8765544</v>
      </c>
      <c r="AG129" s="1053"/>
      <c r="AH129" s="1053"/>
      <c r="AI129" s="1053"/>
      <c r="AJ129" s="1054"/>
      <c r="AK129" s="1055">
        <v>8684333</v>
      </c>
      <c r="AL129" s="1053"/>
      <c r="AM129" s="1053"/>
      <c r="AN129" s="1053"/>
      <c r="AO129" s="1054"/>
      <c r="AP129" s="1170"/>
      <c r="AQ129" s="1171"/>
      <c r="AR129" s="1171"/>
      <c r="AS129" s="1171"/>
      <c r="AT129" s="1172"/>
      <c r="AU129" s="283"/>
      <c r="AV129" s="283"/>
      <c r="AW129" s="283"/>
      <c r="AX129" s="1161" t="s">
        <v>497</v>
      </c>
      <c r="AY129" s="1044"/>
      <c r="AZ129" s="1044"/>
      <c r="BA129" s="1044"/>
      <c r="BB129" s="1044"/>
      <c r="BC129" s="1044"/>
      <c r="BD129" s="1044"/>
      <c r="BE129" s="1045"/>
      <c r="BF129" s="1162" t="s">
        <v>390</v>
      </c>
      <c r="BG129" s="1163"/>
      <c r="BH129" s="1163"/>
      <c r="BI129" s="1163"/>
      <c r="BJ129" s="1163"/>
      <c r="BK129" s="1163"/>
      <c r="BL129" s="1164"/>
      <c r="BM129" s="1162">
        <v>18.59</v>
      </c>
      <c r="BN129" s="1163"/>
      <c r="BO129" s="1163"/>
      <c r="BP129" s="1163"/>
      <c r="BQ129" s="1163"/>
      <c r="BR129" s="1163"/>
      <c r="BS129" s="1164"/>
      <c r="BT129" s="1162">
        <v>30</v>
      </c>
      <c r="BU129" s="1165"/>
      <c r="BV129" s="1165"/>
      <c r="BW129" s="1165"/>
      <c r="BX129" s="1165"/>
      <c r="BY129" s="1165"/>
      <c r="BZ129" s="1166"/>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1024" t="s">
        <v>498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499</v>
      </c>
      <c r="X130" s="1168"/>
      <c r="Y130" s="1168"/>
      <c r="Z130" s="1169"/>
      <c r="AA130" s="1052">
        <v>2050945</v>
      </c>
      <c r="AB130" s="1053"/>
      <c r="AC130" s="1053"/>
      <c r="AD130" s="1053"/>
      <c r="AE130" s="1054"/>
      <c r="AF130" s="1055">
        <v>1975620</v>
      </c>
      <c r="AG130" s="1053"/>
      <c r="AH130" s="1053"/>
      <c r="AI130" s="1053"/>
      <c r="AJ130" s="1054"/>
      <c r="AK130" s="1055">
        <v>2021465</v>
      </c>
      <c r="AL130" s="1053"/>
      <c r="AM130" s="1053"/>
      <c r="AN130" s="1053"/>
      <c r="AO130" s="1054"/>
      <c r="AP130" s="1170"/>
      <c r="AQ130" s="1171"/>
      <c r="AR130" s="1171"/>
      <c r="AS130" s="1171"/>
      <c r="AT130" s="1172"/>
      <c r="AU130" s="283"/>
      <c r="AV130" s="283"/>
      <c r="AW130" s="283"/>
      <c r="AX130" s="1161" t="s">
        <v>500</v>
      </c>
      <c r="AY130" s="1044"/>
      <c r="AZ130" s="1044"/>
      <c r="BA130" s="1044"/>
      <c r="BB130" s="1044"/>
      <c r="BC130" s="1044"/>
      <c r="BD130" s="1044"/>
      <c r="BE130" s="1045"/>
      <c r="BF130" s="1198">
        <v>8.8000000000000007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501</v>
      </c>
      <c r="X131" s="1206"/>
      <c r="Y131" s="1206"/>
      <c r="Z131" s="1207"/>
      <c r="AA131" s="1099">
        <v>6912526</v>
      </c>
      <c r="AB131" s="1078"/>
      <c r="AC131" s="1078"/>
      <c r="AD131" s="1078"/>
      <c r="AE131" s="1079"/>
      <c r="AF131" s="1077">
        <v>6789924</v>
      </c>
      <c r="AG131" s="1078"/>
      <c r="AH131" s="1078"/>
      <c r="AI131" s="1078"/>
      <c r="AJ131" s="1079"/>
      <c r="AK131" s="1077">
        <v>6662868</v>
      </c>
      <c r="AL131" s="1078"/>
      <c r="AM131" s="1078"/>
      <c r="AN131" s="1078"/>
      <c r="AO131" s="1079"/>
      <c r="AP131" s="1208"/>
      <c r="AQ131" s="1209"/>
      <c r="AR131" s="1209"/>
      <c r="AS131" s="1209"/>
      <c r="AT131" s="1210"/>
      <c r="AU131" s="283"/>
      <c r="AV131" s="283"/>
      <c r="AW131" s="283"/>
      <c r="AX131" s="1180" t="s">
        <v>502</v>
      </c>
      <c r="AY131" s="1131"/>
      <c r="AZ131" s="1131"/>
      <c r="BA131" s="1131"/>
      <c r="BB131" s="1131"/>
      <c r="BC131" s="1131"/>
      <c r="BD131" s="1131"/>
      <c r="BE131" s="1132"/>
      <c r="BF131" s="1181" t="s">
        <v>138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1187" t="s">
        <v>503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504</v>
      </c>
      <c r="W132" s="1191"/>
      <c r="X132" s="1191"/>
      <c r="Y132" s="1191"/>
      <c r="Z132" s="1192"/>
      <c r="AA132" s="1193">
        <v>10.158211339999999</v>
      </c>
      <c r="AB132" s="1194"/>
      <c r="AC132" s="1194"/>
      <c r="AD132" s="1194"/>
      <c r="AE132" s="1195"/>
      <c r="AF132" s="1196">
        <v>8.0598987560000008</v>
      </c>
      <c r="AG132" s="1194"/>
      <c r="AH132" s="1194"/>
      <c r="AI132" s="1194"/>
      <c r="AJ132" s="1195"/>
      <c r="AK132" s="1196">
        <v>8.2320256080000007</v>
      </c>
      <c r="AL132" s="1194"/>
      <c r="AM132" s="1194"/>
      <c r="AN132" s="1194"/>
      <c r="AO132" s="1195"/>
      <c r="AP132" s="1093"/>
      <c r="AQ132" s="1094"/>
      <c r="AR132" s="1094"/>
      <c r="AS132" s="1094"/>
      <c r="AT132" s="1197"/>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505</v>
      </c>
      <c r="W133" s="1174"/>
      <c r="X133" s="1174"/>
      <c r="Y133" s="1174"/>
      <c r="Z133" s="1175"/>
      <c r="AA133" s="1176">
        <v>10.6</v>
      </c>
      <c r="AB133" s="1177"/>
      <c r="AC133" s="1177"/>
      <c r="AD133" s="1177"/>
      <c r="AE133" s="1178"/>
      <c r="AF133" s="1176">
        <v>9.5</v>
      </c>
      <c r="AG133" s="1177"/>
      <c r="AH133" s="1177"/>
      <c r="AI133" s="1177"/>
      <c r="AJ133" s="1178"/>
      <c r="AK133" s="1176">
        <v>8.8000000000000007</v>
      </c>
      <c r="AL133" s="1177"/>
      <c r="AM133" s="1177"/>
      <c r="AN133" s="1177"/>
      <c r="AO133" s="1178"/>
      <c r="AP133" s="1123"/>
      <c r="AQ133" s="1124"/>
      <c r="AR133" s="1124"/>
      <c r="AS133" s="1124"/>
      <c r="AT133" s="1179"/>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D6mVvqqIR6JHlhEnwNhsP4CeAtA1aR5ICEGJBdGSNbsBgKIQGeFaYXSnvH11CtpXh3Cbn1gGS1xEqxK56iZ4WQ==" saltValue="xjVEXTcNUmxgouWoV0yPf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verticalDpi="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1093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506</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nq3hZswvCUKDGyy52K/Xk7VoGeJxltiKx9uAfk8W7KASSnYzUe7z7t4BSBibHokoJY5V/x8ghI6rNxDoopj+Hg==" saltValue="qgO6Jhsi6+RJGugHxRx5N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57031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ZGklvdxKhJ88J0yZSuRgP+HH8PuGBec9P+RfPazUeJGCSNMPjrC5NlbrpKEQ4xDF7JpzAwqizwsTmHsjnZ2dA==" saltValue="P7EV/XI5c73+9l2Sjf7yug==" spinCount="100000" sheet="1" objects="1" scenarios="1"/>
  <dataConsolidate/>
  <phoneticPr fontId="2"/>
  <printOptions horizontalCentered="1" verticalCentered="1"/>
  <pageMargins left="0" right="0" top="0" bottom="0" header="0" footer="0"/>
  <pageSetup paperSize="9" scale="48" orientation="landscape"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42578125" style="291" customWidth="1"/>
    <col min="37" max="44" width="17" style="291" customWidth="1"/>
    <col min="45" max="45" width="6.140625" style="298" customWidth="1"/>
    <col min="46" max="46" width="3" style="296" customWidth="1"/>
    <col min="47" max="47" width="19.140625" style="291" hidden="1" customWidth="1"/>
    <col min="48" max="52" width="12.5703125" style="291" hidden="1" customWidth="1"/>
    <col min="53" max="16384" width="8.57031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507</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508</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4" t="s">
        <v>509</v>
      </c>
      <c r="AP7" s="302"/>
      <c r="AQ7" s="303" t="s">
        <v>510</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5"/>
      <c r="AP8" s="308" t="s">
        <v>511</v>
      </c>
      <c r="AQ8" s="309" t="s">
        <v>512</v>
      </c>
      <c r="AR8" s="310" t="s">
        <v>513</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16" t="s">
        <v>514</v>
      </c>
      <c r="AL9" s="1217"/>
      <c r="AM9" s="1217"/>
      <c r="AN9" s="1218"/>
      <c r="AO9" s="311">
        <v>1920339</v>
      </c>
      <c r="AP9" s="311">
        <v>95907</v>
      </c>
      <c r="AQ9" s="312">
        <v>62963</v>
      </c>
      <c r="AR9" s="313">
        <v>52.3</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16" t="s">
        <v>515</v>
      </c>
      <c r="AL10" s="1217"/>
      <c r="AM10" s="1217"/>
      <c r="AN10" s="1218"/>
      <c r="AO10" s="314">
        <v>182633</v>
      </c>
      <c r="AP10" s="314">
        <v>9121</v>
      </c>
      <c r="AQ10" s="315">
        <v>6807</v>
      </c>
      <c r="AR10" s="316">
        <v>34</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16" t="s">
        <v>516</v>
      </c>
      <c r="AL11" s="1217"/>
      <c r="AM11" s="1217"/>
      <c r="AN11" s="1218"/>
      <c r="AO11" s="314">
        <v>342070</v>
      </c>
      <c r="AP11" s="314">
        <v>17084</v>
      </c>
      <c r="AQ11" s="315">
        <v>9161</v>
      </c>
      <c r="AR11" s="316">
        <v>86.5</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16" t="s">
        <v>517</v>
      </c>
      <c r="AL12" s="1217"/>
      <c r="AM12" s="1217"/>
      <c r="AN12" s="1218"/>
      <c r="AO12" s="314" t="s">
        <v>518</v>
      </c>
      <c r="AP12" s="314" t="s">
        <v>518</v>
      </c>
      <c r="AQ12" s="315">
        <v>469</v>
      </c>
      <c r="AR12" s="316" t="s">
        <v>518</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16" t="s">
        <v>519</v>
      </c>
      <c r="AL13" s="1217"/>
      <c r="AM13" s="1217"/>
      <c r="AN13" s="1218"/>
      <c r="AO13" s="314" t="s">
        <v>518</v>
      </c>
      <c r="AP13" s="314" t="s">
        <v>518</v>
      </c>
      <c r="AQ13" s="315" t="s">
        <v>518</v>
      </c>
      <c r="AR13" s="316" t="s">
        <v>518</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16" t="s">
        <v>520</v>
      </c>
      <c r="AL14" s="1217"/>
      <c r="AM14" s="1217"/>
      <c r="AN14" s="1218"/>
      <c r="AO14" s="314">
        <v>7992</v>
      </c>
      <c r="AP14" s="314">
        <v>399</v>
      </c>
      <c r="AQ14" s="315">
        <v>2905</v>
      </c>
      <c r="AR14" s="316">
        <v>-86.3</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16" t="s">
        <v>521</v>
      </c>
      <c r="AL15" s="1217"/>
      <c r="AM15" s="1217"/>
      <c r="AN15" s="1218"/>
      <c r="AO15" s="314">
        <v>25750</v>
      </c>
      <c r="AP15" s="314">
        <v>1286</v>
      </c>
      <c r="AQ15" s="315">
        <v>1486</v>
      </c>
      <c r="AR15" s="316">
        <v>-13.5</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19" t="s">
        <v>522</v>
      </c>
      <c r="AL16" s="1220"/>
      <c r="AM16" s="1220"/>
      <c r="AN16" s="1221"/>
      <c r="AO16" s="314">
        <v>-192995</v>
      </c>
      <c r="AP16" s="314">
        <v>-9639</v>
      </c>
      <c r="AQ16" s="315">
        <v>-5107</v>
      </c>
      <c r="AR16" s="316">
        <v>88.7</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19" t="s">
        <v>187</v>
      </c>
      <c r="AL17" s="1220"/>
      <c r="AM17" s="1220"/>
      <c r="AN17" s="1221"/>
      <c r="AO17" s="314">
        <v>2285789</v>
      </c>
      <c r="AP17" s="314">
        <v>114158</v>
      </c>
      <c r="AQ17" s="315">
        <v>78684</v>
      </c>
      <c r="AR17" s="316">
        <v>45.1</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523</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524</v>
      </c>
      <c r="AP20" s="322" t="s">
        <v>525</v>
      </c>
      <c r="AQ20" s="323" t="s">
        <v>526</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11" t="s">
        <v>527</v>
      </c>
      <c r="AL21" s="1212"/>
      <c r="AM21" s="1212"/>
      <c r="AN21" s="1213"/>
      <c r="AO21" s="326">
        <v>11.99</v>
      </c>
      <c r="AP21" s="327">
        <v>7.53</v>
      </c>
      <c r="AQ21" s="328">
        <v>4.46</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11" t="s">
        <v>528</v>
      </c>
      <c r="AL22" s="1212"/>
      <c r="AM22" s="1212"/>
      <c r="AN22" s="1213"/>
      <c r="AO22" s="331">
        <v>94.2</v>
      </c>
      <c r="AP22" s="332">
        <v>97.4</v>
      </c>
      <c r="AQ22" s="333">
        <v>-3.2</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529</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530</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531</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4" t="s">
        <v>509</v>
      </c>
      <c r="AP30" s="302"/>
      <c r="AQ30" s="303" t="s">
        <v>510</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5"/>
      <c r="AP31" s="308" t="s">
        <v>511</v>
      </c>
      <c r="AQ31" s="309" t="s">
        <v>512</v>
      </c>
      <c r="AR31" s="310" t="s">
        <v>513</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27" t="s">
        <v>532</v>
      </c>
      <c r="AL32" s="1228"/>
      <c r="AM32" s="1228"/>
      <c r="AN32" s="1229"/>
      <c r="AO32" s="341">
        <v>1693198</v>
      </c>
      <c r="AP32" s="341">
        <v>84563</v>
      </c>
      <c r="AQ32" s="342">
        <v>34297</v>
      </c>
      <c r="AR32" s="343">
        <v>146.6</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27" t="s">
        <v>533</v>
      </c>
      <c r="AL33" s="1228"/>
      <c r="AM33" s="1228"/>
      <c r="AN33" s="1229"/>
      <c r="AO33" s="341" t="s">
        <v>518</v>
      </c>
      <c r="AP33" s="341" t="s">
        <v>518</v>
      </c>
      <c r="AQ33" s="342" t="s">
        <v>518</v>
      </c>
      <c r="AR33" s="343" t="s">
        <v>518</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27" t="s">
        <v>534</v>
      </c>
      <c r="AL34" s="1228"/>
      <c r="AM34" s="1228"/>
      <c r="AN34" s="1229"/>
      <c r="AO34" s="341" t="s">
        <v>518</v>
      </c>
      <c r="AP34" s="341" t="s">
        <v>518</v>
      </c>
      <c r="AQ34" s="342" t="s">
        <v>518</v>
      </c>
      <c r="AR34" s="343" t="s">
        <v>518</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27" t="s">
        <v>535</v>
      </c>
      <c r="AL35" s="1228"/>
      <c r="AM35" s="1228"/>
      <c r="AN35" s="1229"/>
      <c r="AO35" s="341">
        <v>847313</v>
      </c>
      <c r="AP35" s="341">
        <v>42317</v>
      </c>
      <c r="AQ35" s="342">
        <v>14866</v>
      </c>
      <c r="AR35" s="343">
        <v>184.7</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27" t="s">
        <v>536</v>
      </c>
      <c r="AL36" s="1228"/>
      <c r="AM36" s="1228"/>
      <c r="AN36" s="1229"/>
      <c r="AO36" s="341">
        <v>55778</v>
      </c>
      <c r="AP36" s="341">
        <v>2786</v>
      </c>
      <c r="AQ36" s="342">
        <v>2278</v>
      </c>
      <c r="AR36" s="343">
        <v>22.3</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27" t="s">
        <v>537</v>
      </c>
      <c r="AL37" s="1228"/>
      <c r="AM37" s="1228"/>
      <c r="AN37" s="1229"/>
      <c r="AO37" s="341" t="s">
        <v>518</v>
      </c>
      <c r="AP37" s="341" t="s">
        <v>518</v>
      </c>
      <c r="AQ37" s="342">
        <v>453</v>
      </c>
      <c r="AR37" s="343" t="s">
        <v>518</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30" t="s">
        <v>538</v>
      </c>
      <c r="AL38" s="1231"/>
      <c r="AM38" s="1231"/>
      <c r="AN38" s="1232"/>
      <c r="AO38" s="344" t="s">
        <v>518</v>
      </c>
      <c r="AP38" s="344" t="s">
        <v>518</v>
      </c>
      <c r="AQ38" s="345">
        <v>1</v>
      </c>
      <c r="AR38" s="333" t="s">
        <v>518</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30" t="s">
        <v>539</v>
      </c>
      <c r="AL39" s="1231"/>
      <c r="AM39" s="1231"/>
      <c r="AN39" s="1232"/>
      <c r="AO39" s="341">
        <v>-26335</v>
      </c>
      <c r="AP39" s="341">
        <v>-1315</v>
      </c>
      <c r="AQ39" s="342">
        <v>-3000</v>
      </c>
      <c r="AR39" s="343">
        <v>-56.2</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27" t="s">
        <v>540</v>
      </c>
      <c r="AL40" s="1228"/>
      <c r="AM40" s="1228"/>
      <c r="AN40" s="1229"/>
      <c r="AO40" s="341">
        <v>-2021465</v>
      </c>
      <c r="AP40" s="341">
        <v>-100957</v>
      </c>
      <c r="AQ40" s="342">
        <v>-34641</v>
      </c>
      <c r="AR40" s="343">
        <v>191.4</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33" t="s">
        <v>298</v>
      </c>
      <c r="AL41" s="1234"/>
      <c r="AM41" s="1234"/>
      <c r="AN41" s="1235"/>
      <c r="AO41" s="341">
        <v>548489</v>
      </c>
      <c r="AP41" s="341">
        <v>27393</v>
      </c>
      <c r="AQ41" s="342">
        <v>14254</v>
      </c>
      <c r="AR41" s="343">
        <v>92.2</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541</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542</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543</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22" t="s">
        <v>509</v>
      </c>
      <c r="AN49" s="1224" t="s">
        <v>544</v>
      </c>
      <c r="AO49" s="1225"/>
      <c r="AP49" s="1225"/>
      <c r="AQ49" s="1225"/>
      <c r="AR49" s="1226"/>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23"/>
      <c r="AN50" s="357" t="s">
        <v>545</v>
      </c>
      <c r="AO50" s="358" t="s">
        <v>546</v>
      </c>
      <c r="AP50" s="359" t="s">
        <v>547</v>
      </c>
      <c r="AQ50" s="360" t="s">
        <v>548</v>
      </c>
      <c r="AR50" s="361" t="s">
        <v>549</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550</v>
      </c>
      <c r="AL51" s="354"/>
      <c r="AM51" s="362">
        <v>3914804</v>
      </c>
      <c r="AN51" s="363">
        <v>180655</v>
      </c>
      <c r="AO51" s="364">
        <v>43.6</v>
      </c>
      <c r="AP51" s="365">
        <v>56894</v>
      </c>
      <c r="AQ51" s="366">
        <v>6.8</v>
      </c>
      <c r="AR51" s="367">
        <v>36.799999999999997</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551</v>
      </c>
      <c r="AM52" s="370">
        <v>2073443</v>
      </c>
      <c r="AN52" s="371">
        <v>95683</v>
      </c>
      <c r="AO52" s="372">
        <v>25</v>
      </c>
      <c r="AP52" s="373">
        <v>32548</v>
      </c>
      <c r="AQ52" s="374">
        <v>12.6</v>
      </c>
      <c r="AR52" s="375">
        <v>12.4</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552</v>
      </c>
      <c r="AL53" s="354"/>
      <c r="AM53" s="362">
        <v>2876248</v>
      </c>
      <c r="AN53" s="363">
        <v>135372</v>
      </c>
      <c r="AO53" s="364">
        <v>-25.1</v>
      </c>
      <c r="AP53" s="365">
        <v>57122</v>
      </c>
      <c r="AQ53" s="366">
        <v>0.4</v>
      </c>
      <c r="AR53" s="367">
        <v>-25.5</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551</v>
      </c>
      <c r="AM54" s="370">
        <v>1596823</v>
      </c>
      <c r="AN54" s="371">
        <v>75155</v>
      </c>
      <c r="AO54" s="372">
        <v>-21.5</v>
      </c>
      <c r="AP54" s="373">
        <v>36191</v>
      </c>
      <c r="AQ54" s="374">
        <v>11.2</v>
      </c>
      <c r="AR54" s="375">
        <v>-32.700000000000003</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553</v>
      </c>
      <c r="AL55" s="354"/>
      <c r="AM55" s="362">
        <v>2593085</v>
      </c>
      <c r="AN55" s="363">
        <v>124012</v>
      </c>
      <c r="AO55" s="364">
        <v>-8.4</v>
      </c>
      <c r="AP55" s="365">
        <v>53655</v>
      </c>
      <c r="AQ55" s="366">
        <v>-6.1</v>
      </c>
      <c r="AR55" s="367">
        <v>-2.2999999999999998</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551</v>
      </c>
      <c r="AM56" s="370">
        <v>1484993</v>
      </c>
      <c r="AN56" s="371">
        <v>71018</v>
      </c>
      <c r="AO56" s="372">
        <v>-5.5</v>
      </c>
      <c r="AP56" s="373">
        <v>32719</v>
      </c>
      <c r="AQ56" s="374">
        <v>-9.6</v>
      </c>
      <c r="AR56" s="375">
        <v>4.0999999999999996</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554</v>
      </c>
      <c r="AL57" s="354"/>
      <c r="AM57" s="362">
        <v>2517294</v>
      </c>
      <c r="AN57" s="363">
        <v>122975</v>
      </c>
      <c r="AO57" s="364">
        <v>-0.8</v>
      </c>
      <c r="AP57" s="365">
        <v>53869</v>
      </c>
      <c r="AQ57" s="366">
        <v>0.4</v>
      </c>
      <c r="AR57" s="367">
        <v>-1.2</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551</v>
      </c>
      <c r="AM58" s="370">
        <v>1480126</v>
      </c>
      <c r="AN58" s="371">
        <v>72307</v>
      </c>
      <c r="AO58" s="372">
        <v>1.8</v>
      </c>
      <c r="AP58" s="373">
        <v>35046</v>
      </c>
      <c r="AQ58" s="374">
        <v>7.1</v>
      </c>
      <c r="AR58" s="375">
        <v>-5.3</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555</v>
      </c>
      <c r="AL59" s="354"/>
      <c r="AM59" s="362">
        <v>2082090</v>
      </c>
      <c r="AN59" s="363">
        <v>103985</v>
      </c>
      <c r="AO59" s="364">
        <v>-15.4</v>
      </c>
      <c r="AP59" s="365">
        <v>59119</v>
      </c>
      <c r="AQ59" s="366">
        <v>9.6999999999999993</v>
      </c>
      <c r="AR59" s="367">
        <v>-25.1</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551</v>
      </c>
      <c r="AM60" s="370">
        <v>1451095</v>
      </c>
      <c r="AN60" s="371">
        <v>72471</v>
      </c>
      <c r="AO60" s="372">
        <v>0.2</v>
      </c>
      <c r="AP60" s="373">
        <v>29900</v>
      </c>
      <c r="AQ60" s="374">
        <v>-14.7</v>
      </c>
      <c r="AR60" s="375">
        <v>14.9</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556</v>
      </c>
      <c r="AL61" s="376"/>
      <c r="AM61" s="377">
        <v>2796704</v>
      </c>
      <c r="AN61" s="378">
        <v>133400</v>
      </c>
      <c r="AO61" s="379">
        <v>-1.2</v>
      </c>
      <c r="AP61" s="380">
        <v>56132</v>
      </c>
      <c r="AQ61" s="381">
        <v>2.2000000000000002</v>
      </c>
      <c r="AR61" s="367">
        <v>-3.4</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551</v>
      </c>
      <c r="AM62" s="370">
        <v>1617296</v>
      </c>
      <c r="AN62" s="371">
        <v>77327</v>
      </c>
      <c r="AO62" s="372">
        <v>0</v>
      </c>
      <c r="AP62" s="373">
        <v>33281</v>
      </c>
      <c r="AQ62" s="374">
        <v>1.3</v>
      </c>
      <c r="AR62" s="375">
        <v>-1.3</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2rpbXVWhgiu9zwoxQnW+XTGXtXGMpncCLVPHyv/b8dN+m6NhxC7En77hcGqWzkX5geN3CvN+vv7skH0mwkcgYw==" saltValue="HyRngVJB1q+zjCcNMMX2c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425781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558</v>
      </c>
    </row>
    <row r="120" spans="125:125" ht="13.5" hidden="1" customHeight="1" x14ac:dyDescent="0.15"/>
    <row r="121" spans="125:125" ht="13.5" hidden="1" customHeight="1" x14ac:dyDescent="0.15">
      <c r="DU121" s="289"/>
    </row>
  </sheetData>
  <sheetProtection algorithmName="SHA-512" hashValue="Srnj8t8NTsvqkZCQoBfUMkqM+27QxjDW440U1QVlVir3rfVtRTbMgAUVDWGqWiOXpY14XOQin866COOtCPcceQ==" saltValue="n8Qt+CzWfFVe2UKfuHwNp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425781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sheetData>
  <sheetProtection algorithmName="SHA-512" hashValue="rOwJDR0C+AMAEI0WnZiCsp99ezZ5axHWYnXVCp6ogROuSEOzrjczrs4nt+Mhtqkq/Hd7yR42ADaQwafqQjTf5w==" saltValue="aIYCgmS7zKyvKxQ8kw6Yq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35.76</v>
      </c>
      <c r="G47" s="12">
        <v>39.840000000000003</v>
      </c>
      <c r="H47" s="12">
        <v>39.299999999999997</v>
      </c>
      <c r="I47" s="12">
        <v>35.64</v>
      </c>
      <c r="J47" s="13">
        <v>37.200000000000003</v>
      </c>
    </row>
    <row r="48" spans="2:10" ht="57.75" customHeight="1" x14ac:dyDescent="0.15">
      <c r="B48" s="14"/>
      <c r="C48" s="1238" t="s">
        <v>4</v>
      </c>
      <c r="D48" s="1238"/>
      <c r="E48" s="1239"/>
      <c r="F48" s="15">
        <v>1</v>
      </c>
      <c r="G48" s="16">
        <v>1.07</v>
      </c>
      <c r="H48" s="16">
        <v>0.91</v>
      </c>
      <c r="I48" s="16">
        <v>1.48</v>
      </c>
      <c r="J48" s="17">
        <v>1.49</v>
      </c>
    </row>
    <row r="49" spans="2:10" ht="57.75" customHeight="1" thickBot="1" x14ac:dyDescent="0.2">
      <c r="B49" s="18"/>
      <c r="C49" s="1240" t="s">
        <v>5</v>
      </c>
      <c r="D49" s="1240"/>
      <c r="E49" s="1241"/>
      <c r="F49" s="19">
        <v>8.18</v>
      </c>
      <c r="G49" s="20">
        <v>4.33</v>
      </c>
      <c r="H49" s="20" t="s">
        <v>565</v>
      </c>
      <c r="I49" s="20" t="s">
        <v>566</v>
      </c>
      <c r="J49" s="21">
        <v>1.22</v>
      </c>
    </row>
    <row r="50" spans="2:10" ht="13.5" customHeight="1" x14ac:dyDescent="0.15"/>
  </sheetData>
  <sheetProtection algorithmName="SHA-512" hashValue="CDBaGjYZbXmW9SoTViObw/rztOC2UJjYwd/9ThHquPJvtNdsHWWNPjij8eccIH4JW09uFdkvm53Vy4yHUx48Vw==" saltValue="GlXKz7Dh/QyohE/sUQCB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2021-10-08T00:04:47Z</cp:lastPrinted>
  <dcterms:modified xsi:type="dcterms:W3CDTF">2021-11-02T07:09:13Z</dcterms:modified>
</cp:coreProperties>
</file>