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BW35" i="9" s="1"/>
  <c r="BW36" i="9" s="1"/>
  <c r="BW37" i="9" s="1"/>
  <c r="BW38" i="9" s="1"/>
  <c r="BW39" i="9" s="1"/>
  <c r="BW40" i="9" s="1"/>
  <c r="C34" i="9"/>
  <c r="CO34" i="9" l="1"/>
  <c r="CO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<sst xmlns="http://schemas.openxmlformats.org/spreadsheetml/2006/main" count="990" uniqueCount="555">
  <si>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</si>
  <si>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</si>
  <si>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</si>
  <si>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</si>
  <si>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</si>
  <si>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</si>
  <si>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</si>
  <si>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</si>
  <si>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</si>
  <si>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</si>
  <si>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</si>
  <si>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</si>
  <si>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</si>
  <si>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</si>
  <si>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</si>
  <si>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</si>
  <si>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</si>
  <si>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</si>
  <si>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</si>
  <si>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</si>
  <si>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</si>
  <si>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</si>
  <si>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</si>
  <si>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</si>
  <si>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</si>
  <si>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</si>
  <si>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</si>
  <si>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</si>
  <si>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</si>
  <si>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</si>
  <si>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</si>
  <si>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</si>
  <si>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</si>
  <si>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</si>
  <si>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</si>
  <si>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</si>
  <si>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</si>
  <si>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</si>
  <si>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</si>
  <si>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</si>
  <si>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</si>
  <si>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</si>
  <si>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</si>
  <si>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</si>
  <si>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</si>
  <si>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</si>
  <si>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</si>
  <si>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</si>
  <si>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</si>
  <si>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</si>
  <si>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</si>
  <si>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</si>
  <si>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</si>
  <si>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</si>
  <si>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</si>
  <si>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</si>
  <si>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</si>
  <si>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</si>
  <si>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</si>
  <si>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</si>
  <si>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</si>
  <si>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</si>
  <si>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</si>
  <si>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</si>
  <si>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</si>
  <si>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</si>
  <si>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</si>
  <si>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</si>
  <si>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</si>
  <si>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</si>
  <si>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</si>
  <si>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</si>
  <si>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</si>
  <si>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</si>
  <si>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</si>
  <si>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</si>
  <si>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</si>
  <si>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</si>
  <si>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</si>
  <si>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</si>
  <si>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</si>
  <si>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</si>
  <si>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</si>
  <si>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</si>
  <si>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</si>
  <si>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</si>
  <si>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</si>
  <si>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</si>
  <si>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</si>
  <si>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</si>
  <si>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</si>
  <si>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</si>
  <si>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</si>
  <si>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</si>
  <si>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</si>
  <si>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</si>
  <si>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</si>
  <si>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</si>
  <si>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</si>
  <si>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</si>
  <si>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</si>
  <si>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</si>
  <si>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</si>
  <si>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</si>
  <si>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</si>
  <si>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</si>
  <si>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</si>
  <si>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</si>
  <si>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</si>
  <si>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</si>
  <si>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</si>
  <si>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</si>
  <si>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</si>
  <si>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</si>
  <si>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</si>
  <si>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</si>
  <si>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</si>
  <si>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</si>
  <si>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</si>
  <si>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</si>
  <si>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</si>
  <si>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</si>
  <si>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</si>
  <si>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</si>
  <si>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</si>
  <si>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</si>
  <si>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</si>
  <si>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</si>
  <si>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</si>
  <si>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</si>
  <si>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</si>
  <si>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</si>
  <si>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</si>
  <si>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</si>
  <si>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</si>
  <si>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</si>
  <si>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</si>
  <si>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</si>
  <si>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</si>
  <si>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</si>
  <si>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</si>
  <si>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</si>
  <si>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</si>
  <si>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</si>
  <si>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</si>
  <si>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</si>
  <si>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</si>
  <si>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</si>
  <si>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</si>
  <si>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</si>
  <si>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</si>
  <si>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</si>
  <si>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</si>
  <si>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</si>
  <si>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</si>
  <si>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</si>
  <si>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</si>
  <si>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</si>
  <si>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</si>
  <si>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</si>
  <si>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</si>
  <si>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</si>
  <si>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</si>
  <si>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</si>
  <si>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</si>
  <si>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</si>
  <si>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</si>
  <si>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</si>
  <si>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</si>
  <si>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</si>
  <si>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</si>
  <si>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</si>
  <si>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</si>
  <si>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</si>
  <si>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</si>
  <si>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</si>
  <si>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</si>
  <si>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</si>
  <si>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</si>
  <si>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</si>
  <si>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</si>
  <si>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</si>
  <si>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</si>
  <si>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</si>
  <si>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</si>
  <si>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</si>
  <si>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</si>
  <si>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</si>
  <si>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</si>
  <si>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</si>
  <si>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</si>
  <si>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</si>
  <si>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</si>
  <si>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</si>
  <si>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</si>
  <si>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石川県内灘町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</si>
  <si>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</si>
  <si>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</si>
  <si>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</si>
  <si>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</si>
  <si>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</si>
  <si>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</si>
  <si>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</si>
  <si>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</si>
  <si>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</si>
  <si>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</si>
  <si>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</si>
  <si>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</si>
  <si>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</si>
  <si>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</si>
  <si>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</si>
  <si>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</si>
  <si>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</si>
  <si>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</si>
  <si>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</si>
  <si>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</si>
  <si>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</si>
  <si>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</si>
  <si>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</si>
  <si>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</si>
  <si>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</si>
  <si>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</si>
  <si>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</si>
  <si>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</si>
  <si>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</si>
  <si>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</si>
  <si>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</si>
  <si>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</si>
  <si>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</si>
  <si>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</si>
  <si>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</si>
  <si>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</si>
  <si>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</si>
  <si>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</si>
  <si>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</si>
  <si>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</si>
  <si>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</si>
  <si>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</si>
  <si>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</si>
  <si>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</si>
  <si>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</si>
  <si>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</si>
  <si>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</si>
  <si>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</si>
  <si>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</si>
  <si>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</si>
  <si>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</si>
  <si>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</si>
  <si>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</si>
  <si>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</si>
  <si>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</si>
  <si>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</si>
  <si>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</si>
  <si>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</si>
  <si>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</si>
  <si>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</si>
  <si>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</si>
  <si>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</si>
  <si>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</si>
  <si>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</si>
  <si>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</si>
  <si>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</si>
  <si>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</si>
  <si>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</si>
  <si>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</si>
  <si>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</si>
  <si>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</si>
  <si>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</si>
  <si>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</si>
  <si>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</si>
  <si>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</si>
  <si>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</si>
  <si>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</si>
  <si>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</si>
  <si>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</si>
  <si>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</si>
  <si>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</si>
  <si>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</si>
  <si>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</si>
  <si>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</si>
  <si>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</si>
  <si>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</si>
  <si>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</si>
  <si>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</si>
  <si>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</si>
  <si>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</si>
  <si>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</si>
  <si>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</si>
  <si>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</si>
  <si>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</si>
  <si>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</si>
  <si>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</si>
  <si>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</si>
  <si>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</si>
  <si>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</si>
  <si>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</si>
  <si>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</si>
  <si>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</si>
  <si>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</si>
  <si>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</si>
  <si>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</si>
  <si>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</si>
  <si>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</si>
  <si>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</si>
  <si>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</si>
  <si>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</si>
  <si>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</si>
  <si>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</si>
  <si>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</si>
  <si>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</si>
  <si>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</si>
  <si>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</si>
  <si>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</si>
  <si>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</si>
  <si>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</si>
  <si>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</si>
  <si>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</si>
  <si>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</si>
  <si>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</si>
  <si>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</si>
  <si>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</si>
  <si>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</si>
  <si>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</si>
  <si>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</si>
  <si>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</si>
  <si>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</si>
  <si>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</si>
  <si>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</si>
  <si>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</si>
  <si>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</si>
  <si>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</si>
  <si>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</si>
  <si>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</si>
  <si>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</si>
  <si>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</si>
  <si>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</si>
  <si>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</si>
  <si>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</si>
  <si>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</si>
  <si>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</si>
  <si>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</si>
  <si>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</si>
  <si>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</si>
  <si>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</si>
  <si>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石川県内灘町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</si>
  <si>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</si>
  <si>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</si>
  <si>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</si>
  <si>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</si>
  <si>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</si>
  <si>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</si>
  <si>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</si>
  <si>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</si>
  <si>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</si>
  <si>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</si>
  <si>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</si>
  <si>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</si>
  <si>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</si>
  <si>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</si>
  <si>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</si>
  <si>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</si>
  <si>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</si>
  <si>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</si>
  <si>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</si>
  <si>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</si>
  <si>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</si>
  <si>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</si>
  <si>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</si>
  <si>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</si>
  <si>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</si>
  <si>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</si>
  <si>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</si>
  <si>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</si>
  <si>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</si>
  <si>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</si>
  <si>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</si>
  <si>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</si>
  <si>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</si>
  <si>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</si>
  <si>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</si>
  <si>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</si>
  <si>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</si>
  <si>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</si>
  <si>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</si>
  <si>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内灘町公共下水道事業特別会計</t>
    <phoneticPr fontId="5"/>
  </si>
  <si>
    <t>法非適用企業</t>
    <phoneticPr fontId="5"/>
  </si>
  <si>
    <t>内灘町新エネルギー事業特別会計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</si>
  <si>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</si>
  <si>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</si>
  <si>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</si>
  <si>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</si>
  <si>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</si>
  <si>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</si>
  <si>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</si>
  <si>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</si>
  <si>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</si>
  <si>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</si>
  <si>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</si>
  <si>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</si>
  <si>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</si>
  <si>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</si>
  <si>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</si>
  <si>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</si>
  <si>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</si>
  <si>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</si>
  <si>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</si>
  <si>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</si>
  <si>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</si>
  <si>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</si>
  <si>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</si>
  <si>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</si>
  <si>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</si>
  <si>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</si>
  <si>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</si>
  <si>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</si>
  <si>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</si>
  <si>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</si>
  <si>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</si>
  <si>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</si>
  <si>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</si>
  <si>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</si>
  <si>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</si>
  <si>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</si>
  <si>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</si>
  <si>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</si>
  <si>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</si>
  <si>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</si>
  <si>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</si>
  <si>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</si>
  <si>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</si>
  <si>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</si>
  <si>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</si>
  <si>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</si>
  <si>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</si>
  <si>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</si>
  <si>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</si>
  <si>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</si>
  <si>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</si>
  <si>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</si>
  <si>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</si>
  <si>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</si>
  <si>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</si>
  <si>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</si>
  <si>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</si>
  <si>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</si>
  <si>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</si>
  <si>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</si>
  <si>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</si>
  <si>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</si>
  <si>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</si>
  <si>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</si>
  <si>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</si>
  <si>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</si>
  <si>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</si>
  <si>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</si>
  <si>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</si>
  <si>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</si>
  <si>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</si>
  <si>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</si>
  <si>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</si>
  <si>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</si>
  <si>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</si>
  <si>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</si>
  <si>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</si>
  <si>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</si>
  <si>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</si>
  <si>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</si>
  <si>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</si>
  <si>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</si>
  <si>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</si>
  <si>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</si>
  <si>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</si>
  <si>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</si>
  <si>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</si>
  <si>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</si>
  <si>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</si>
  <si>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</si>
  <si>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</si>
  <si>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</si>
  <si>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</si>
  <si>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</si>
  <si>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</si>
  <si>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</si>
  <si>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</si>
  <si>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</si>
  <si>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</si>
  <si>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</si>
  <si>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</si>
  <si>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</si>
  <si>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</si>
  <si>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</si>
  <si>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</si>
  <si>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</si>
  <si>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</si>
  <si>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</si>
  <si>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</si>
  <si>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</si>
  <si>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</si>
  <si>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</si>
  <si>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</si>
  <si>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</si>
  <si>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</si>
  <si>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</si>
  <si>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</si>
  <si>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</si>
  <si>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</si>
  <si>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</si>
  <si>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</si>
  <si>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</si>
  <si>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</si>
  <si>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</si>
  <si>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</si>
  <si>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</si>
  <si>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</si>
  <si>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</si>
  <si>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</si>
  <si>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</si>
  <si>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</si>
  <si>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</si>
  <si>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</si>
  <si>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</si>
  <si>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</si>
  <si>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</si>
  <si>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</si>
  <si>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</si>
  <si>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</si>
  <si>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2.69</t>
  </si>
  <si>
    <t>▲ 0.44</t>
  </si>
  <si>
    <t>▲ 3.37</t>
  </si>
  <si>
    <t>内灘町国民健康保険特別会計</t>
  </si>
  <si>
    <t>▲ 1.92</t>
  </si>
  <si>
    <t>▲ 2.64</t>
  </si>
  <si>
    <t>▲ 3.14</t>
  </si>
  <si>
    <t>▲ 3.96</t>
  </si>
  <si>
    <t>▲ 3.94</t>
  </si>
  <si>
    <t>内灘町水道事業会計</t>
  </si>
  <si>
    <t>一般会計</t>
  </si>
  <si>
    <t>内灘町公共下水道事業特別会計</t>
  </si>
  <si>
    <t>内灘町介護保険特別会計</t>
  </si>
  <si>
    <t>▲ 0.03</t>
  </si>
  <si>
    <t>内灘町後期高齢者医療特別会計</t>
  </si>
  <si>
    <t>▲ 0.00</t>
  </si>
  <si>
    <t>内灘町新エネルギー事業特別会計</t>
  </si>
  <si>
    <t>その他会計（赤字）</t>
  </si>
  <si>
    <t>その他会計（黒字）</t>
  </si>
  <si>
    <t>内灘町公共施設等管理公社</t>
    <rPh sb="0" eb="3">
      <t>ウチナダマチ</t>
    </rPh>
    <rPh sb="3" eb="5">
      <t>コウキョウ</t>
    </rPh>
    <rPh sb="5" eb="7">
      <t>シセツ</t>
    </rPh>
    <rPh sb="7" eb="8">
      <t>トウ</t>
    </rPh>
    <rPh sb="8" eb="10">
      <t>カンリ</t>
    </rPh>
    <rPh sb="10" eb="12">
      <t>コウシャ</t>
    </rPh>
    <phoneticPr fontId="5"/>
  </si>
  <si>
    <t>内灘町土地開発公社</t>
    <rPh sb="0" eb="3">
      <t>ウチナダマチ</t>
    </rPh>
    <rPh sb="3" eb="5">
      <t>トチ</t>
    </rPh>
    <rPh sb="5" eb="7">
      <t>カイハツ</t>
    </rPh>
    <rPh sb="7" eb="9">
      <t>コウシャ</t>
    </rPh>
    <phoneticPr fontId="5"/>
  </si>
  <si>
    <t>-</t>
    <phoneticPr fontId="5"/>
  </si>
  <si>
    <t>河北郡市広域事務組合</t>
    <rPh sb="0" eb="2">
      <t>カホク</t>
    </rPh>
    <rPh sb="2" eb="4">
      <t>グンシ</t>
    </rPh>
    <rPh sb="4" eb="6">
      <t>コウイキ</t>
    </rPh>
    <rPh sb="6" eb="8">
      <t>ジム</t>
    </rPh>
    <rPh sb="8" eb="10">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</si>
  <si>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</si>
  <si>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後期高齢者医療広域連合（後期高齢者医療特別会計）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</si>
  <si>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</si>
  <si>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石川県市町村消防団員等公務災害補償等組合</t>
    <rPh sb="0" eb="3">
      <t>イシカワケン</t>
    </rPh>
    <rPh sb="3" eb="6">
      <t>シチョウソン</t>
    </rPh>
    <rPh sb="6" eb="9">
      <t>ショウボウダン</t>
    </rPh>
    <rPh sb="9" eb="10">
      <t>イン</t>
    </rPh>
    <rPh sb="10" eb="11">
      <t>ナド</t>
    </rPh>
    <rPh sb="11" eb="13">
      <t>コウム</t>
    </rPh>
    <rPh sb="13" eb="15">
      <t>サイガイ</t>
    </rPh>
    <rPh sb="15" eb="17">
      <t>ホショウ</t>
    </rPh>
    <rPh sb="17" eb="18">
      <t>トウ</t>
    </rPh>
    <rPh sb="18" eb="20">
      <t>クミアイ</t>
    </rPh>
    <phoneticPr fontId="5"/>
  </si>
  <si>
    <t>石川県市町村消防賞じゅつ金組合</t>
    <rPh sb="0" eb="3">
      <t>イシカワケン</t>
    </rPh>
    <rPh sb="3" eb="6">
      <t>シチョウソン</t>
    </rPh>
    <rPh sb="6" eb="8">
      <t>ショウボウ</t>
    </rPh>
    <rPh sb="8" eb="9">
      <t>ショウ</t>
    </rPh>
    <rPh sb="12" eb="13">
      <t>キン</t>
    </rPh>
    <rPh sb="13" eb="15">
      <t>クミアイ</t>
    </rPh>
    <phoneticPr fontId="5"/>
  </si>
  <si>
    <t>石川県町村議会議員公務災害等組合</t>
    <rPh sb="0" eb="3">
      <t>イシカワケン</t>
    </rPh>
    <rPh sb="3" eb="5">
      <t>チョウソン</t>
    </rPh>
    <rPh sb="5" eb="7">
      <t>ギカイ</t>
    </rPh>
    <rPh sb="7" eb="9">
      <t>ギイン</t>
    </rPh>
    <rPh sb="9" eb="11">
      <t>コウム</t>
    </rPh>
    <rPh sb="11" eb="13">
      <t>サイガイ</t>
    </rPh>
    <rPh sb="13" eb="14">
      <t>トウ</t>
    </rPh>
    <rPh sb="14" eb="16">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</si>
</sst>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54641</c:v>
                </c:pt>
                <c:pt idx="1">
                  <c:v>16941</c:v>
                </c:pt>
                <c:pt idx="2">
                  <c:v>14267</c:v>
                </c:pt>
                <c:pt idx="3">
                  <c:v>36772</c:v>
                </c:pt>
                <c:pt idx="4">
                  <c:v>82615</c:v>
                </c:pt>
              </c:numCache>
            </c:numRef>
          </c:val>
          <c:smooth val="0"/>
        </c:ser>
        <c:dLbls>
          <c:showLegendKey val="0"/>
          <c:showVal val="0"/>
          <c:showCatName val="0"/>
          <c:showSerName val="0"/>
          <c:showPercent val="0"/>
          <c:showBubbleSize val="0"/>
        </c:dLbls>
        <c:marker val="1"/>
        <c:smooth val="0"/>
        <c:axId val="44201472"/>
        <c:axId val="44203392"/>
      </c:lineChart>
      <c:catAx>
        <c:axId val="44201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03392"/>
        <c:crosses val="autoZero"/>
        <c:auto val="1"/>
        <c:lblAlgn val="ctr"/>
        <c:lblOffset val="100"/>
        <c:tickLblSkip val="1"/>
        <c:tickMarkSkip val="1"/>
        <c:noMultiLvlLbl val="0"/>
      </c:catAx>
      <c:valAx>
        <c:axId val="442033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0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1.59</c:v>
                </c:pt>
                <c:pt idx="1">
                  <c:v>1.97</c:v>
                </c:pt>
                <c:pt idx="2">
                  <c:v>1.47</c:v>
                </c:pt>
                <c:pt idx="3">
                  <c:v>1.43</c:v>
                </c:pt>
                <c:pt idx="4">
                  <c:v>2.2200000000000002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14.12</c:v>
                </c:pt>
                <c:pt idx="1">
                  <c:v>11.81</c:v>
                </c:pt>
                <c:pt idx="2">
                  <c:v>12.57</c:v>
                </c:pt>
                <c:pt idx="3">
                  <c:v>13.2</c:v>
                </c:pt>
                <c:pt idx="4">
                  <c:v>9.82</c:v>
                </c:pt>
              </c:numCache>
            </c:numRef>
          </c:val>
        </c:ser>
        <c:dLbls>
          <c:showLegendKey val="0"/>
          <c:showVal val="0"/>
          <c:showCatName val="0"/>
          <c:showSerName val="0"/>
          <c:showPercent val="0"/>
          <c:showBubbleSize val="0"/>
        </c:dLbls>
        <c:gapWidth val="250"/>
        <c:overlap val="100"/>
        <c:axId val="43694336"/>
        <c:axId val="4369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4.37</c:v>
                </c:pt>
                <c:pt idx="1">
                  <c:v>-2.69</c:v>
                </c:pt>
                <c:pt idx="2">
                  <c:v>-0.44</c:v>
                </c:pt>
                <c:pt idx="3">
                  <c:v>0.04</c:v>
                </c:pt>
                <c:pt idx="4">
                  <c:v>-3.37</c:v>
                </c:pt>
              </c:numCache>
            </c:numRef>
          </c:val>
          <c:smooth val="0"/>
        </c:ser>
        <c:dLbls>
          <c:showLegendKey val="0"/>
          <c:showVal val="0"/>
          <c:showCatName val="0"/>
          <c:showSerName val="0"/>
          <c:showPercent val="0"/>
          <c:showBubbleSize val="0"/>
        </c:dLbls>
        <c:marker val="1"/>
        <c:smooth val="0"/>
        <c:axId val="43694336"/>
        <c:axId val="43696512"/>
      </c:lineChart>
      <c:catAx>
        <c:axId val="436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696512"/>
        <c:crosses val="autoZero"/>
        <c:auto val="1"/>
        <c:lblAlgn val="ctr"/>
        <c:lblOffset val="100"/>
        <c:tickLblSkip val="1"/>
        <c:tickMarkSkip val="1"/>
        <c:noMultiLvlLbl val="0"/>
      </c:catAx>
      <c:valAx>
        <c:axId val="4369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内灘町新エネルギー事業特別会計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内灘町後期高齢者医療特別会計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内灘町介護保険特別会計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0.03</c:v>
                </c:pt>
                <c:pt idx="3">
                  <c:v>#N/A</c:v>
                </c:pt>
                <c:pt idx="4">
                  <c:v>#N/A</c:v>
                </c:pt>
                <c:pt idx="5">
                  <c:v>0.21</c:v>
                </c:pt>
                <c:pt idx="6">
                  <c:v>#N/A</c:v>
                </c:pt>
                <c:pt idx="7">
                  <c:v>0.12</c:v>
                </c:pt>
                <c:pt idx="8">
                  <c:v>#N/A</c:v>
                </c:pt>
                <c:pt idx="9">
                  <c:v>0.02</c:v>
                </c:pt>
              </c:numCache>
            </c:numRef>
          </c:val>
        </c:ser>
        <c:ser>
          <c:idx val="6"/>
          <c:order val="6"/>
          <c:tx>
            <c:strRef>
              <c:f>データシート!$A$33</c:f>
              <c:strCache>
                <c:ptCount val="1"/>
                <c:pt idx="0">
                  <c:v>内灘町公共下水道事業特別会計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0.04</c:v>
                </c:pt>
                <c:pt idx="4">
                  <c:v>#N/A</c:v>
                </c:pt>
                <c:pt idx="5">
                  <c:v>0.01</c:v>
                </c:pt>
                <c:pt idx="6">
                  <c:v>#N/A</c:v>
                </c:pt>
                <c:pt idx="7">
                  <c:v>0.02</c:v>
                </c:pt>
                <c:pt idx="8">
                  <c:v>#N/A</c:v>
                </c:pt>
                <c:pt idx="9">
                  <c:v>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1.58</c:v>
                </c:pt>
                <c:pt idx="2">
                  <c:v>#N/A</c:v>
                </c:pt>
                <c:pt idx="3">
                  <c:v>1.97</c:v>
                </c:pt>
                <c:pt idx="4">
                  <c:v>#N/A</c:v>
                </c:pt>
                <c:pt idx="5">
                  <c:v>1.46</c:v>
                </c:pt>
                <c:pt idx="6">
                  <c:v>#N/A</c:v>
                </c:pt>
                <c:pt idx="7">
                  <c:v>1.43</c:v>
                </c:pt>
                <c:pt idx="8">
                  <c:v>#N/A</c:v>
                </c:pt>
                <c:pt idx="9">
                  <c:v>2.2200000000000002</c:v>
                </c:pt>
              </c:numCache>
            </c:numRef>
          </c:val>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5.95</c:v>
                </c:pt>
                <c:pt idx="2">
                  <c:v>#N/A</c:v>
                </c:pt>
                <c:pt idx="3">
                  <c:v>6.63</c:v>
                </c:pt>
                <c:pt idx="4">
                  <c:v>#N/A</c:v>
                </c:pt>
                <c:pt idx="5">
                  <c:v>7.02</c:v>
                </c:pt>
                <c:pt idx="6">
                  <c:v>#N/A</c:v>
                </c:pt>
                <c:pt idx="7">
                  <c:v>7.7</c:v>
                </c:pt>
                <c:pt idx="8">
                  <c:v>#N/A</c:v>
                </c:pt>
                <c:pt idx="9">
                  <c:v>8.1</c:v>
                </c:pt>
              </c:numCache>
            </c:numRef>
          </c:val>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1.92</c:v>
                </c:pt>
                <c:pt idx="1">
                  <c:v>#N/A</c:v>
                </c:pt>
                <c:pt idx="2">
                  <c:v>2.64</c:v>
                </c:pt>
                <c:pt idx="3">
                  <c:v>#N/A</c:v>
                </c:pt>
                <c:pt idx="4">
                  <c:v>3.14</c:v>
                </c:pt>
                <c:pt idx="5">
                  <c:v>#N/A</c:v>
                </c:pt>
                <c:pt idx="6">
                  <c:v>3.96</c:v>
                </c:pt>
                <c:pt idx="7">
                  <c:v>#N/A</c:v>
                </c:pt>
                <c:pt idx="8">
                  <c:v>3.94</c:v>
                </c:pt>
                <c:pt idx="9">
                  <c:v>#N/A</c:v>
                </c:pt>
              </c:numCache>
            </c:numRef>
          </c:val>
        </c:ser>
        <c:dLbls>
          <c:showLegendKey val="0"/>
          <c:showVal val="0"/>
          <c:showCatName val="0"/>
          <c:showSerName val="0"/>
          <c:showPercent val="0"/>
          <c:showBubbleSize val="0"/>
        </c:dLbls>
        <c:gapWidth val="150"/>
        <c:overlap val="100"/>
        <c:axId val="113467776"/>
        <c:axId val="113469312"/>
      </c:barChart>
      <c:catAx>
        <c:axId val="1134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69312"/>
        <c:crosses val="autoZero"/>
        <c:auto val="1"/>
        <c:lblAlgn val="ctr"/>
        <c:lblOffset val="100"/>
        <c:tickLblSkip val="1"/>
        <c:tickMarkSkip val="1"/>
        <c:noMultiLvlLbl val="0"/>
      </c:catAx>
      <c:valAx>
        <c:axId val="11346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6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906</c:v>
                </c:pt>
                <c:pt idx="5">
                  <c:v>953</c:v>
                </c:pt>
                <c:pt idx="8">
                  <c:v>987</c:v>
                </c:pt>
                <c:pt idx="11">
                  <c:v>994</c:v>
                </c:pt>
                <c:pt idx="14">
                  <c:v>1009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21</c:v>
                </c:pt>
                <c:pt idx="6">
                  <c:v>22</c:v>
                </c:pt>
                <c:pt idx="9">
                  <c:v>24</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222</c:v>
                </c:pt>
                <c:pt idx="3">
                  <c:v>224</c:v>
                </c:pt>
                <c:pt idx="6">
                  <c:v>221</c:v>
                </c:pt>
                <c:pt idx="9">
                  <c:v>210</c:v>
                </c:pt>
                <c:pt idx="12">
                  <c:v>181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215</c:v>
                </c:pt>
                <c:pt idx="3">
                  <c:v>246</c:v>
                </c:pt>
                <c:pt idx="6">
                  <c:v>247</c:v>
                </c:pt>
                <c:pt idx="9">
                  <c:v>258</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990</c:v>
                </c:pt>
                <c:pt idx="3">
                  <c:v>1006</c:v>
                </c:pt>
                <c:pt idx="6">
                  <c:v>925</c:v>
                </c:pt>
                <c:pt idx="9">
                  <c:v>948</c:v>
                </c:pt>
                <c:pt idx="12">
                  <c:v>906</c:v>
                </c:pt>
              </c:numCache>
            </c:numRef>
          </c:val>
        </c:ser>
        <c:dLbls>
          <c:showLegendKey val="0"/>
          <c:showVal val="0"/>
          <c:showCatName val="0"/>
          <c:showSerName val="0"/>
          <c:showPercent val="0"/>
          <c:showBubbleSize val="0"/>
        </c:dLbls>
        <c:gapWidth val="100"/>
        <c:overlap val="100"/>
        <c:axId val="113216512"/>
        <c:axId val="11322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526</c:v>
                </c:pt>
                <c:pt idx="2">
                  <c:v>#N/A</c:v>
                </c:pt>
                <c:pt idx="3">
                  <c:v>#N/A</c:v>
                </c:pt>
                <c:pt idx="4">
                  <c:v>544</c:v>
                </c:pt>
                <c:pt idx="5">
                  <c:v>#N/A</c:v>
                </c:pt>
                <c:pt idx="6">
                  <c:v>#N/A</c:v>
                </c:pt>
                <c:pt idx="7">
                  <c:v>428</c:v>
                </c:pt>
                <c:pt idx="8">
                  <c:v>#N/A</c:v>
                </c:pt>
                <c:pt idx="9">
                  <c:v>#N/A</c:v>
                </c:pt>
                <c:pt idx="10">
                  <c:v>446</c:v>
                </c:pt>
                <c:pt idx="11">
                  <c:v>#N/A</c:v>
                </c:pt>
                <c:pt idx="12">
                  <c:v>#N/A</c:v>
                </c:pt>
                <c:pt idx="13">
                  <c:v>396</c:v>
                </c:pt>
                <c:pt idx="14">
                  <c:v>#N/A</c:v>
                </c:pt>
              </c:numCache>
            </c:numRef>
          </c:val>
          <c:smooth val="0"/>
        </c:ser>
        <c:dLbls>
          <c:showLegendKey val="0"/>
          <c:showVal val="0"/>
          <c:showCatName val="0"/>
          <c:showSerName val="0"/>
          <c:showPercent val="0"/>
          <c:showBubbleSize val="0"/>
        </c:dLbls>
        <c:marker val="1"/>
        <c:smooth val="0"/>
        <c:axId val="113216512"/>
        <c:axId val="113226880"/>
      </c:lineChart>
      <c:catAx>
        <c:axId val="1132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26880"/>
        <c:crosses val="autoZero"/>
        <c:auto val="1"/>
        <c:lblAlgn val="ctr"/>
        <c:lblOffset val="100"/>
        <c:tickLblSkip val="1"/>
        <c:tickMarkSkip val="1"/>
        <c:noMultiLvlLbl val="0"/>
      </c:catAx>
      <c:valAx>
        <c:axId val="11322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11603</c:v>
                </c:pt>
                <c:pt idx="5">
                  <c:v>11539</c:v>
                </c:pt>
                <c:pt idx="8">
                  <c:v>11533</c:v>
                </c:pt>
                <c:pt idx="11">
                  <c:v>12067</c:v>
                </c:pt>
                <c:pt idx="14">
                  <c:v>11947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1486</c:v>
                </c:pt>
                <c:pt idx="5">
                  <c:v>1518</c:v>
                </c:pt>
                <c:pt idx="8">
                  <c:v>1550</c:v>
                </c:pt>
                <c:pt idx="11">
                  <c:v>1570</c:v>
                </c:pt>
                <c:pt idx="14">
                  <c:v>1457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1571</c:v>
                </c:pt>
                <c:pt idx="5">
                  <c:v>1440</c:v>
                </c:pt>
                <c:pt idx="8">
                  <c:v>1574</c:v>
                </c:pt>
                <c:pt idx="11">
                  <c:v>1647</c:v>
                </c:pt>
                <c:pt idx="14">
                  <c:v>1542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1592</c:v>
                </c:pt>
                <c:pt idx="3">
                  <c:v>1651</c:v>
                </c:pt>
                <c:pt idx="6">
                  <c:v>1400</c:v>
                </c:pt>
                <c:pt idx="9">
                  <c:v>1314</c:v>
                </c:pt>
                <c:pt idx="12">
                  <c:v>1149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1112</c:v>
                </c:pt>
                <c:pt idx="3">
                  <c:v>1195</c:v>
                </c:pt>
                <c:pt idx="6">
                  <c:v>985</c:v>
                </c:pt>
                <c:pt idx="9">
                  <c:v>802</c:v>
                </c:pt>
                <c:pt idx="12">
                  <c:v>674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3945</c:v>
                </c:pt>
                <c:pt idx="3">
                  <c:v>3889</c:v>
                </c:pt>
                <c:pt idx="6">
                  <c:v>4138</c:v>
                </c:pt>
                <c:pt idx="9">
                  <c:v>4231</c:v>
                </c:pt>
                <c:pt idx="12">
                  <c:v>4241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975</c:v>
                </c:pt>
                <c:pt idx="3">
                  <c:v>942</c:v>
                </c:pt>
                <c:pt idx="6">
                  <c:v>971</c:v>
                </c:pt>
                <c:pt idx="9">
                  <c:v>948</c:v>
                </c:pt>
                <c:pt idx="12">
                  <c:v>921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9267</c:v>
                </c:pt>
                <c:pt idx="3">
                  <c:v>8992</c:v>
                </c:pt>
                <c:pt idx="6">
                  <c:v>8819</c:v>
                </c:pt>
                <c:pt idx="9">
                  <c:v>8808</c:v>
                </c:pt>
                <c:pt idx="12">
                  <c:v>9961</c:v>
                </c:pt>
              </c:numCache>
            </c:numRef>
          </c:val>
        </c:ser>
        <c:dLbls>
          <c:showLegendKey val="0"/>
          <c:showVal val="0"/>
          <c:showCatName val="0"/>
          <c:showSerName val="0"/>
          <c:showPercent val="0"/>
          <c:showBubbleSize val="0"/>
        </c:dLbls>
        <c:gapWidth val="100"/>
        <c:overlap val="100"/>
        <c:axId val="43899520"/>
        <c:axId val="4378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2232</c:v>
                </c:pt>
                <c:pt idx="2">
                  <c:v>#N/A</c:v>
                </c:pt>
                <c:pt idx="3">
                  <c:v>#N/A</c:v>
                </c:pt>
                <c:pt idx="4">
                  <c:v>2173</c:v>
                </c:pt>
                <c:pt idx="5">
                  <c:v>#N/A</c:v>
                </c:pt>
                <c:pt idx="6">
                  <c:v>#N/A</c:v>
                </c:pt>
                <c:pt idx="7">
                  <c:v>1655</c:v>
                </c:pt>
                <c:pt idx="8">
                  <c:v>#N/A</c:v>
                </c:pt>
                <c:pt idx="9">
                  <c:v>#N/A</c:v>
                </c:pt>
                <c:pt idx="10">
                  <c:v>818</c:v>
                </c:pt>
                <c:pt idx="11">
                  <c:v>#N/A</c:v>
                </c:pt>
                <c:pt idx="12">
                  <c:v>#N/A</c:v>
                </c:pt>
                <c:pt idx="13">
                  <c:v>2000</c:v>
                </c:pt>
                <c:pt idx="14">
                  <c:v>#N/A</c:v>
                </c:pt>
              </c:numCache>
            </c:numRef>
          </c:val>
          <c:smooth val="0"/>
        </c:ser>
        <c:dLbls>
          <c:showLegendKey val="0"/>
          <c:showVal val="0"/>
          <c:showCatName val="0"/>
          <c:showSerName val="0"/>
          <c:showPercent val="0"/>
          <c:showBubbleSize val="0"/>
        </c:dLbls>
        <c:marker val="1"/>
        <c:smooth val="0"/>
        <c:axId val="43899520"/>
        <c:axId val="43782912"/>
      </c:lineChart>
      <c:catAx>
        <c:axId val="438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82912"/>
        <c:crosses val="autoZero"/>
        <c:auto val="1"/>
        <c:lblAlgn val="ctr"/>
        <c:lblOffset val="100"/>
        <c:tickLblSkip val="1"/>
        <c:tickMarkSkip val="1"/>
        <c:noMultiLvlLbl val="0"/>
      </c:catAx>
      <c:valAx>
        <c:axId val="4378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9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26,963
26,787
20.33
10,361,519
10,223,943
118,749
5,337,328
9,960,698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類似団体よりも低い水準にある。</a:t>
          </a:r>
          <a:endParaRPr lang="ja-JP" altLang="ja-JP" sz="1100">
            <a:solidFill>
              <a:sysClr val="windowText" lastClr="000000"/>
            </a:solidFill>
            <a:effectLst/>
          </a:endParaRPr>
        </a:p>
        <a:p>
          <a:pPr rtl="0"/>
          <a:r>
            <a:rPr lang="ja-JP" altLang="ja-JP" sz="1100">
              <a:solidFill>
                <a:sysClr val="windowText" lastClr="000000"/>
              </a:solidFill>
              <a:effectLst/>
              <a:latin typeface="+mn-lt"/>
              <a:ea typeface="+mn-ea"/>
              <a:cs typeface="+mn-cs"/>
            </a:rPr>
            <a:t>歳入では、税収における個人住民税の割合が高い。法人税等の影響が少なく、景気に左右されにくい反面、景気上昇の局面でも税収</a:t>
          </a:r>
          <a:r>
            <a:rPr lang="ja-JP" altLang="en-US" sz="1100">
              <a:solidFill>
                <a:sysClr val="windowText" lastClr="000000"/>
              </a:solidFill>
              <a:effectLst/>
              <a:latin typeface="+mn-lt"/>
              <a:ea typeface="+mn-ea"/>
              <a:cs typeface="+mn-cs"/>
            </a:rPr>
            <a:t>の伸びが抑制される</a:t>
          </a:r>
          <a:r>
            <a:rPr lang="ja-JP" altLang="ja-JP" sz="1100">
              <a:solidFill>
                <a:sysClr val="windowText" lastClr="000000"/>
              </a:solidFill>
              <a:effectLst/>
              <a:latin typeface="+mn-lt"/>
              <a:ea typeface="+mn-ea"/>
              <a:cs typeface="+mn-cs"/>
            </a:rPr>
            <a:t>傾向がある。また、固定資産税は地価の下落により緩やかな下落傾向にある。徴収率は類似団体よりも高水準で</a:t>
          </a:r>
          <a:r>
            <a:rPr lang="ja-JP" altLang="en-US" sz="1100">
              <a:solidFill>
                <a:sysClr val="windowText" lastClr="000000"/>
              </a:solidFill>
              <a:effectLst/>
              <a:latin typeface="+mn-lt"/>
              <a:ea typeface="+mn-ea"/>
              <a:cs typeface="+mn-cs"/>
            </a:rPr>
            <a:t>あり</a:t>
          </a:r>
          <a:r>
            <a:rPr lang="ja-JP" altLang="ja-JP" sz="1100">
              <a:solidFill>
                <a:sysClr val="windowText" lastClr="000000"/>
              </a:solidFill>
              <a:effectLst/>
              <a:latin typeface="+mn-lt"/>
              <a:ea typeface="+mn-ea"/>
              <a:cs typeface="+mn-cs"/>
            </a:rPr>
            <a:t>、今後は企業誘致等で新たな財源の確保に努めたい。</a:t>
          </a:r>
          <a:endParaRPr lang="ja-JP" altLang="ja-JP" sz="1100">
            <a:solidFill>
              <a:sysClr val="windowText" lastClr="000000"/>
            </a:solidFill>
            <a:effectLst/>
          </a:endParaRPr>
        </a:p>
        <a:p>
          <a:pPr rtl="0"/>
          <a:r>
            <a:rPr lang="ja-JP" altLang="ja-JP" sz="1100">
              <a:solidFill>
                <a:sysClr val="windowText" lastClr="000000"/>
              </a:solidFill>
              <a:effectLst/>
              <a:latin typeface="+mn-lt"/>
              <a:ea typeface="+mn-ea"/>
              <a:cs typeface="+mn-cs"/>
            </a:rPr>
            <a:t>歳出では、高齢化に伴う社会保障費、</a:t>
          </a:r>
          <a:r>
            <a:rPr lang="ja-JP" altLang="en-US" sz="1100">
              <a:solidFill>
                <a:sysClr val="windowText" lastClr="000000"/>
              </a:solidFill>
              <a:effectLst/>
              <a:latin typeface="+mn-lt"/>
              <a:ea typeface="+mn-ea"/>
              <a:cs typeface="+mn-cs"/>
            </a:rPr>
            <a:t>消防庁舎建設や</a:t>
          </a:r>
          <a:r>
            <a:rPr lang="ja-JP" altLang="ja-JP" sz="1100">
              <a:solidFill>
                <a:sysClr val="windowText" lastClr="000000"/>
              </a:solidFill>
              <a:effectLst/>
              <a:latin typeface="+mn-lt"/>
              <a:ea typeface="+mn-ea"/>
              <a:cs typeface="+mn-cs"/>
            </a:rPr>
            <a:t>サッカー場建設等</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普通建設事業費などが増加している。</a:t>
          </a:r>
          <a:r>
            <a:rPr lang="ja-JP" altLang="en-US" sz="1100">
              <a:solidFill>
                <a:sysClr val="windowText" lastClr="000000"/>
              </a:solidFill>
              <a:effectLst/>
              <a:latin typeface="+mn-lt"/>
              <a:ea typeface="+mn-ea"/>
              <a:cs typeface="+mn-cs"/>
            </a:rPr>
            <a:t>今後は</a:t>
          </a:r>
          <a:r>
            <a:rPr lang="ja-JP" altLang="ja-JP" sz="1100">
              <a:solidFill>
                <a:sysClr val="windowText" lastClr="000000"/>
              </a:solidFill>
              <a:effectLst/>
              <a:latin typeface="+mn-lt"/>
              <a:ea typeface="+mn-ea"/>
              <a:cs typeface="+mn-cs"/>
            </a:rPr>
            <a:t>子育て支援施策の</a:t>
          </a:r>
          <a:r>
            <a:rPr lang="ja-JP" altLang="en-US" sz="1100">
              <a:solidFill>
                <a:sysClr val="windowText" lastClr="000000"/>
              </a:solidFill>
              <a:effectLst/>
              <a:latin typeface="+mn-lt"/>
              <a:ea typeface="+mn-ea"/>
              <a:cs typeface="+mn-cs"/>
            </a:rPr>
            <a:t>充実や、教育環境の充実等による</a:t>
          </a:r>
          <a:r>
            <a:rPr lang="ja-JP" altLang="ja-JP" sz="1100">
              <a:solidFill>
                <a:sysClr val="windowText" lastClr="000000"/>
              </a:solidFill>
              <a:effectLst/>
              <a:latin typeface="+mn-lt"/>
              <a:ea typeface="+mn-ea"/>
              <a:cs typeface="+mn-cs"/>
            </a:rPr>
            <a:t>定住人口</a:t>
          </a:r>
          <a:r>
            <a:rPr lang="ja-JP" altLang="en-US" sz="1100">
              <a:solidFill>
                <a:sysClr val="windowText" lastClr="000000"/>
              </a:solidFill>
              <a:effectLst/>
              <a:latin typeface="+mn-lt"/>
              <a:ea typeface="+mn-ea"/>
              <a:cs typeface="+mn-cs"/>
            </a:rPr>
            <a:t>の増加</a:t>
          </a:r>
          <a:r>
            <a:rPr lang="ja-JP" altLang="ja-JP" sz="1100">
              <a:solidFill>
                <a:sysClr val="windowText" lastClr="000000"/>
              </a:solidFill>
              <a:effectLst/>
              <a:latin typeface="+mn-lt"/>
              <a:ea typeface="+mn-ea"/>
              <a:cs typeface="+mn-cs"/>
            </a:rPr>
            <a:t>を</a:t>
          </a:r>
          <a:r>
            <a:rPr lang="ja-JP" altLang="en-US" sz="1100">
              <a:solidFill>
                <a:sysClr val="windowText" lastClr="000000"/>
              </a:solidFill>
              <a:effectLst/>
              <a:latin typeface="+mn-lt"/>
              <a:ea typeface="+mn-ea"/>
              <a:cs typeface="+mn-cs"/>
            </a:rPr>
            <a:t>図る</a:t>
          </a:r>
          <a:r>
            <a:rPr lang="ja-JP" altLang="ja-JP" sz="1100">
              <a:solidFill>
                <a:sysClr val="windowText" lastClr="000000"/>
              </a:solidFill>
              <a:effectLst/>
              <a:latin typeface="+mn-lt"/>
              <a:ea typeface="+mn-ea"/>
              <a:cs typeface="+mn-cs"/>
            </a:rPr>
            <a:t>とともに、行財政の効率化に努め、財政の健全化を図る。</a:t>
          </a:r>
          <a:endParaRPr lang="ja-JP" altLang="ja-JP" sz="11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0" name="直線コネクタ 69"/>
        <xdr:cNvCxnSpPr/>
      </xdr:nvCxnSpPr>
      <xdr:spPr>
        <a:xfrm>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81845</xdr:rowOff>
    </xdr:from>
    <xdr:to>
      <xdr:col>4</xdr:col>
      <xdr:colOff>482600</xdr:colOff>
      <xdr:row>43</xdr:row>
      <xdr:rowOff>122061</xdr:rowOff>
    </xdr:to>
    <xdr:cxnSp macro="">
      <xdr:nvCxnSpPr>
        <xdr:cNvPr id="73" name="直線コネクタ 72"/>
        <xdr:cNvCxnSpPr/>
      </xdr:nvCxnSpPr>
      <xdr:spPr>
        <a:xfrm>
          <a:off x="2336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81845</xdr:rowOff>
    </xdr:to>
    <xdr:cxnSp macro="">
      <xdr:nvCxnSpPr>
        <xdr:cNvPr id="76" name="直線コネクタ 75"/>
        <xdr:cNvCxnSpPr/>
      </xdr:nvCxnSpPr>
      <xdr:spPr>
        <a:xfrm>
          <a:off x="1447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0" name="円/楕円 89"/>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1" name="テキスト ボックス 90"/>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31045</xdr:rowOff>
    </xdr:from>
    <xdr:to>
      <xdr:col>3</xdr:col>
      <xdr:colOff>330200</xdr:colOff>
      <xdr:row>43</xdr:row>
      <xdr:rowOff>132645</xdr:rowOff>
    </xdr:to>
    <xdr:sp macro="" textlink="">
      <xdr:nvSpPr>
        <xdr:cNvPr id="92" name="円/楕円 91"/>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93" name="テキスト ボックス 92"/>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ysClr val="windowText" lastClr="000000"/>
              </a:solidFill>
              <a:effectLst/>
              <a:latin typeface="+mn-lt"/>
              <a:ea typeface="+mn-ea"/>
              <a:cs typeface="+mn-cs"/>
            </a:rPr>
            <a:t>類似団体よりも低い水準にある。</a:t>
          </a:r>
          <a:endParaRPr lang="ja-JP" altLang="ja-JP" sz="1300">
            <a:solidFill>
              <a:sysClr val="windowText" lastClr="000000"/>
            </a:solidFill>
            <a:effectLst/>
          </a:endParaRPr>
        </a:p>
        <a:p>
          <a:pPr rtl="0"/>
          <a:r>
            <a:rPr lang="ja-JP" altLang="en-US" sz="1300" b="0" i="0" baseline="0">
              <a:solidFill>
                <a:sysClr val="windowText" lastClr="000000"/>
              </a:solidFill>
              <a:effectLst/>
              <a:latin typeface="+mn-lt"/>
              <a:ea typeface="+mn-ea"/>
              <a:cs typeface="+mn-cs"/>
            </a:rPr>
            <a:t>物件費や</a:t>
          </a:r>
          <a:r>
            <a:rPr lang="ja-JP" altLang="ja-JP" sz="1300" b="0" i="0" baseline="0">
              <a:solidFill>
                <a:sysClr val="windowText" lastClr="000000"/>
              </a:solidFill>
              <a:effectLst/>
              <a:latin typeface="+mn-lt"/>
              <a:ea typeface="+mn-ea"/>
              <a:cs typeface="+mn-cs"/>
            </a:rPr>
            <a:t>繰出金の増</a:t>
          </a:r>
          <a:r>
            <a:rPr lang="ja-JP" altLang="en-US" sz="1300" b="0" i="0" baseline="0">
              <a:solidFill>
                <a:sysClr val="windowText" lastClr="000000"/>
              </a:solidFill>
              <a:effectLst/>
              <a:latin typeface="+mn-lt"/>
              <a:ea typeface="+mn-ea"/>
              <a:cs typeface="+mn-cs"/>
            </a:rPr>
            <a:t>等</a:t>
          </a:r>
          <a:r>
            <a:rPr lang="ja-JP" altLang="ja-JP" sz="1300" b="0" i="0" baseline="0">
              <a:solidFill>
                <a:sysClr val="windowText" lastClr="000000"/>
              </a:solidFill>
              <a:effectLst/>
              <a:latin typeface="+mn-lt"/>
              <a:ea typeface="+mn-ea"/>
              <a:cs typeface="+mn-cs"/>
            </a:rPr>
            <a:t>で、</a:t>
          </a:r>
          <a:r>
            <a:rPr lang="en-US" altLang="ja-JP" sz="1300" b="0" i="0" baseline="0">
              <a:solidFill>
                <a:sysClr val="windowText" lastClr="000000"/>
              </a:solidFill>
              <a:effectLst/>
              <a:latin typeface="+mn-lt"/>
              <a:ea typeface="+mn-ea"/>
              <a:cs typeface="+mn-cs"/>
            </a:rPr>
            <a:t>26</a:t>
          </a:r>
          <a:r>
            <a:rPr lang="ja-JP" altLang="ja-JP" sz="1300" b="0" i="0" baseline="0">
              <a:solidFill>
                <a:sysClr val="windowText" lastClr="000000"/>
              </a:solidFill>
              <a:effectLst/>
              <a:latin typeface="+mn-lt"/>
              <a:ea typeface="+mn-ea"/>
              <a:cs typeface="+mn-cs"/>
            </a:rPr>
            <a:t>年度決算において対前年度比で</a:t>
          </a:r>
          <a:r>
            <a:rPr lang="en-US" altLang="ja-JP" sz="1300" b="0" i="0" baseline="0">
              <a:solidFill>
                <a:sysClr val="windowText" lastClr="000000"/>
              </a:solidFill>
              <a:effectLst/>
              <a:latin typeface="+mn-lt"/>
              <a:ea typeface="+mn-ea"/>
              <a:cs typeface="+mn-cs"/>
            </a:rPr>
            <a:t>0.6</a:t>
          </a:r>
          <a:r>
            <a:rPr lang="ja-JP" altLang="ja-JP" sz="1300" b="0" i="0" baseline="0">
              <a:solidFill>
                <a:sysClr val="windowText" lastClr="000000"/>
              </a:solidFill>
              <a:effectLst/>
              <a:latin typeface="+mn-lt"/>
              <a:ea typeface="+mn-ea"/>
              <a:cs typeface="+mn-cs"/>
            </a:rPr>
            <a:t>％悪化した。</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国民健康保険特別会計や介護保険への繰出金など、社会保障に係る経費は増加傾向にあ</a:t>
          </a:r>
          <a:r>
            <a:rPr lang="ja-JP" altLang="en-US" sz="1300" b="0" i="0" baseline="0">
              <a:solidFill>
                <a:sysClr val="windowText" lastClr="000000"/>
              </a:solidFill>
              <a:effectLst/>
              <a:latin typeface="+mn-lt"/>
              <a:ea typeface="+mn-ea"/>
              <a:cs typeface="+mn-cs"/>
            </a:rPr>
            <a:t>り、公債費についても、消防庁舎建設やサッカー場整備等の建設事業にかかる償還により今後増加傾向が見込まれる。</a:t>
          </a:r>
          <a:endParaRPr lang="en-US" altLang="ja-JP" sz="1300" b="0" i="0" baseline="0">
            <a:solidFill>
              <a:sysClr val="windowText" lastClr="000000"/>
            </a:solidFill>
            <a:effectLst/>
            <a:latin typeface="+mn-lt"/>
            <a:ea typeface="+mn-ea"/>
            <a:cs typeface="+mn-cs"/>
          </a:endParaRPr>
        </a:p>
        <a:p>
          <a:pPr rtl="0"/>
          <a:r>
            <a:rPr lang="ja-JP" altLang="ja-JP" sz="1300" b="0" i="0" baseline="0">
              <a:solidFill>
                <a:sysClr val="windowText" lastClr="000000"/>
              </a:solidFill>
              <a:effectLst/>
              <a:latin typeface="+mn-lt"/>
              <a:ea typeface="+mn-ea"/>
              <a:cs typeface="+mn-cs"/>
            </a:rPr>
            <a:t>集中改革プランに掲げた目標</a:t>
          </a:r>
          <a:r>
            <a:rPr lang="en-US" altLang="ja-JP" sz="1300" b="0" i="0" baseline="0">
              <a:solidFill>
                <a:sysClr val="windowText" lastClr="000000"/>
              </a:solidFill>
              <a:effectLst/>
              <a:latin typeface="+mn-lt"/>
              <a:ea typeface="+mn-ea"/>
              <a:cs typeface="+mn-cs"/>
            </a:rPr>
            <a:t>90</a:t>
          </a:r>
          <a:r>
            <a:rPr lang="ja-JP" altLang="ja-JP" sz="1300" b="0" i="0" baseline="0">
              <a:solidFill>
                <a:sysClr val="windowText" lastClr="000000"/>
              </a:solidFill>
              <a:effectLst/>
              <a:latin typeface="+mn-lt"/>
              <a:ea typeface="+mn-ea"/>
              <a:cs typeface="+mn-cs"/>
            </a:rPr>
            <a:t>％以下に向けて、行政の効率化を図り経常経費の削減に努める。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17526</xdr:rowOff>
    </xdr:to>
    <xdr:cxnSp macro="">
      <xdr:nvCxnSpPr>
        <xdr:cNvPr id="128" name="直線コネクタ 127"/>
        <xdr:cNvCxnSpPr/>
      </xdr:nvCxnSpPr>
      <xdr:spPr>
        <a:xfrm>
          <a:off x="4114800" y="111328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160020</xdr:rowOff>
    </xdr:to>
    <xdr:cxnSp macro="">
      <xdr:nvCxnSpPr>
        <xdr:cNvPr id="131" name="直線コネクタ 130"/>
        <xdr:cNvCxnSpPr/>
      </xdr:nvCxnSpPr>
      <xdr:spPr>
        <a:xfrm>
          <a:off x="3225800" y="1103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65</xdr:row>
      <xdr:rowOff>89916</xdr:rowOff>
    </xdr:to>
    <xdr:cxnSp macro="">
      <xdr:nvCxnSpPr>
        <xdr:cNvPr id="134" name="直線コネクタ 133"/>
        <xdr:cNvCxnSpPr/>
      </xdr:nvCxnSpPr>
      <xdr:spPr>
        <a:xfrm flipV="1">
          <a:off x="2336800" y="110363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145542</xdr:rowOff>
    </xdr:from>
    <xdr:to>
      <xdr:col>3</xdr:col>
      <xdr:colOff>279400</xdr:colOff>
      <xdr:row>65</xdr:row>
      <xdr:rowOff>89916</xdr:rowOff>
    </xdr:to>
    <xdr:cxnSp macro="">
      <xdr:nvCxnSpPr>
        <xdr:cNvPr id="137" name="直線コネクタ 136"/>
        <xdr:cNvCxnSpPr/>
      </xdr:nvCxnSpPr>
      <xdr:spPr>
        <a:xfrm>
          <a:off x="1447800" y="1111834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138176</xdr:rowOff>
    </xdr:from>
    <xdr:to>
      <xdr:col>7</xdr:col>
      <xdr:colOff>203200</xdr:colOff>
      <xdr:row>65</xdr:row>
      <xdr:rowOff>68326</xdr:rowOff>
    </xdr:to>
    <xdr:sp macro="" textlink="">
      <xdr:nvSpPr>
        <xdr:cNvPr id="147" name="円/楕円 146"/>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110253</xdr:rowOff>
    </xdr:from>
    <xdr:ext cx="762000" cy="259045"/>
    <xdr:sp macro="" textlink="">
      <xdr:nvSpPr>
        <xdr:cNvPr id="148"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49" name="円/楕円 148"/>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0" name="テキスト ボックス 149"/>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1" name="円/楕円 150"/>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2" name="テキスト ボックス 151"/>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39116</xdr:rowOff>
    </xdr:from>
    <xdr:to>
      <xdr:col>3</xdr:col>
      <xdr:colOff>330200</xdr:colOff>
      <xdr:row>65</xdr:row>
      <xdr:rowOff>140716</xdr:rowOff>
    </xdr:to>
    <xdr:sp macro="" textlink="">
      <xdr:nvSpPr>
        <xdr:cNvPr id="153" name="円/楕円 152"/>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125493</xdr:rowOff>
    </xdr:from>
    <xdr:ext cx="762000" cy="259045"/>
    <xdr:sp macro="" textlink="">
      <xdr:nvSpPr>
        <xdr:cNvPr id="154" name="テキスト ボックス 153"/>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94742</xdr:rowOff>
    </xdr:from>
    <xdr:to>
      <xdr:col>2</xdr:col>
      <xdr:colOff>127000</xdr:colOff>
      <xdr:row>65</xdr:row>
      <xdr:rowOff>24892</xdr:rowOff>
    </xdr:to>
    <xdr:sp macro="" textlink="">
      <xdr:nvSpPr>
        <xdr:cNvPr id="155" name="円/楕円 154"/>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9669</xdr:rowOff>
    </xdr:from>
    <xdr:ext cx="762000" cy="259045"/>
    <xdr:sp macro="" textlink="">
      <xdr:nvSpPr>
        <xdr:cNvPr id="156" name="テキスト ボックス 155"/>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aseline="0">
              <a:solidFill>
                <a:sysClr val="windowText" lastClr="000000"/>
              </a:solidFill>
              <a:effectLst/>
              <a:latin typeface="+mn-lt"/>
              <a:ea typeface="+mn-ea"/>
              <a:cs typeface="+mn-cs"/>
            </a:rPr>
            <a:t>平成</a:t>
          </a:r>
          <a:r>
            <a:rPr lang="en-US" altLang="ja-JP" sz="1300" baseline="0">
              <a:solidFill>
                <a:sysClr val="windowText" lastClr="000000"/>
              </a:solidFill>
              <a:effectLst/>
              <a:latin typeface="+mn-lt"/>
              <a:ea typeface="+mn-ea"/>
              <a:cs typeface="+mn-cs"/>
            </a:rPr>
            <a:t>23</a:t>
          </a:r>
          <a:r>
            <a:rPr lang="ja-JP" altLang="ja-JP" sz="1300" baseline="0">
              <a:solidFill>
                <a:sysClr val="windowText" lastClr="000000"/>
              </a:solidFill>
              <a:effectLst/>
              <a:latin typeface="+mn-lt"/>
              <a:ea typeface="+mn-ea"/>
              <a:cs typeface="+mn-cs"/>
            </a:rPr>
            <a:t>年度までほぼ、類似団体平均額で推移していたが、人件費の削減等により、平成</a:t>
          </a:r>
          <a:r>
            <a:rPr lang="en-US" altLang="ja-JP" sz="1300" baseline="0">
              <a:solidFill>
                <a:sysClr val="windowText" lastClr="000000"/>
              </a:solidFill>
              <a:effectLst/>
              <a:latin typeface="+mn-lt"/>
              <a:ea typeface="+mn-ea"/>
              <a:cs typeface="+mn-cs"/>
            </a:rPr>
            <a:t>24</a:t>
          </a:r>
          <a:r>
            <a:rPr lang="ja-JP" altLang="ja-JP" sz="1300" baseline="0">
              <a:solidFill>
                <a:sysClr val="windowText" lastClr="000000"/>
              </a:solidFill>
              <a:effectLst/>
              <a:latin typeface="+mn-lt"/>
              <a:ea typeface="+mn-ea"/>
              <a:cs typeface="+mn-cs"/>
            </a:rPr>
            <a:t>年度決算以降、類似団体比で約</a:t>
          </a:r>
          <a:r>
            <a:rPr lang="en-US" altLang="ja-JP" sz="1300" baseline="0">
              <a:solidFill>
                <a:sysClr val="windowText" lastClr="000000"/>
              </a:solidFill>
              <a:effectLst/>
              <a:latin typeface="+mn-lt"/>
              <a:ea typeface="+mn-ea"/>
              <a:cs typeface="+mn-cs"/>
            </a:rPr>
            <a:t>10</a:t>
          </a:r>
          <a:r>
            <a:rPr lang="ja-JP" altLang="ja-JP" sz="1300" baseline="0">
              <a:solidFill>
                <a:sysClr val="windowText" lastClr="000000"/>
              </a:solidFill>
              <a:effectLst/>
              <a:latin typeface="+mn-lt"/>
              <a:ea typeface="+mn-ea"/>
              <a:cs typeface="+mn-cs"/>
            </a:rPr>
            <a:t>％程度の減少傾向にある。</a:t>
          </a:r>
          <a:endParaRPr lang="ja-JP" altLang="ja-JP" sz="1300">
            <a:solidFill>
              <a:sysClr val="windowText" lastClr="000000"/>
            </a:solidFill>
            <a:effectLst/>
          </a:endParaRPr>
        </a:p>
        <a:p>
          <a:pPr rtl="0"/>
          <a:r>
            <a:rPr lang="ja-JP" altLang="en-US" sz="1300" baseline="0">
              <a:solidFill>
                <a:sysClr val="windowText" lastClr="000000"/>
              </a:solidFill>
              <a:effectLst/>
              <a:latin typeface="+mn-lt"/>
              <a:ea typeface="+mn-ea"/>
              <a:cs typeface="+mn-cs"/>
            </a:rPr>
            <a:t>平成</a:t>
          </a:r>
          <a:r>
            <a:rPr lang="en-US" altLang="ja-JP" sz="1300" baseline="0">
              <a:solidFill>
                <a:sysClr val="windowText" lastClr="000000"/>
              </a:solidFill>
              <a:effectLst/>
              <a:latin typeface="+mn-lt"/>
              <a:ea typeface="+mn-ea"/>
              <a:cs typeface="+mn-cs"/>
            </a:rPr>
            <a:t>26</a:t>
          </a:r>
          <a:r>
            <a:rPr lang="ja-JP" altLang="en-US" sz="1300" baseline="0">
              <a:solidFill>
                <a:sysClr val="windowText" lastClr="000000"/>
              </a:solidFill>
              <a:effectLst/>
              <a:latin typeface="+mn-lt"/>
              <a:ea typeface="+mn-ea"/>
              <a:cs typeface="+mn-cs"/>
            </a:rPr>
            <a:t>年度は退職者数の増に伴う退職手当負担金やマイナンバー制度へのシステム対応等により、</a:t>
          </a:r>
          <a:r>
            <a:rPr lang="ja-JP" altLang="ja-JP" sz="1300" baseline="0">
              <a:solidFill>
                <a:sysClr val="windowText" lastClr="000000"/>
              </a:solidFill>
              <a:effectLst/>
              <a:latin typeface="+mn-lt"/>
              <a:ea typeface="+mn-ea"/>
              <a:cs typeface="+mn-cs"/>
            </a:rPr>
            <a:t>人件費、物件費ともに</a:t>
          </a:r>
          <a:r>
            <a:rPr lang="ja-JP" altLang="en-US" sz="1300" baseline="0">
              <a:solidFill>
                <a:sysClr val="windowText" lastClr="000000"/>
              </a:solidFill>
              <a:effectLst/>
              <a:latin typeface="+mn-lt"/>
              <a:ea typeface="+mn-ea"/>
              <a:cs typeface="+mn-cs"/>
            </a:rPr>
            <a:t>前年度より増加</a:t>
          </a:r>
          <a:r>
            <a:rPr lang="ja-JP" altLang="ja-JP" sz="1300" baseline="0">
              <a:solidFill>
                <a:sysClr val="windowText" lastClr="000000"/>
              </a:solidFill>
              <a:effectLst/>
              <a:latin typeface="+mn-lt"/>
              <a:ea typeface="+mn-ea"/>
              <a:cs typeface="+mn-cs"/>
            </a:rPr>
            <a:t>している。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127074</xdr:rowOff>
    </xdr:from>
    <xdr:to>
      <xdr:col>7</xdr:col>
      <xdr:colOff>152400</xdr:colOff>
      <xdr:row>82</xdr:row>
      <xdr:rowOff>168055</xdr:rowOff>
    </xdr:to>
    <xdr:cxnSp macro="">
      <xdr:nvCxnSpPr>
        <xdr:cNvPr id="191" name="直線コネクタ 190"/>
        <xdr:cNvCxnSpPr/>
      </xdr:nvCxnSpPr>
      <xdr:spPr>
        <a:xfrm>
          <a:off x="4114800" y="14185974"/>
          <a:ext cx="8382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127074</xdr:rowOff>
    </xdr:from>
    <xdr:to>
      <xdr:col>6</xdr:col>
      <xdr:colOff>0</xdr:colOff>
      <xdr:row>82</xdr:row>
      <xdr:rowOff>149137</xdr:rowOff>
    </xdr:to>
    <xdr:cxnSp macro="">
      <xdr:nvCxnSpPr>
        <xdr:cNvPr id="194" name="直線コネクタ 193"/>
        <xdr:cNvCxnSpPr/>
      </xdr:nvCxnSpPr>
      <xdr:spPr>
        <a:xfrm flipV="1">
          <a:off x="3225800" y="14185974"/>
          <a:ext cx="8890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149137</xdr:rowOff>
    </xdr:from>
    <xdr:to>
      <xdr:col>4</xdr:col>
      <xdr:colOff>482600</xdr:colOff>
      <xdr:row>83</xdr:row>
      <xdr:rowOff>29381</xdr:rowOff>
    </xdr:to>
    <xdr:cxnSp macro="">
      <xdr:nvCxnSpPr>
        <xdr:cNvPr id="197" name="直線コネクタ 196"/>
        <xdr:cNvCxnSpPr/>
      </xdr:nvCxnSpPr>
      <xdr:spPr>
        <a:xfrm flipV="1">
          <a:off x="2336800" y="14208037"/>
          <a:ext cx="889000" cy="5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29381</xdr:rowOff>
    </xdr:from>
    <xdr:to>
      <xdr:col>3</xdr:col>
      <xdr:colOff>279400</xdr:colOff>
      <xdr:row>83</xdr:row>
      <xdr:rowOff>42106</xdr:rowOff>
    </xdr:to>
    <xdr:cxnSp macro="">
      <xdr:nvCxnSpPr>
        <xdr:cNvPr id="200" name="直線コネクタ 199"/>
        <xdr:cNvCxnSpPr/>
      </xdr:nvCxnSpPr>
      <xdr:spPr>
        <a:xfrm flipV="1">
          <a:off x="1447800" y="14259731"/>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117255</xdr:rowOff>
    </xdr:from>
    <xdr:to>
      <xdr:col>7</xdr:col>
      <xdr:colOff>203200</xdr:colOff>
      <xdr:row>83</xdr:row>
      <xdr:rowOff>47405</xdr:rowOff>
    </xdr:to>
    <xdr:sp macro="" textlink="">
      <xdr:nvSpPr>
        <xdr:cNvPr id="210" name="円/楕円 209"/>
        <xdr:cNvSpPr/>
      </xdr:nvSpPr>
      <xdr:spPr>
        <a:xfrm>
          <a:off x="4902200" y="141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133782</xdr:rowOff>
    </xdr:from>
    <xdr:ext cx="762000" cy="259045"/>
    <xdr:sp macro="" textlink="">
      <xdr:nvSpPr>
        <xdr:cNvPr id="211" name="人件費・物件費等の状況該当値テキスト"/>
        <xdr:cNvSpPr txBox="1"/>
      </xdr:nvSpPr>
      <xdr:spPr>
        <a:xfrm>
          <a:off x="5041900" y="140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76274</xdr:rowOff>
    </xdr:from>
    <xdr:to>
      <xdr:col>6</xdr:col>
      <xdr:colOff>50800</xdr:colOff>
      <xdr:row>83</xdr:row>
      <xdr:rowOff>6424</xdr:rowOff>
    </xdr:to>
    <xdr:sp macro="" textlink="">
      <xdr:nvSpPr>
        <xdr:cNvPr id="212" name="円/楕円 211"/>
        <xdr:cNvSpPr/>
      </xdr:nvSpPr>
      <xdr:spPr>
        <a:xfrm>
          <a:off x="4064000" y="141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16601</xdr:rowOff>
    </xdr:from>
    <xdr:ext cx="736600" cy="259045"/>
    <xdr:sp macro="" textlink="">
      <xdr:nvSpPr>
        <xdr:cNvPr id="213" name="テキスト ボックス 212"/>
        <xdr:cNvSpPr txBox="1"/>
      </xdr:nvSpPr>
      <xdr:spPr>
        <a:xfrm>
          <a:off x="3733800" y="13904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98337</xdr:rowOff>
    </xdr:from>
    <xdr:to>
      <xdr:col>4</xdr:col>
      <xdr:colOff>533400</xdr:colOff>
      <xdr:row>83</xdr:row>
      <xdr:rowOff>28487</xdr:rowOff>
    </xdr:to>
    <xdr:sp macro="" textlink="">
      <xdr:nvSpPr>
        <xdr:cNvPr id="214" name="円/楕円 213"/>
        <xdr:cNvSpPr/>
      </xdr:nvSpPr>
      <xdr:spPr>
        <a:xfrm>
          <a:off x="3175000" y="141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38664</xdr:rowOff>
    </xdr:from>
    <xdr:ext cx="762000" cy="259045"/>
    <xdr:sp macro="" textlink="">
      <xdr:nvSpPr>
        <xdr:cNvPr id="215" name="テキスト ボックス 214"/>
        <xdr:cNvSpPr txBox="1"/>
      </xdr:nvSpPr>
      <xdr:spPr>
        <a:xfrm>
          <a:off x="2844800" y="139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100,647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150031</xdr:rowOff>
    </xdr:from>
    <xdr:to>
      <xdr:col>3</xdr:col>
      <xdr:colOff>330200</xdr:colOff>
      <xdr:row>83</xdr:row>
      <xdr:rowOff>80181</xdr:rowOff>
    </xdr:to>
    <xdr:sp macro="" textlink="">
      <xdr:nvSpPr>
        <xdr:cNvPr id="216" name="円/楕円 215"/>
        <xdr:cNvSpPr/>
      </xdr:nvSpPr>
      <xdr:spPr>
        <a:xfrm>
          <a:off x="2286000" y="1420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90358</xdr:rowOff>
    </xdr:from>
    <xdr:ext cx="762000" cy="259045"/>
    <xdr:sp macro="" textlink="">
      <xdr:nvSpPr>
        <xdr:cNvPr id="217" name="テキスト ボックス 216"/>
        <xdr:cNvSpPr txBox="1"/>
      </xdr:nvSpPr>
      <xdr:spPr>
        <a:xfrm>
          <a:off x="1955800" y="1397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107,074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162756</xdr:rowOff>
    </xdr:from>
    <xdr:to>
      <xdr:col>2</xdr:col>
      <xdr:colOff>127000</xdr:colOff>
      <xdr:row>83</xdr:row>
      <xdr:rowOff>92906</xdr:rowOff>
    </xdr:to>
    <xdr:sp macro="" textlink="">
      <xdr:nvSpPr>
        <xdr:cNvPr id="218" name="円/楕円 217"/>
        <xdr:cNvSpPr/>
      </xdr:nvSpPr>
      <xdr:spPr>
        <a:xfrm>
          <a:off x="1397000" y="1422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77683</xdr:rowOff>
    </xdr:from>
    <xdr:ext cx="762000" cy="259045"/>
    <xdr:sp macro="" textlink="">
      <xdr:nvSpPr>
        <xdr:cNvPr id="219" name="テキスト ボックス 218"/>
        <xdr:cNvSpPr txBox="1"/>
      </xdr:nvSpPr>
      <xdr:spPr>
        <a:xfrm>
          <a:off x="1066800" y="1430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国家公務員の時限的な給与改定特例法による措置がないとした場合の値は、平成</a:t>
          </a:r>
          <a:r>
            <a:rPr lang="en-US" altLang="ja-JP" sz="1300" b="0" i="0" baseline="0">
              <a:solidFill>
                <a:sysClr val="windowText" lastClr="000000"/>
              </a:solidFill>
              <a:effectLst/>
              <a:latin typeface="+mn-lt"/>
              <a:ea typeface="+mn-ea"/>
              <a:cs typeface="+mn-cs"/>
            </a:rPr>
            <a:t>23.24</a:t>
          </a:r>
          <a:r>
            <a:rPr lang="ja-JP" altLang="ja-JP" sz="1300" b="0" i="0" baseline="0">
              <a:solidFill>
                <a:sysClr val="windowText" lastClr="000000"/>
              </a:solidFill>
              <a:effectLst/>
              <a:latin typeface="+mn-lt"/>
              <a:ea typeface="+mn-ea"/>
              <a:cs typeface="+mn-cs"/>
            </a:rPr>
            <a:t>年度ともに</a:t>
          </a:r>
          <a:r>
            <a:rPr lang="en-US" altLang="ja-JP" sz="1300" b="0" i="0" baseline="0">
              <a:solidFill>
                <a:sysClr val="windowText" lastClr="000000"/>
              </a:solidFill>
              <a:effectLst/>
              <a:latin typeface="+mn-lt"/>
              <a:ea typeface="+mn-ea"/>
              <a:cs typeface="+mn-cs"/>
            </a:rPr>
            <a:t>92.5</a:t>
          </a:r>
          <a:r>
            <a:rPr lang="ja-JP" altLang="ja-JP" sz="1300" b="0" i="0" baseline="0">
              <a:solidFill>
                <a:sysClr val="windowText" lastClr="000000"/>
              </a:solidFill>
              <a:effectLst/>
              <a:latin typeface="+mn-lt"/>
              <a:ea typeface="+mn-ea"/>
              <a:cs typeface="+mn-cs"/>
            </a:rPr>
            <a:t>となり、実質</a:t>
          </a:r>
          <a:r>
            <a:rPr lang="ja-JP" altLang="en-US" sz="1300" b="0" i="0" baseline="0">
              <a:solidFill>
                <a:sysClr val="windowText" lastClr="000000"/>
              </a:solidFill>
              <a:effectLst/>
              <a:latin typeface="+mn-lt"/>
              <a:ea typeface="+mn-ea"/>
              <a:cs typeface="+mn-cs"/>
            </a:rPr>
            <a:t>的には例年</a:t>
          </a:r>
          <a:r>
            <a:rPr lang="ja-JP" altLang="ja-JP" sz="1300" b="0" i="0" baseline="0">
              <a:solidFill>
                <a:sysClr val="windowText" lastClr="000000"/>
              </a:solidFill>
              <a:effectLst/>
              <a:latin typeface="+mn-lt"/>
              <a:ea typeface="+mn-ea"/>
              <a:cs typeface="+mn-cs"/>
            </a:rPr>
            <a:t>ほぼ同程度で推移している。</a:t>
          </a:r>
          <a:endParaRPr lang="en-US" altLang="ja-JP" sz="1300" b="0" i="0" baseline="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26</a:t>
          </a:r>
          <a:r>
            <a:rPr lang="ja-JP" altLang="en-US" sz="1300" b="0" i="0" baseline="0">
              <a:solidFill>
                <a:sysClr val="windowText" lastClr="000000"/>
              </a:solidFill>
              <a:effectLst/>
              <a:latin typeface="+mn-lt"/>
              <a:ea typeface="+mn-ea"/>
              <a:cs typeface="+mn-cs"/>
            </a:rPr>
            <a:t>年度は、国人事院勧告の昇給抑制に対し、県人事院勧告に基づいた通常通りの昇給を行ったため、前年度より増加となった。</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全国町村平均との比較では低い水準であり、適正な給与水準の維持に努める。</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 </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17538</xdr:rowOff>
    </xdr:to>
    <xdr:cxnSp macro="">
      <xdr:nvCxnSpPr>
        <xdr:cNvPr id="255" name="直線コネクタ 254"/>
        <xdr:cNvCxnSpPr/>
      </xdr:nvCxnSpPr>
      <xdr:spPr>
        <a:xfrm>
          <a:off x="16179800" y="140189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86</xdr:row>
      <xdr:rowOff>55638</xdr:rowOff>
    </xdr:to>
    <xdr:cxnSp macro="">
      <xdr:nvCxnSpPr>
        <xdr:cNvPr id="258" name="直線コネクタ 257"/>
        <xdr:cNvCxnSpPr/>
      </xdr:nvCxnSpPr>
      <xdr:spPr>
        <a:xfrm flipV="1">
          <a:off x="15290800" y="14018986"/>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55638</xdr:rowOff>
    </xdr:from>
    <xdr:to>
      <xdr:col>22</xdr:col>
      <xdr:colOff>203200</xdr:colOff>
      <xdr:row>86</xdr:row>
      <xdr:rowOff>170543</xdr:rowOff>
    </xdr:to>
    <xdr:cxnSp macro="">
      <xdr:nvCxnSpPr>
        <xdr:cNvPr id="261" name="直線コネクタ 260"/>
        <xdr:cNvCxnSpPr/>
      </xdr:nvCxnSpPr>
      <xdr:spPr>
        <a:xfrm flipV="1">
          <a:off x="14401800" y="148003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143027</xdr:rowOff>
    </xdr:from>
    <xdr:to>
      <xdr:col>21</xdr:col>
      <xdr:colOff>0</xdr:colOff>
      <xdr:row>86</xdr:row>
      <xdr:rowOff>170543</xdr:rowOff>
    </xdr:to>
    <xdr:cxnSp macro="">
      <xdr:nvCxnSpPr>
        <xdr:cNvPr id="264" name="直線コネクタ 263"/>
        <xdr:cNvCxnSpPr/>
      </xdr:nvCxnSpPr>
      <xdr:spPr>
        <a:xfrm>
          <a:off x="13512800" y="14030477"/>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4" name="円/楕円 273"/>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5"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6" name="円/楕円 275"/>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77" name="テキスト ボックス 276"/>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4838</xdr:rowOff>
    </xdr:from>
    <xdr:to>
      <xdr:col>22</xdr:col>
      <xdr:colOff>254000</xdr:colOff>
      <xdr:row>86</xdr:row>
      <xdr:rowOff>106438</xdr:rowOff>
    </xdr:to>
    <xdr:sp macro="" textlink="">
      <xdr:nvSpPr>
        <xdr:cNvPr id="278" name="円/楕円 277"/>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116615</xdr:rowOff>
    </xdr:from>
    <xdr:ext cx="762000" cy="259045"/>
    <xdr:sp macro="" textlink="">
      <xdr:nvSpPr>
        <xdr:cNvPr id="279" name="テキスト ボックス 278"/>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80" name="円/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81" name="テキスト ボックス 280"/>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92227</xdr:rowOff>
    </xdr:from>
    <xdr:to>
      <xdr:col>19</xdr:col>
      <xdr:colOff>533400</xdr:colOff>
      <xdr:row>82</xdr:row>
      <xdr:rowOff>22377</xdr:rowOff>
    </xdr:to>
    <xdr:sp macro="" textlink="">
      <xdr:nvSpPr>
        <xdr:cNvPr id="282" name="円/楕円 281"/>
        <xdr:cNvSpPr/>
      </xdr:nvSpPr>
      <xdr:spPr>
        <a:xfrm>
          <a:off x="13462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32554</xdr:rowOff>
    </xdr:from>
    <xdr:ext cx="762000" cy="259045"/>
    <xdr:sp macro="" textlink="">
      <xdr:nvSpPr>
        <xdr:cNvPr id="283" name="テキスト ボックス 282"/>
        <xdr:cNvSpPr txBox="1"/>
      </xdr:nvSpPr>
      <xdr:spPr>
        <a:xfrm>
          <a:off x="13131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ysClr val="windowText" lastClr="000000"/>
              </a:solidFill>
              <a:effectLst/>
              <a:latin typeface="+mn-lt"/>
              <a:ea typeface="+mn-ea"/>
              <a:cs typeface="+mn-cs"/>
            </a:rPr>
            <a:t>職員の勤務体系・配置体系を総合的に見直しており職員数は減少傾向にある。</a:t>
          </a:r>
          <a:endParaRPr lang="ja-JP" altLang="ja-JP" sz="1300">
            <a:solidFill>
              <a:sysClr val="windowText" lastClr="000000"/>
            </a:solidFill>
            <a:effectLst/>
          </a:endParaRPr>
        </a:p>
        <a:p>
          <a:pPr rtl="0"/>
          <a:r>
            <a:rPr lang="ja-JP" altLang="ja-JP" sz="1300">
              <a:solidFill>
                <a:sysClr val="windowText" lastClr="000000"/>
              </a:solidFill>
              <a:effectLst/>
              <a:latin typeface="+mn-lt"/>
              <a:ea typeface="+mn-ea"/>
              <a:cs typeface="+mn-cs"/>
            </a:rPr>
            <a:t>平成</a:t>
          </a:r>
          <a:r>
            <a:rPr lang="en-US" altLang="ja-JP" sz="1300">
              <a:solidFill>
                <a:sysClr val="windowText" lastClr="000000"/>
              </a:solidFill>
              <a:effectLst/>
              <a:latin typeface="+mn-lt"/>
              <a:ea typeface="+mn-ea"/>
              <a:cs typeface="+mn-cs"/>
            </a:rPr>
            <a:t>26</a:t>
          </a:r>
          <a:r>
            <a:rPr lang="ja-JP" altLang="ja-JP" sz="1300">
              <a:solidFill>
                <a:sysClr val="windowText" lastClr="000000"/>
              </a:solidFill>
              <a:effectLst/>
              <a:latin typeface="+mn-lt"/>
              <a:ea typeface="+mn-ea"/>
              <a:cs typeface="+mn-cs"/>
            </a:rPr>
            <a:t>年度</a:t>
          </a:r>
          <a:r>
            <a:rPr lang="ja-JP" altLang="en-US" sz="1300">
              <a:solidFill>
                <a:sysClr val="windowText" lastClr="000000"/>
              </a:solidFill>
              <a:effectLst/>
              <a:latin typeface="+mn-lt"/>
              <a:ea typeface="+mn-ea"/>
              <a:cs typeface="+mn-cs"/>
            </a:rPr>
            <a:t>は、突発的な退職者の補充が間に合わなかったため</a:t>
          </a:r>
          <a:r>
            <a:rPr lang="ja-JP" altLang="ja-JP" sz="1300">
              <a:solidFill>
                <a:sysClr val="windowText" lastClr="000000"/>
              </a:solidFill>
              <a:effectLst/>
              <a:latin typeface="+mn-lt"/>
              <a:ea typeface="+mn-ea"/>
              <a:cs typeface="+mn-cs"/>
            </a:rPr>
            <a:t>、前年度比では微</a:t>
          </a:r>
          <a:r>
            <a:rPr lang="ja-JP" altLang="en-US" sz="1300">
              <a:solidFill>
                <a:sysClr val="windowText" lastClr="000000"/>
              </a:solidFill>
              <a:effectLst/>
              <a:latin typeface="+mn-lt"/>
              <a:ea typeface="+mn-ea"/>
              <a:cs typeface="+mn-cs"/>
            </a:rPr>
            <a:t>減</a:t>
          </a:r>
          <a:r>
            <a:rPr lang="ja-JP" altLang="ja-JP" sz="1300">
              <a:solidFill>
                <a:sysClr val="windowText" lastClr="000000"/>
              </a:solidFill>
              <a:effectLst/>
              <a:latin typeface="+mn-lt"/>
              <a:ea typeface="+mn-ea"/>
              <a:cs typeface="+mn-cs"/>
            </a:rPr>
            <a:t>となって</a:t>
          </a:r>
          <a:r>
            <a:rPr lang="ja-JP" altLang="en-US" sz="1300">
              <a:solidFill>
                <a:sysClr val="windowText" lastClr="000000"/>
              </a:solidFill>
              <a:effectLst/>
              <a:latin typeface="+mn-lt"/>
              <a:ea typeface="+mn-ea"/>
              <a:cs typeface="+mn-cs"/>
            </a:rPr>
            <a:t>いる</a:t>
          </a:r>
          <a:r>
            <a:rPr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lang="ja-JP" altLang="ja-JP" sz="1300">
              <a:solidFill>
                <a:sysClr val="windowText" lastClr="000000"/>
              </a:solidFill>
              <a:effectLst/>
              <a:latin typeface="+mn-lt"/>
              <a:ea typeface="+mn-ea"/>
              <a:cs typeface="+mn-cs"/>
            </a:rPr>
            <a:t>今後も職員定数管理計画に基づき適正な人員配置に努めたい</a:t>
          </a:r>
          <a:r>
            <a:rPr lang="ja-JP" altLang="en-US" sz="1300">
              <a:solidFill>
                <a:sysClr val="windowText" lastClr="000000"/>
              </a:solidFill>
              <a:effectLst/>
              <a:latin typeface="+mn-lt"/>
              <a:ea typeface="+mn-ea"/>
              <a:cs typeface="+mn-cs"/>
            </a:rPr>
            <a:t>。</a:t>
          </a:r>
          <a:endParaRPr lang="en-US" altLang="ja-JP" sz="1300">
            <a:solidFill>
              <a:sysClr val="windowText" lastClr="000000"/>
            </a:solidFill>
            <a:effectLst/>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46083</xdr:rowOff>
    </xdr:to>
    <xdr:cxnSp macro="">
      <xdr:nvCxnSpPr>
        <xdr:cNvPr id="320" name="直線コネクタ 319"/>
        <xdr:cNvCxnSpPr/>
      </xdr:nvCxnSpPr>
      <xdr:spPr>
        <a:xfrm flipV="1">
          <a:off x="16179800" y="1031240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40338</xdr:rowOff>
    </xdr:from>
    <xdr:to>
      <xdr:col>23</xdr:col>
      <xdr:colOff>406400</xdr:colOff>
      <xdr:row>60</xdr:row>
      <xdr:rowOff>46083</xdr:rowOff>
    </xdr:to>
    <xdr:cxnSp macro="">
      <xdr:nvCxnSpPr>
        <xdr:cNvPr id="323" name="直線コネクタ 322"/>
        <xdr:cNvCxnSpPr/>
      </xdr:nvCxnSpPr>
      <xdr:spPr>
        <a:xfrm>
          <a:off x="15290800" y="1032733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40338</xdr:rowOff>
    </xdr:from>
    <xdr:to>
      <xdr:col>22</xdr:col>
      <xdr:colOff>203200</xdr:colOff>
      <xdr:row>60</xdr:row>
      <xdr:rowOff>74809</xdr:rowOff>
    </xdr:to>
    <xdr:cxnSp macro="">
      <xdr:nvCxnSpPr>
        <xdr:cNvPr id="326" name="直線コネクタ 325"/>
        <xdr:cNvCxnSpPr/>
      </xdr:nvCxnSpPr>
      <xdr:spPr>
        <a:xfrm flipV="1">
          <a:off x="14401800" y="10327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74809</xdr:rowOff>
    </xdr:from>
    <xdr:to>
      <xdr:col>21</xdr:col>
      <xdr:colOff>0</xdr:colOff>
      <xdr:row>60</xdr:row>
      <xdr:rowOff>105833</xdr:rowOff>
    </xdr:to>
    <xdr:cxnSp macro="">
      <xdr:nvCxnSpPr>
        <xdr:cNvPr id="329" name="直線コネクタ 328"/>
        <xdr:cNvCxnSpPr/>
      </xdr:nvCxnSpPr>
      <xdr:spPr>
        <a:xfrm flipV="1">
          <a:off x="13512800" y="103618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39" name="円/楕円 338"/>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40"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166733</xdr:rowOff>
    </xdr:from>
    <xdr:to>
      <xdr:col>23</xdr:col>
      <xdr:colOff>457200</xdr:colOff>
      <xdr:row>60</xdr:row>
      <xdr:rowOff>96883</xdr:rowOff>
    </xdr:to>
    <xdr:sp macro="" textlink="">
      <xdr:nvSpPr>
        <xdr:cNvPr id="341" name="円/楕円 340"/>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107060</xdr:rowOff>
    </xdr:from>
    <xdr:ext cx="736600" cy="259045"/>
    <xdr:sp macro="" textlink="">
      <xdr:nvSpPr>
        <xdr:cNvPr id="342" name="テキスト ボックス 341"/>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160988</xdr:rowOff>
    </xdr:from>
    <xdr:to>
      <xdr:col>22</xdr:col>
      <xdr:colOff>254000</xdr:colOff>
      <xdr:row>60</xdr:row>
      <xdr:rowOff>91138</xdr:rowOff>
    </xdr:to>
    <xdr:sp macro="" textlink="">
      <xdr:nvSpPr>
        <xdr:cNvPr id="343" name="円/楕円 342"/>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101315</xdr:rowOff>
    </xdr:from>
    <xdr:ext cx="762000" cy="259045"/>
    <xdr:sp macro="" textlink="">
      <xdr:nvSpPr>
        <xdr:cNvPr id="344" name="テキスト ボックス 343"/>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24009</xdr:rowOff>
    </xdr:from>
    <xdr:to>
      <xdr:col>21</xdr:col>
      <xdr:colOff>50800</xdr:colOff>
      <xdr:row>60</xdr:row>
      <xdr:rowOff>125609</xdr:rowOff>
    </xdr:to>
    <xdr:sp macro="" textlink="">
      <xdr:nvSpPr>
        <xdr:cNvPr id="345" name="円/楕円 344"/>
        <xdr:cNvSpPr/>
      </xdr:nvSpPr>
      <xdr:spPr>
        <a:xfrm>
          <a:off x="14351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135786</xdr:rowOff>
    </xdr:from>
    <xdr:ext cx="762000" cy="259045"/>
    <xdr:sp macro="" textlink="">
      <xdr:nvSpPr>
        <xdr:cNvPr id="346" name="テキスト ボックス 345"/>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55033</xdr:rowOff>
    </xdr:from>
    <xdr:to>
      <xdr:col>19</xdr:col>
      <xdr:colOff>533400</xdr:colOff>
      <xdr:row>60</xdr:row>
      <xdr:rowOff>156633</xdr:rowOff>
    </xdr:to>
    <xdr:sp macro="" textlink="">
      <xdr:nvSpPr>
        <xdr:cNvPr id="347" name="円/楕円 346"/>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141410</xdr:rowOff>
    </xdr:from>
    <xdr:ext cx="762000" cy="259045"/>
    <xdr:sp macro="" textlink="">
      <xdr:nvSpPr>
        <xdr:cNvPr id="348" name="テキスト ボックス 347"/>
        <xdr:cNvSpPr txBox="1"/>
      </xdr:nvSpPr>
      <xdr:spPr>
        <a:xfrm>
          <a:off x="13131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en-US"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26</a:t>
          </a:r>
          <a:r>
            <a:rPr lang="ja-JP" altLang="ja-JP" sz="1300" b="0" i="0" baseline="0">
              <a:solidFill>
                <a:sysClr val="windowText" lastClr="000000"/>
              </a:solidFill>
              <a:effectLst/>
              <a:latin typeface="+mn-lt"/>
              <a:ea typeface="+mn-ea"/>
              <a:cs typeface="+mn-cs"/>
            </a:rPr>
            <a:t>年度は、</a:t>
          </a:r>
          <a:r>
            <a:rPr lang="ja-JP" altLang="en-US" sz="1300" b="0" i="0" baseline="0">
              <a:solidFill>
                <a:sysClr val="windowText" lastClr="000000"/>
              </a:solidFill>
              <a:effectLst/>
              <a:latin typeface="+mn-lt"/>
              <a:ea typeface="+mn-ea"/>
              <a:cs typeface="+mn-cs"/>
            </a:rPr>
            <a:t>ごみ処理施設に係る一部事務組合の繰出金や、臨時地方道路整備事業債の償還終了により実質公債費比率が減少となった。</a:t>
          </a:r>
          <a:endParaRPr lang="en-US" altLang="ja-JP" sz="1300" b="0" i="0" baseline="0">
            <a:solidFill>
              <a:sysClr val="windowText" lastClr="000000"/>
            </a:solidFill>
            <a:effectLst/>
            <a:latin typeface="+mn-lt"/>
            <a:ea typeface="+mn-ea"/>
            <a:cs typeface="+mn-cs"/>
          </a:endParaRPr>
        </a:p>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公営企業債に係る公共下水道事業特別会計への繰出金は高水準であるが、今後は投資的事業の見直しを行い、新規発行の抑制に努めたい。</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71120</xdr:rowOff>
    </xdr:to>
    <xdr:cxnSp macro="">
      <xdr:nvCxnSpPr>
        <xdr:cNvPr id="381" name="直線コネクタ 380"/>
        <xdr:cNvCxnSpPr/>
      </xdr:nvCxnSpPr>
      <xdr:spPr>
        <a:xfrm flipV="1">
          <a:off x="16179800" y="73469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119380</xdr:rowOff>
    </xdr:to>
    <xdr:cxnSp macro="">
      <xdr:nvCxnSpPr>
        <xdr:cNvPr id="384" name="直線コネクタ 383"/>
        <xdr:cNvCxnSpPr/>
      </xdr:nvCxnSpPr>
      <xdr:spPr>
        <a:xfrm flipV="1">
          <a:off x="15290800" y="744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43</xdr:row>
      <xdr:rowOff>167640</xdr:rowOff>
    </xdr:to>
    <xdr:cxnSp macro="">
      <xdr:nvCxnSpPr>
        <xdr:cNvPr id="387" name="直線コネクタ 386"/>
        <xdr:cNvCxnSpPr/>
      </xdr:nvCxnSpPr>
      <xdr:spPr>
        <a:xfrm flipV="1">
          <a:off x="14401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43</xdr:row>
      <xdr:rowOff>167640</xdr:rowOff>
    </xdr:to>
    <xdr:cxnSp macro="">
      <xdr:nvCxnSpPr>
        <xdr:cNvPr id="390" name="直線コネクタ 389"/>
        <xdr:cNvCxnSpPr/>
      </xdr:nvCxnSpPr>
      <xdr:spPr>
        <a:xfrm>
          <a:off x="13512800" y="74997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0" name="円/楕円 399"/>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401"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402" name="円/楕円 401"/>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403" name="テキスト ボックス 402"/>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04" name="円/楕円 403"/>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05" name="テキスト ボックス 404"/>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6" name="円/楕円 405"/>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7" name="テキスト ボックス 406"/>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08" name="円/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26</a:t>
          </a:r>
          <a:r>
            <a:rPr lang="ja-JP" altLang="en-US" sz="1300" b="0" i="0" baseline="0">
              <a:solidFill>
                <a:sysClr val="windowText" lastClr="000000"/>
              </a:solidFill>
              <a:effectLst/>
              <a:latin typeface="+mn-lt"/>
              <a:ea typeface="+mn-ea"/>
              <a:cs typeface="+mn-cs"/>
            </a:rPr>
            <a:t>年度は、サッカー場の建設や消防庁舎建設、</a:t>
          </a:r>
          <a:r>
            <a:rPr lang="ja-JP" altLang="ja-JP" sz="1300" b="0" i="0" baseline="0">
              <a:solidFill>
                <a:sysClr val="windowText" lastClr="000000"/>
              </a:solidFill>
              <a:effectLst/>
              <a:latin typeface="+mn-lt"/>
              <a:ea typeface="+mn-ea"/>
              <a:cs typeface="+mn-cs"/>
            </a:rPr>
            <a:t>防災行政無線整備事業等</a:t>
          </a:r>
          <a:r>
            <a:rPr lang="ja-JP" altLang="en-US" sz="1300" b="0" i="0" baseline="0">
              <a:solidFill>
                <a:sysClr val="windowText" lastClr="000000"/>
              </a:solidFill>
              <a:effectLst/>
              <a:latin typeface="+mn-lt"/>
              <a:ea typeface="+mn-ea"/>
              <a:cs typeface="+mn-cs"/>
            </a:rPr>
            <a:t>の前年度繰越事業にかかる起債の借入により、将来負担比率が増加した。</a:t>
          </a:r>
          <a:endParaRPr lang="en-US" altLang="ja-JP" sz="1300" b="0" i="0" baseline="0">
            <a:solidFill>
              <a:sysClr val="windowText" lastClr="000000"/>
            </a:solidFill>
            <a:effectLst/>
            <a:latin typeface="+mn-lt"/>
            <a:ea typeface="+mn-ea"/>
            <a:cs typeface="+mn-cs"/>
          </a:endParaRPr>
        </a:p>
        <a:p>
          <a:pPr rtl="0"/>
          <a:r>
            <a:rPr lang="ja-JP" altLang="ja-JP" sz="1300" b="0" i="0" baseline="0">
              <a:solidFill>
                <a:sysClr val="windowText" lastClr="000000"/>
              </a:solidFill>
              <a:effectLst/>
              <a:latin typeface="+mn-lt"/>
              <a:ea typeface="+mn-ea"/>
              <a:cs typeface="+mn-cs"/>
            </a:rPr>
            <a:t>今後は、</a:t>
          </a:r>
          <a:r>
            <a:rPr lang="ja-JP" altLang="en-US" sz="1300" b="0" i="0" baseline="0">
              <a:solidFill>
                <a:sysClr val="windowText" lastClr="000000"/>
              </a:solidFill>
              <a:effectLst/>
              <a:latin typeface="+mn-lt"/>
              <a:ea typeface="+mn-ea"/>
              <a:cs typeface="+mn-cs"/>
            </a:rPr>
            <a:t>同借入にかかる</a:t>
          </a:r>
          <a:r>
            <a:rPr lang="ja-JP" altLang="ja-JP" sz="1300" b="0" i="0" baseline="0">
              <a:solidFill>
                <a:sysClr val="windowText" lastClr="000000"/>
              </a:solidFill>
              <a:effectLst/>
              <a:latin typeface="+mn-lt"/>
              <a:ea typeface="+mn-ea"/>
              <a:cs typeface="+mn-cs"/>
            </a:rPr>
            <a:t>償還</a:t>
          </a:r>
          <a:r>
            <a:rPr lang="ja-JP" altLang="en-US" sz="1300" b="0" i="0" baseline="0">
              <a:solidFill>
                <a:sysClr val="windowText" lastClr="000000"/>
              </a:solidFill>
              <a:effectLst/>
              <a:latin typeface="+mn-lt"/>
              <a:ea typeface="+mn-ea"/>
              <a:cs typeface="+mn-cs"/>
            </a:rPr>
            <a:t>や、小学校建設事業等にかかる新規借入による</a:t>
          </a:r>
          <a:r>
            <a:rPr lang="ja-JP" altLang="ja-JP" sz="1300" b="0" i="0" baseline="0">
              <a:solidFill>
                <a:sysClr val="windowText" lastClr="000000"/>
              </a:solidFill>
              <a:effectLst/>
              <a:latin typeface="+mn-lt"/>
              <a:ea typeface="+mn-ea"/>
              <a:cs typeface="+mn-cs"/>
            </a:rPr>
            <a:t>比率</a:t>
          </a:r>
          <a:r>
            <a:rPr lang="ja-JP" altLang="en-US" sz="1300" b="0" i="0" baseline="0">
              <a:solidFill>
                <a:sysClr val="windowText" lastClr="000000"/>
              </a:solidFill>
              <a:effectLst/>
              <a:latin typeface="+mn-lt"/>
              <a:ea typeface="+mn-ea"/>
              <a:cs typeface="+mn-cs"/>
            </a:rPr>
            <a:t>の</a:t>
          </a:r>
          <a:r>
            <a:rPr lang="ja-JP" altLang="ja-JP" sz="1300" b="0" i="0" baseline="0">
              <a:solidFill>
                <a:sysClr val="windowText" lastClr="000000"/>
              </a:solidFill>
              <a:effectLst/>
              <a:latin typeface="+mn-lt"/>
              <a:ea typeface="+mn-ea"/>
              <a:cs typeface="+mn-cs"/>
            </a:rPr>
            <a:t>上昇が見込まれるが、事業実施の適正化を図り、財政の健全化に努める</a:t>
          </a:r>
          <a:r>
            <a:rPr lang="ja-JP" altLang="en-US" sz="1300" b="0" i="0" baseline="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117560</xdr:rowOff>
    </xdr:from>
    <xdr:to>
      <xdr:col>24</xdr:col>
      <xdr:colOff>558800</xdr:colOff>
      <xdr:row>15</xdr:row>
      <xdr:rowOff>162475</xdr:rowOff>
    </xdr:to>
    <xdr:cxnSp macro="">
      <xdr:nvCxnSpPr>
        <xdr:cNvPr id="443" name="直線コネクタ 442"/>
        <xdr:cNvCxnSpPr/>
      </xdr:nvCxnSpPr>
      <xdr:spPr>
        <a:xfrm>
          <a:off x="16179800" y="2517860"/>
          <a:ext cx="838200" cy="2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117560</xdr:rowOff>
    </xdr:from>
    <xdr:to>
      <xdr:col>23</xdr:col>
      <xdr:colOff>406400</xdr:colOff>
      <xdr:row>15</xdr:row>
      <xdr:rowOff>99737</xdr:rowOff>
    </xdr:to>
    <xdr:cxnSp macro="">
      <xdr:nvCxnSpPr>
        <xdr:cNvPr id="446" name="直線コネクタ 445"/>
        <xdr:cNvCxnSpPr/>
      </xdr:nvCxnSpPr>
      <xdr:spPr>
        <a:xfrm flipV="1">
          <a:off x="15290800" y="2517860"/>
          <a:ext cx="8890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8" name="テキスト ボックス 447"/>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99737</xdr:rowOff>
    </xdr:from>
    <xdr:to>
      <xdr:col>22</xdr:col>
      <xdr:colOff>203200</xdr:colOff>
      <xdr:row>16</xdr:row>
      <xdr:rowOff>28025</xdr:rowOff>
    </xdr:to>
    <xdr:cxnSp macro="">
      <xdr:nvCxnSpPr>
        <xdr:cNvPr id="449" name="直線コネクタ 448"/>
        <xdr:cNvCxnSpPr/>
      </xdr:nvCxnSpPr>
      <xdr:spPr>
        <a:xfrm flipV="1">
          <a:off x="14401800" y="2671487"/>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28025</xdr:rowOff>
    </xdr:from>
    <xdr:to>
      <xdr:col>21</xdr:col>
      <xdr:colOff>0</xdr:colOff>
      <xdr:row>16</xdr:row>
      <xdr:rowOff>37677</xdr:rowOff>
    </xdr:to>
    <xdr:cxnSp macro="">
      <xdr:nvCxnSpPr>
        <xdr:cNvPr id="452" name="直線コネクタ 451"/>
        <xdr:cNvCxnSpPr/>
      </xdr:nvCxnSpPr>
      <xdr:spPr>
        <a:xfrm flipV="1">
          <a:off x="13512800" y="277122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6" name="テキスト ボックス 455"/>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111675</xdr:rowOff>
    </xdr:from>
    <xdr:to>
      <xdr:col>24</xdr:col>
      <xdr:colOff>609600</xdr:colOff>
      <xdr:row>16</xdr:row>
      <xdr:rowOff>41825</xdr:rowOff>
    </xdr:to>
    <xdr:sp macro="" textlink="">
      <xdr:nvSpPr>
        <xdr:cNvPr id="462" name="円/楕円 461"/>
        <xdr:cNvSpPr/>
      </xdr:nvSpPr>
      <xdr:spPr>
        <a:xfrm>
          <a:off x="169672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83752</xdr:rowOff>
    </xdr:from>
    <xdr:ext cx="762000" cy="259045"/>
    <xdr:sp macro="" textlink="">
      <xdr:nvSpPr>
        <xdr:cNvPr id="463" name="将来負担の状況該当値テキスト"/>
        <xdr:cNvSpPr txBox="1"/>
      </xdr:nvSpPr>
      <xdr:spPr>
        <a:xfrm>
          <a:off x="17106900" y="265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66760</xdr:rowOff>
    </xdr:from>
    <xdr:to>
      <xdr:col>23</xdr:col>
      <xdr:colOff>457200</xdr:colOff>
      <xdr:row>14</xdr:row>
      <xdr:rowOff>168360</xdr:rowOff>
    </xdr:to>
    <xdr:sp macro="" textlink="">
      <xdr:nvSpPr>
        <xdr:cNvPr id="464" name="円/楕円 463"/>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7087</xdr:rowOff>
    </xdr:from>
    <xdr:ext cx="736600" cy="259045"/>
    <xdr:sp macro="" textlink="">
      <xdr:nvSpPr>
        <xdr:cNvPr id="465" name="テキスト ボックス 464"/>
        <xdr:cNvSpPr txBox="1"/>
      </xdr:nvSpPr>
      <xdr:spPr>
        <a:xfrm>
          <a:off x="15798800" y="223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48937</xdr:rowOff>
    </xdr:from>
    <xdr:to>
      <xdr:col>22</xdr:col>
      <xdr:colOff>254000</xdr:colOff>
      <xdr:row>15</xdr:row>
      <xdr:rowOff>150537</xdr:rowOff>
    </xdr:to>
    <xdr:sp macro="" textlink="">
      <xdr:nvSpPr>
        <xdr:cNvPr id="466" name="円/楕円 465"/>
        <xdr:cNvSpPr/>
      </xdr:nvSpPr>
      <xdr:spPr>
        <a:xfrm>
          <a:off x="15240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135314</xdr:rowOff>
    </xdr:from>
    <xdr:ext cx="762000" cy="259045"/>
    <xdr:sp macro="" textlink="">
      <xdr:nvSpPr>
        <xdr:cNvPr id="467" name="テキスト ボックス 466"/>
        <xdr:cNvSpPr txBox="1"/>
      </xdr:nvSpPr>
      <xdr:spPr>
        <a:xfrm>
          <a:off x="14909800" y="27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148675</xdr:rowOff>
    </xdr:from>
    <xdr:to>
      <xdr:col>21</xdr:col>
      <xdr:colOff>50800</xdr:colOff>
      <xdr:row>16</xdr:row>
      <xdr:rowOff>78825</xdr:rowOff>
    </xdr:to>
    <xdr:sp macro="" textlink="">
      <xdr:nvSpPr>
        <xdr:cNvPr id="468" name="円/楕円 467"/>
        <xdr:cNvSpPr/>
      </xdr:nvSpPr>
      <xdr:spPr>
        <a:xfrm>
          <a:off x="14351000" y="27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63602</xdr:rowOff>
    </xdr:from>
    <xdr:ext cx="762000" cy="259045"/>
    <xdr:sp macro="" textlink="">
      <xdr:nvSpPr>
        <xdr:cNvPr id="469" name="テキスト ボックス 468"/>
        <xdr:cNvSpPr txBox="1"/>
      </xdr:nvSpPr>
      <xdr:spPr>
        <a:xfrm>
          <a:off x="14020800" y="28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70" name="円/楕円 469"/>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71" name="テキスト ボックス 470"/>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石川県内灘町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26,963
26,787
20.33
10,361,519
10,223,943
118,749
5,337,328
9,960,698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ysClr val="windowText" lastClr="000000"/>
              </a:solidFill>
              <a:effectLst/>
              <a:latin typeface="+mn-lt"/>
              <a:ea typeface="+mn-ea"/>
              <a:cs typeface="+mn-cs"/>
            </a:rPr>
            <a:t>類似団体平均より高い数値で推移している。職員数及びラスパイレス指数</a:t>
          </a:r>
          <a:r>
            <a:rPr lang="ja-JP" altLang="en-US" sz="1200" b="0" i="0" baseline="0">
              <a:solidFill>
                <a:sysClr val="windowText" lastClr="000000"/>
              </a:solidFill>
              <a:effectLst/>
              <a:latin typeface="+mn-lt"/>
              <a:ea typeface="+mn-ea"/>
              <a:cs typeface="+mn-cs"/>
            </a:rPr>
            <a:t>は</a:t>
          </a:r>
          <a:r>
            <a:rPr lang="ja-JP" altLang="ja-JP" sz="1200" b="0" i="0" baseline="0">
              <a:solidFill>
                <a:sysClr val="windowText" lastClr="000000"/>
              </a:solidFill>
              <a:effectLst/>
              <a:latin typeface="+mn-lt"/>
              <a:ea typeface="+mn-ea"/>
              <a:cs typeface="+mn-cs"/>
            </a:rPr>
            <a:t>類似団体より低い数値となっており、他団体と比べ消防業務を単独で実施していることや、</a:t>
          </a:r>
          <a:r>
            <a:rPr lang="ja-JP" altLang="en-US" sz="1200" b="0" i="0" baseline="0">
              <a:solidFill>
                <a:sysClr val="windowText" lastClr="000000"/>
              </a:solidFill>
              <a:effectLst/>
              <a:latin typeface="+mn-lt"/>
              <a:ea typeface="+mn-ea"/>
              <a:cs typeface="+mn-cs"/>
            </a:rPr>
            <a:t>町立保育所の２ヶ所の運営、</a:t>
          </a:r>
          <a:r>
            <a:rPr lang="ja-JP" altLang="ja-JP" sz="1200" b="0" i="0" baseline="0">
              <a:solidFill>
                <a:sysClr val="windowText" lastClr="000000"/>
              </a:solidFill>
              <a:effectLst/>
              <a:latin typeface="+mn-lt"/>
              <a:ea typeface="+mn-ea"/>
              <a:cs typeface="+mn-cs"/>
            </a:rPr>
            <a:t>委員等報酬が要因と考えられる。</a:t>
          </a:r>
          <a:endParaRPr lang="ja-JP" altLang="ja-JP" sz="1200">
            <a:solidFill>
              <a:sysClr val="windowText" lastClr="000000"/>
            </a:solidFill>
            <a:effectLst/>
          </a:endParaRPr>
        </a:p>
        <a:p>
          <a:pPr rtl="0"/>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公立保育所の</a:t>
          </a:r>
          <a:r>
            <a:rPr lang="ja-JP" altLang="en-US" sz="1200" b="0" i="0" baseline="0">
              <a:solidFill>
                <a:sysClr val="windowText" lastClr="000000"/>
              </a:solidFill>
              <a:effectLst/>
              <a:latin typeface="+mn-lt"/>
              <a:ea typeface="+mn-ea"/>
              <a:cs typeface="+mn-cs"/>
            </a:rPr>
            <a:t>一部</a:t>
          </a:r>
          <a:r>
            <a:rPr lang="ja-JP" altLang="ja-JP" sz="1200" b="0" i="0" baseline="0">
              <a:solidFill>
                <a:sysClr val="windowText" lastClr="000000"/>
              </a:solidFill>
              <a:effectLst/>
              <a:latin typeface="+mn-lt"/>
              <a:ea typeface="+mn-ea"/>
              <a:cs typeface="+mn-cs"/>
            </a:rPr>
            <a:t>民営化に伴う保育職員の退職により、人件費は徐々に減少</a:t>
          </a:r>
          <a:r>
            <a:rPr lang="ja-JP" altLang="en-US" sz="1200" b="0" i="0" baseline="0">
              <a:solidFill>
                <a:sysClr val="windowText" lastClr="000000"/>
              </a:solidFill>
              <a:effectLst/>
              <a:latin typeface="+mn-lt"/>
              <a:ea typeface="+mn-ea"/>
              <a:cs typeface="+mn-cs"/>
            </a:rPr>
            <a:t>する傾向にあるが</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単年度での</a:t>
          </a:r>
          <a:r>
            <a:rPr lang="ja-JP" altLang="ja-JP" sz="1200" b="0" i="0" baseline="0">
              <a:solidFill>
                <a:sysClr val="windowText" lastClr="000000"/>
              </a:solidFill>
              <a:effectLst/>
              <a:latin typeface="+mn-lt"/>
              <a:ea typeface="+mn-ea"/>
              <a:cs typeface="+mn-cs"/>
            </a:rPr>
            <a:t>退職</a:t>
          </a:r>
          <a:r>
            <a:rPr lang="ja-JP" altLang="en-US" sz="1200" b="0" i="0" baseline="0">
              <a:solidFill>
                <a:sysClr val="windowText" lastClr="000000"/>
              </a:solidFill>
              <a:effectLst/>
              <a:latin typeface="+mn-lt"/>
              <a:ea typeface="+mn-ea"/>
              <a:cs typeface="+mn-cs"/>
            </a:rPr>
            <a:t>者の集中等による退職金の負担増等も想定されるため、</a:t>
          </a:r>
          <a:r>
            <a:rPr lang="ja-JP" altLang="ja-JP" sz="1200" b="0" i="0" baseline="0">
              <a:solidFill>
                <a:sysClr val="windowText" lastClr="000000"/>
              </a:solidFill>
              <a:effectLst/>
              <a:latin typeface="+mn-lt"/>
              <a:ea typeface="+mn-ea"/>
              <a:cs typeface="+mn-cs"/>
            </a:rPr>
            <a:t>人件費関係経費全体について抑制していく必要がある。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65278</xdr:rowOff>
    </xdr:to>
    <xdr:cxnSp macro="">
      <xdr:nvCxnSpPr>
        <xdr:cNvPr id="62" name="直線コネクタ 61"/>
        <xdr:cNvCxnSpPr/>
      </xdr:nvCxnSpPr>
      <xdr:spPr>
        <a:xfrm>
          <a:off x="3987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69850</xdr:rowOff>
    </xdr:to>
    <xdr:cxnSp macro="">
      <xdr:nvCxnSpPr>
        <xdr:cNvPr id="65" name="直線コネクタ 64"/>
        <xdr:cNvCxnSpPr/>
      </xdr:nvCxnSpPr>
      <xdr:spPr>
        <a:xfrm flipV="1">
          <a:off x="3098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8128</xdr:rowOff>
    </xdr:to>
    <xdr:cxnSp macro="">
      <xdr:nvCxnSpPr>
        <xdr:cNvPr id="68" name="直線コネクタ 67"/>
        <xdr:cNvCxnSpPr/>
      </xdr:nvCxnSpPr>
      <xdr:spPr>
        <a:xfrm flipV="1">
          <a:off x="2209800" y="6413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38</xdr:row>
      <xdr:rowOff>8128</xdr:rowOff>
    </xdr:to>
    <xdr:cxnSp macro="">
      <xdr:nvCxnSpPr>
        <xdr:cNvPr id="71" name="直線コネクタ 70"/>
        <xdr:cNvCxnSpPr/>
      </xdr:nvCxnSpPr>
      <xdr:spPr>
        <a:xfrm>
          <a:off x="1320800" y="6491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1" name="円/楕円 80"/>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2"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3" name="円/楕円 82"/>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4" name="テキスト ボックス 83"/>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5" name="円/楕円 84"/>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6" name="テキスト ボックス 85"/>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7" name="円/楕円 86"/>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88" name="テキスト ボックス 87"/>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96774</xdr:rowOff>
    </xdr:from>
    <xdr:to>
      <xdr:col>1</xdr:col>
      <xdr:colOff>676275</xdr:colOff>
      <xdr:row>38</xdr:row>
      <xdr:rowOff>26924</xdr:rowOff>
    </xdr:to>
    <xdr:sp macro="" textlink="">
      <xdr:nvSpPr>
        <xdr:cNvPr id="89" name="円/楕円 88"/>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11701</xdr:rowOff>
    </xdr:from>
    <xdr:ext cx="762000" cy="259045"/>
    <xdr:sp macro="" textlink="">
      <xdr:nvSpPr>
        <xdr:cNvPr id="90" name="テキスト ボックス 89"/>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70C0"/>
              </a:solidFill>
              <a:latin typeface="ＭＳ Ｐゴシック"/>
            </a:rPr>
            <a:t>　</a:t>
          </a:r>
          <a:r>
            <a:rPr kumimoji="1" lang="ja-JP" altLang="en-US" sz="1300">
              <a:solidFill>
                <a:sysClr val="windowText" lastClr="000000"/>
              </a:solidFill>
              <a:latin typeface="ＭＳ Ｐゴシック"/>
            </a:rPr>
            <a:t>ほぼ、類似団体平均値で推移している。平成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年度は、福祉センターの修繕等に伴う管理委託料の増額や予防接種の対象拡大等により物件費が増加した。</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97282</xdr:rowOff>
    </xdr:from>
    <xdr:to>
      <xdr:col>24</xdr:col>
      <xdr:colOff>31750</xdr:colOff>
      <xdr:row>17</xdr:row>
      <xdr:rowOff>129286</xdr:rowOff>
    </xdr:to>
    <xdr:cxnSp macro="">
      <xdr:nvCxnSpPr>
        <xdr:cNvPr id="120" name="直線コネクタ 119"/>
        <xdr:cNvCxnSpPr/>
      </xdr:nvCxnSpPr>
      <xdr:spPr>
        <a:xfrm>
          <a:off x="15671800" y="3011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65278</xdr:rowOff>
    </xdr:from>
    <xdr:to>
      <xdr:col>22</xdr:col>
      <xdr:colOff>565150</xdr:colOff>
      <xdr:row>17</xdr:row>
      <xdr:rowOff>97282</xdr:rowOff>
    </xdr:to>
    <xdr:cxnSp macro="">
      <xdr:nvCxnSpPr>
        <xdr:cNvPr id="123" name="直線コネクタ 122"/>
        <xdr:cNvCxnSpPr/>
      </xdr:nvCxnSpPr>
      <xdr:spPr>
        <a:xfrm>
          <a:off x="14782800" y="2979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56134</xdr:rowOff>
    </xdr:from>
    <xdr:to>
      <xdr:col>21</xdr:col>
      <xdr:colOff>361950</xdr:colOff>
      <xdr:row>17</xdr:row>
      <xdr:rowOff>65278</xdr:rowOff>
    </xdr:to>
    <xdr:cxnSp macro="">
      <xdr:nvCxnSpPr>
        <xdr:cNvPr id="126" name="直線コネクタ 125"/>
        <xdr:cNvCxnSpPr/>
      </xdr:nvCxnSpPr>
      <xdr:spPr>
        <a:xfrm>
          <a:off x="13893800" y="2970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56134</xdr:rowOff>
    </xdr:from>
    <xdr:to>
      <xdr:col>20</xdr:col>
      <xdr:colOff>158750</xdr:colOff>
      <xdr:row>17</xdr:row>
      <xdr:rowOff>60706</xdr:rowOff>
    </xdr:to>
    <xdr:cxnSp macro="">
      <xdr:nvCxnSpPr>
        <xdr:cNvPr id="129" name="直線コネクタ 128"/>
        <xdr:cNvCxnSpPr/>
      </xdr:nvCxnSpPr>
      <xdr:spPr>
        <a:xfrm flipV="1">
          <a:off x="13004800" y="2970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78486</xdr:rowOff>
    </xdr:from>
    <xdr:to>
      <xdr:col>24</xdr:col>
      <xdr:colOff>82550</xdr:colOff>
      <xdr:row>18</xdr:row>
      <xdr:rowOff>8636</xdr:rowOff>
    </xdr:to>
    <xdr:sp macro="" textlink="">
      <xdr:nvSpPr>
        <xdr:cNvPr id="139" name="円/楕円 138"/>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50563</xdr:rowOff>
    </xdr:from>
    <xdr:ext cx="762000" cy="259045"/>
    <xdr:sp macro="" textlink="">
      <xdr:nvSpPr>
        <xdr:cNvPr id="140"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1" name="円/楕円 140"/>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2" name="テキスト ボックス 141"/>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14478</xdr:rowOff>
    </xdr:from>
    <xdr:to>
      <xdr:col>21</xdr:col>
      <xdr:colOff>412750</xdr:colOff>
      <xdr:row>17</xdr:row>
      <xdr:rowOff>116078</xdr:rowOff>
    </xdr:to>
    <xdr:sp macro="" textlink="">
      <xdr:nvSpPr>
        <xdr:cNvPr id="143" name="円/楕円 142"/>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100855</xdr:rowOff>
    </xdr:from>
    <xdr:ext cx="762000" cy="259045"/>
    <xdr:sp macro="" textlink="">
      <xdr:nvSpPr>
        <xdr:cNvPr id="144" name="テキスト ボックス 143"/>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5334</xdr:rowOff>
    </xdr:from>
    <xdr:to>
      <xdr:col>20</xdr:col>
      <xdr:colOff>209550</xdr:colOff>
      <xdr:row>17</xdr:row>
      <xdr:rowOff>106934</xdr:rowOff>
    </xdr:to>
    <xdr:sp macro="" textlink="">
      <xdr:nvSpPr>
        <xdr:cNvPr id="145" name="円/楕円 144"/>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91711</xdr:rowOff>
    </xdr:from>
    <xdr:ext cx="762000" cy="259045"/>
    <xdr:sp macro="" textlink="">
      <xdr:nvSpPr>
        <xdr:cNvPr id="146" name="テキスト ボックス 145"/>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9906</xdr:rowOff>
    </xdr:from>
    <xdr:to>
      <xdr:col>19</xdr:col>
      <xdr:colOff>6350</xdr:colOff>
      <xdr:row>17</xdr:row>
      <xdr:rowOff>111506</xdr:rowOff>
    </xdr:to>
    <xdr:sp macro="" textlink="">
      <xdr:nvSpPr>
        <xdr:cNvPr id="147" name="円/楕円 146"/>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96283</xdr:rowOff>
    </xdr:from>
    <xdr:ext cx="762000" cy="259045"/>
    <xdr:sp macro="" textlink="">
      <xdr:nvSpPr>
        <xdr:cNvPr id="148" name="テキスト ボックス 147"/>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類似団体平均より高い数値で推移している。特別保育事業、乳幼児医療費の単独助成、ひとり親家庭等児童奨学金等</a:t>
          </a:r>
          <a:r>
            <a:rPr kumimoji="1" lang="ja-JP" altLang="ja-JP" sz="1300">
              <a:solidFill>
                <a:sysClr val="windowText" lastClr="000000"/>
              </a:solidFill>
              <a:effectLst/>
              <a:latin typeface="+mn-lt"/>
              <a:ea typeface="+mn-ea"/>
              <a:cs typeface="+mn-cs"/>
            </a:rPr>
            <a:t>の子育て支援策の充実</a:t>
          </a:r>
          <a:r>
            <a:rPr kumimoji="1" lang="ja-JP" altLang="en-US" sz="1300">
              <a:solidFill>
                <a:sysClr val="windowText" lastClr="000000"/>
              </a:solidFill>
              <a:latin typeface="ＭＳ Ｐゴシック"/>
            </a:rPr>
            <a:t>が要因に挙げられる。</a:t>
          </a:r>
        </a:p>
        <a:p>
          <a:r>
            <a:rPr kumimoji="1" lang="ja-JP" altLang="en-US" sz="1300">
              <a:solidFill>
                <a:sysClr val="windowText" lastClr="000000"/>
              </a:solidFill>
              <a:latin typeface="ＭＳ Ｐゴシック"/>
            </a:rPr>
            <a:t>　また、高齢化等に伴い社会保障に関する経費は増加傾向にある。今後は町独自で行っている事業について制度の見直しを検討し、上昇傾向に歯止めをかけるよう努める。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114300</xdr:rowOff>
    </xdr:to>
    <xdr:cxnSp macro="">
      <xdr:nvCxnSpPr>
        <xdr:cNvPr id="181" name="直線コネクタ 180"/>
        <xdr:cNvCxnSpPr/>
      </xdr:nvCxnSpPr>
      <xdr:spPr>
        <a:xfrm>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88900</xdr:rowOff>
    </xdr:to>
    <xdr:cxnSp macro="">
      <xdr:nvCxnSpPr>
        <xdr:cNvPr id="184" name="直線コネクタ 183"/>
        <xdr:cNvCxnSpPr/>
      </xdr:nvCxnSpPr>
      <xdr:spPr>
        <a:xfrm>
          <a:off x="3098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55</xdr:row>
      <xdr:rowOff>158750</xdr:rowOff>
    </xdr:to>
    <xdr:cxnSp macro="">
      <xdr:nvCxnSpPr>
        <xdr:cNvPr id="187" name="直線コネクタ 186"/>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25400</xdr:rowOff>
    </xdr:to>
    <xdr:cxnSp macro="">
      <xdr:nvCxnSpPr>
        <xdr:cNvPr id="190" name="直線コネクタ 189"/>
        <xdr:cNvCxnSpPr/>
      </xdr:nvCxnSpPr>
      <xdr:spPr>
        <a:xfrm flipV="1">
          <a:off x="1320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0" name="円/楕円 199"/>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1"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2" name="円/楕円 201"/>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3" name="テキスト ボックス 202"/>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04" name="円/楕円 203"/>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205" name="テキスト ボックス 204"/>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06" name="円/楕円 205"/>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07" name="テキスト ボックス 20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8" name="円/楕円 207"/>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9" name="テキスト ボックス 20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その他のうち、特別会計への繰出金に係る比率が</a:t>
          </a:r>
          <a:r>
            <a:rPr kumimoji="1" lang="en-US" altLang="ja-JP" sz="1300">
              <a:solidFill>
                <a:sysClr val="windowText" lastClr="000000"/>
              </a:solidFill>
              <a:latin typeface="ＭＳ Ｐゴシック"/>
            </a:rPr>
            <a:t>14.8</a:t>
          </a:r>
          <a:r>
            <a:rPr kumimoji="1" lang="ja-JP" altLang="en-US" sz="1300">
              <a:solidFill>
                <a:sysClr val="windowText" lastClr="000000"/>
              </a:solidFill>
              <a:latin typeface="ＭＳ Ｐゴシック"/>
            </a:rPr>
            <a:t>（前年比</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増）と大部分を占め、繰出金だけで類似団体平均を上回っている。</a:t>
          </a:r>
        </a:p>
        <a:p>
          <a:r>
            <a:rPr kumimoji="1" lang="ja-JP" altLang="en-US" sz="1300">
              <a:solidFill>
                <a:sysClr val="windowText" lastClr="000000"/>
              </a:solidFill>
              <a:latin typeface="ＭＳ Ｐゴシック"/>
            </a:rPr>
            <a:t>国保、後期高齢、介護保険各会計への繰出額は医療費等の増加に伴い上昇傾向が続いている。各事業について料金等の改定や業務の効率化を図り、上昇傾向に歯止めをかけるよう努める</a:t>
          </a:r>
          <a:r>
            <a:rPr kumimoji="1" lang="ja-JP" altLang="en-US" sz="1300">
              <a:solidFill>
                <a:srgbClr val="0070C0"/>
              </a:solidFill>
              <a:latin typeface="ＭＳ Ｐゴシック"/>
            </a:rPr>
            <a:t>。</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83566</xdr:rowOff>
    </xdr:from>
    <xdr:to>
      <xdr:col>24</xdr:col>
      <xdr:colOff>31750</xdr:colOff>
      <xdr:row>57</xdr:row>
      <xdr:rowOff>120142</xdr:rowOff>
    </xdr:to>
    <xdr:cxnSp macro="">
      <xdr:nvCxnSpPr>
        <xdr:cNvPr id="239" name="直線コネクタ 238"/>
        <xdr:cNvCxnSpPr/>
      </xdr:nvCxnSpPr>
      <xdr:spPr>
        <a:xfrm>
          <a:off x="15671800" y="98562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51562</xdr:rowOff>
    </xdr:from>
    <xdr:to>
      <xdr:col>22</xdr:col>
      <xdr:colOff>565150</xdr:colOff>
      <xdr:row>57</xdr:row>
      <xdr:rowOff>83566</xdr:rowOff>
    </xdr:to>
    <xdr:cxnSp macro="">
      <xdr:nvCxnSpPr>
        <xdr:cNvPr id="242" name="直線コネクタ 241"/>
        <xdr:cNvCxnSpPr/>
      </xdr:nvCxnSpPr>
      <xdr:spPr>
        <a:xfrm>
          <a:off x="14782800" y="9824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51562</xdr:rowOff>
    </xdr:from>
    <xdr:to>
      <xdr:col>21</xdr:col>
      <xdr:colOff>361950</xdr:colOff>
      <xdr:row>57</xdr:row>
      <xdr:rowOff>56134</xdr:rowOff>
    </xdr:to>
    <xdr:cxnSp macro="">
      <xdr:nvCxnSpPr>
        <xdr:cNvPr id="245" name="直線コネクタ 244"/>
        <xdr:cNvCxnSpPr/>
      </xdr:nvCxnSpPr>
      <xdr:spPr>
        <a:xfrm flipV="1">
          <a:off x="13893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56134</xdr:rowOff>
    </xdr:to>
    <xdr:cxnSp macro="">
      <xdr:nvCxnSpPr>
        <xdr:cNvPr id="248" name="直線コネクタ 247"/>
        <xdr:cNvCxnSpPr/>
      </xdr:nvCxnSpPr>
      <xdr:spPr>
        <a:xfrm>
          <a:off x="13004800" y="97556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69342</xdr:rowOff>
    </xdr:from>
    <xdr:to>
      <xdr:col>24</xdr:col>
      <xdr:colOff>82550</xdr:colOff>
      <xdr:row>57</xdr:row>
      <xdr:rowOff>170942</xdr:rowOff>
    </xdr:to>
    <xdr:sp macro="" textlink="">
      <xdr:nvSpPr>
        <xdr:cNvPr id="258" name="円/楕円 257"/>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41419</xdr:rowOff>
    </xdr:from>
    <xdr:ext cx="762000" cy="259045"/>
    <xdr:sp macro="" textlink="">
      <xdr:nvSpPr>
        <xdr:cNvPr id="259"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32766</xdr:rowOff>
    </xdr:from>
    <xdr:to>
      <xdr:col>22</xdr:col>
      <xdr:colOff>615950</xdr:colOff>
      <xdr:row>57</xdr:row>
      <xdr:rowOff>134366</xdr:rowOff>
    </xdr:to>
    <xdr:sp macro="" textlink="">
      <xdr:nvSpPr>
        <xdr:cNvPr id="260" name="円/楕円 259"/>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119143</xdr:rowOff>
    </xdr:from>
    <xdr:ext cx="736600" cy="259045"/>
    <xdr:sp macro="" textlink="">
      <xdr:nvSpPr>
        <xdr:cNvPr id="261" name="テキスト ボックス 260"/>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xdr:rowOff>
    </xdr:from>
    <xdr:to>
      <xdr:col>21</xdr:col>
      <xdr:colOff>412750</xdr:colOff>
      <xdr:row>57</xdr:row>
      <xdr:rowOff>102362</xdr:rowOff>
    </xdr:to>
    <xdr:sp macro="" textlink="">
      <xdr:nvSpPr>
        <xdr:cNvPr id="262" name="円/楕円 261"/>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87139</xdr:rowOff>
    </xdr:from>
    <xdr:ext cx="762000" cy="259045"/>
    <xdr:sp macro="" textlink="">
      <xdr:nvSpPr>
        <xdr:cNvPr id="263" name="テキスト ボックス 262"/>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4" name="円/楕円 263"/>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65" name="テキスト ボックス 26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6" name="円/楕円 265"/>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67" name="テキスト ボックス 26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補助費等のうち、一部事務組合に係る準公債費について、平成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年度はごみ処理施設整備にかかる償還相当分の補助完了に伴い、前年度より減少した。</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58420</xdr:rowOff>
    </xdr:to>
    <xdr:cxnSp macro="">
      <xdr:nvCxnSpPr>
        <xdr:cNvPr id="297" name="直線コネクタ 296"/>
        <xdr:cNvCxnSpPr/>
      </xdr:nvCxnSpPr>
      <xdr:spPr>
        <a:xfrm flipV="1">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72136</xdr:rowOff>
    </xdr:to>
    <xdr:cxnSp macro="">
      <xdr:nvCxnSpPr>
        <xdr:cNvPr id="300" name="直線コネクタ 299"/>
        <xdr:cNvCxnSpPr/>
      </xdr:nvCxnSpPr>
      <xdr:spPr>
        <a:xfrm flipV="1">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72136</xdr:rowOff>
    </xdr:to>
    <xdr:cxnSp macro="">
      <xdr:nvCxnSpPr>
        <xdr:cNvPr id="303" name="直線コネクタ 302"/>
        <xdr:cNvCxnSpPr/>
      </xdr:nvCxnSpPr>
      <xdr:spPr>
        <a:xfrm>
          <a:off x="13893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62992</xdr:rowOff>
    </xdr:to>
    <xdr:cxnSp macro="">
      <xdr:nvCxnSpPr>
        <xdr:cNvPr id="306" name="直線コネクタ 305"/>
        <xdr:cNvCxnSpPr/>
      </xdr:nvCxnSpPr>
      <xdr:spPr>
        <a:xfrm>
          <a:off x="13004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16" name="円/楕円 315"/>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17"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18" name="円/楕円 31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9" name="テキスト ボックス 31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0" name="円/楕円 31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1" name="テキスト ボックス 320"/>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2" name="円/楕円 32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3" name="テキスト ボックス 32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4" name="円/楕円 323"/>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5" name="テキスト ボックス 324"/>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類似団体平均より高い数値で推移している。平成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年度は、内灘霊園造成事業や総合公園整備事業等の過去の整備分にかかる元金償還終了により、前年度より減少した。</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88900</xdr:rowOff>
    </xdr:to>
    <xdr:cxnSp macro="">
      <xdr:nvCxnSpPr>
        <xdr:cNvPr id="358" name="直線コネクタ 357"/>
        <xdr:cNvCxnSpPr/>
      </xdr:nvCxnSpPr>
      <xdr:spPr>
        <a:xfrm flipV="1">
          <a:off x="3987800" y="13408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88900</xdr:rowOff>
    </xdr:to>
    <xdr:cxnSp macro="">
      <xdr:nvCxnSpPr>
        <xdr:cNvPr id="361" name="直線コネクタ 360"/>
        <xdr:cNvCxnSpPr/>
      </xdr:nvCxnSpPr>
      <xdr:spPr>
        <a:xfrm>
          <a:off x="3098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79</xdr:row>
      <xdr:rowOff>46989</xdr:rowOff>
    </xdr:to>
    <xdr:cxnSp macro="">
      <xdr:nvCxnSpPr>
        <xdr:cNvPr id="364" name="直線コネクタ 363"/>
        <xdr:cNvCxnSpPr/>
      </xdr:nvCxnSpPr>
      <xdr:spPr>
        <a:xfrm flipV="1">
          <a:off x="2209800" y="134391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46989</xdr:rowOff>
    </xdr:to>
    <xdr:cxnSp macro="">
      <xdr:nvCxnSpPr>
        <xdr:cNvPr id="367" name="直線コネクタ 366"/>
        <xdr:cNvCxnSpPr/>
      </xdr:nvCxnSpPr>
      <xdr:spPr>
        <a:xfrm>
          <a:off x="1320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7" name="円/楕円 37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78"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79" name="円/楕円 378"/>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80" name="テキスト ボックス 379"/>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81" name="円/楕円 380"/>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82" name="テキスト ボックス 381"/>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3" name="円/楕円 382"/>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84" name="テキスト ボックス 383"/>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5" name="円/楕円 384"/>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86" name="テキスト ボックス 385"/>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類似団体平均との比較して、高い数値である。</a:t>
          </a:r>
        </a:p>
        <a:p>
          <a:r>
            <a:rPr kumimoji="1" lang="ja-JP" altLang="en-US" sz="1300">
              <a:solidFill>
                <a:sysClr val="windowText" lastClr="000000"/>
              </a:solidFill>
              <a:latin typeface="ＭＳ Ｐゴシック"/>
            </a:rPr>
            <a:t>高い水準にあるのは人件費と扶助費、繰出金であり、社会保障費用の増加が負担となっている。</a:t>
          </a:r>
        </a:p>
        <a:p>
          <a:r>
            <a:rPr kumimoji="1" lang="ja-JP" altLang="en-US" sz="1300">
              <a:solidFill>
                <a:sysClr val="windowText" lastClr="000000"/>
              </a:solidFill>
              <a:latin typeface="ＭＳ Ｐゴシック"/>
            </a:rPr>
            <a:t>個々の費用の分析欄に記載のとおり各種制度の見直しを行うなど、経常経費比率の削減に努める。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106426</xdr:rowOff>
    </xdr:to>
    <xdr:cxnSp macro="">
      <xdr:nvCxnSpPr>
        <xdr:cNvPr id="417" name="直線コネクタ 416"/>
        <xdr:cNvCxnSpPr/>
      </xdr:nvCxnSpPr>
      <xdr:spPr>
        <a:xfrm>
          <a:off x="15671800" y="132486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46989</xdr:rowOff>
    </xdr:to>
    <xdr:cxnSp macro="">
      <xdr:nvCxnSpPr>
        <xdr:cNvPr id="420" name="直線コネクタ 419"/>
        <xdr:cNvCxnSpPr/>
      </xdr:nvCxnSpPr>
      <xdr:spPr>
        <a:xfrm>
          <a:off x="14782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65278</xdr:rowOff>
    </xdr:to>
    <xdr:cxnSp macro="">
      <xdr:nvCxnSpPr>
        <xdr:cNvPr id="423" name="直線コネクタ 422"/>
        <xdr:cNvCxnSpPr/>
      </xdr:nvCxnSpPr>
      <xdr:spPr>
        <a:xfrm flipV="1">
          <a:off x="13893800" y="131709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65278</xdr:rowOff>
    </xdr:to>
    <xdr:cxnSp macro="">
      <xdr:nvCxnSpPr>
        <xdr:cNvPr id="426" name="直線コネクタ 425"/>
        <xdr:cNvCxnSpPr/>
      </xdr:nvCxnSpPr>
      <xdr:spPr>
        <a:xfrm>
          <a:off x="13004800" y="131709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36" name="円/楕円 435"/>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37"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38" name="円/楕円 43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9" name="テキスト ボックス 43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40" name="円/楕円 439"/>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41" name="テキスト ボックス 440"/>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42" name="円/楕円 441"/>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43" name="テキスト ボックス 442"/>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4" name="円/楕円 443"/>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5" name="テキスト ボックス 444"/>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石川県内灘町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127958</xdr:rowOff>
    </xdr:from>
    <xdr:to>
      <xdr:col>4</xdr:col>
      <xdr:colOff>1117600</xdr:colOff>
      <xdr:row>18</xdr:row>
      <xdr:rowOff>146170</xdr:rowOff>
    </xdr:to>
    <xdr:cxnSp macro="">
      <xdr:nvCxnSpPr>
        <xdr:cNvPr id="52" name="直線コネクタ 51"/>
        <xdr:cNvCxnSpPr/>
      </xdr:nvCxnSpPr>
      <xdr:spPr bwMode="auto">
        <a:xfrm flipV="1">
          <a:off x="5003800" y="3261683"/>
          <a:ext cx="6477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127283</xdr:rowOff>
    </xdr:from>
    <xdr:to>
      <xdr:col>4</xdr:col>
      <xdr:colOff>469900</xdr:colOff>
      <xdr:row>18</xdr:row>
      <xdr:rowOff>146170</xdr:rowOff>
    </xdr:to>
    <xdr:cxnSp macro="">
      <xdr:nvCxnSpPr>
        <xdr:cNvPr id="55" name="直線コネクタ 54"/>
        <xdr:cNvCxnSpPr/>
      </xdr:nvCxnSpPr>
      <xdr:spPr bwMode="auto">
        <a:xfrm>
          <a:off x="4305300" y="3261008"/>
          <a:ext cx="698500" cy="18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88410</xdr:rowOff>
    </xdr:from>
    <xdr:to>
      <xdr:col>3</xdr:col>
      <xdr:colOff>904875</xdr:colOff>
      <xdr:row>18</xdr:row>
      <xdr:rowOff>127283</xdr:rowOff>
    </xdr:to>
    <xdr:cxnSp macro="">
      <xdr:nvCxnSpPr>
        <xdr:cNvPr id="58" name="直線コネクタ 57"/>
        <xdr:cNvCxnSpPr/>
      </xdr:nvCxnSpPr>
      <xdr:spPr bwMode="auto">
        <a:xfrm>
          <a:off x="3606800" y="3222135"/>
          <a:ext cx="698500" cy="38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84176</xdr:rowOff>
    </xdr:from>
    <xdr:to>
      <xdr:col>3</xdr:col>
      <xdr:colOff>206375</xdr:colOff>
      <xdr:row>18</xdr:row>
      <xdr:rowOff>88410</xdr:rowOff>
    </xdr:to>
    <xdr:cxnSp macro="">
      <xdr:nvCxnSpPr>
        <xdr:cNvPr id="61" name="直線コネクタ 60"/>
        <xdr:cNvCxnSpPr/>
      </xdr:nvCxnSpPr>
      <xdr:spPr bwMode="auto">
        <a:xfrm>
          <a:off x="2908300" y="3217901"/>
          <a:ext cx="698500" cy="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77158</xdr:rowOff>
    </xdr:from>
    <xdr:to>
      <xdr:col>5</xdr:col>
      <xdr:colOff>34925</xdr:colOff>
      <xdr:row>19</xdr:row>
      <xdr:rowOff>7308</xdr:rowOff>
    </xdr:to>
    <xdr:sp macro="" textlink="">
      <xdr:nvSpPr>
        <xdr:cNvPr id="71" name="円/楕円 70"/>
        <xdr:cNvSpPr/>
      </xdr:nvSpPr>
      <xdr:spPr bwMode="auto">
        <a:xfrm>
          <a:off x="5600700" y="321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49235</xdr:rowOff>
    </xdr:from>
    <xdr:ext cx="762000" cy="259045"/>
    <xdr:sp macro="" textlink="">
      <xdr:nvSpPr>
        <xdr:cNvPr id="72" name="人口1人当たり決算額の推移該当値テキスト130"/>
        <xdr:cNvSpPr txBox="1"/>
      </xdr:nvSpPr>
      <xdr:spPr>
        <a:xfrm>
          <a:off x="5740400" y="318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95370</xdr:rowOff>
    </xdr:from>
    <xdr:to>
      <xdr:col>4</xdr:col>
      <xdr:colOff>520700</xdr:colOff>
      <xdr:row>19</xdr:row>
      <xdr:rowOff>25520</xdr:rowOff>
    </xdr:to>
    <xdr:sp macro="" textlink="">
      <xdr:nvSpPr>
        <xdr:cNvPr id="73" name="円/楕円 72"/>
        <xdr:cNvSpPr/>
      </xdr:nvSpPr>
      <xdr:spPr bwMode="auto">
        <a:xfrm>
          <a:off x="4953000" y="322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10297</xdr:rowOff>
    </xdr:from>
    <xdr:ext cx="736600" cy="259045"/>
    <xdr:sp macro="" textlink="">
      <xdr:nvSpPr>
        <xdr:cNvPr id="74" name="テキスト ボックス 73"/>
        <xdr:cNvSpPr txBox="1"/>
      </xdr:nvSpPr>
      <xdr:spPr>
        <a:xfrm>
          <a:off x="4622800" y="331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76483</xdr:rowOff>
    </xdr:from>
    <xdr:to>
      <xdr:col>3</xdr:col>
      <xdr:colOff>955675</xdr:colOff>
      <xdr:row>19</xdr:row>
      <xdr:rowOff>6633</xdr:rowOff>
    </xdr:to>
    <xdr:sp macro="" textlink="">
      <xdr:nvSpPr>
        <xdr:cNvPr id="75" name="円/楕円 74"/>
        <xdr:cNvSpPr/>
      </xdr:nvSpPr>
      <xdr:spPr bwMode="auto">
        <a:xfrm>
          <a:off x="4254500" y="321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162860</xdr:rowOff>
    </xdr:from>
    <xdr:ext cx="762000" cy="259045"/>
    <xdr:sp macro="" textlink="">
      <xdr:nvSpPr>
        <xdr:cNvPr id="76" name="テキスト ボックス 75"/>
        <xdr:cNvSpPr txBox="1"/>
      </xdr:nvSpPr>
      <xdr:spPr>
        <a:xfrm>
          <a:off x="3924300" y="329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37610</xdr:rowOff>
    </xdr:from>
    <xdr:to>
      <xdr:col>3</xdr:col>
      <xdr:colOff>257175</xdr:colOff>
      <xdr:row>18</xdr:row>
      <xdr:rowOff>139210</xdr:rowOff>
    </xdr:to>
    <xdr:sp macro="" textlink="">
      <xdr:nvSpPr>
        <xdr:cNvPr id="77" name="円/楕円 76"/>
        <xdr:cNvSpPr/>
      </xdr:nvSpPr>
      <xdr:spPr bwMode="auto">
        <a:xfrm>
          <a:off x="3556000" y="317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123987</xdr:rowOff>
    </xdr:from>
    <xdr:ext cx="762000" cy="259045"/>
    <xdr:sp macro="" textlink="">
      <xdr:nvSpPr>
        <xdr:cNvPr id="78" name="テキスト ボックス 77"/>
        <xdr:cNvSpPr txBox="1"/>
      </xdr:nvSpPr>
      <xdr:spPr>
        <a:xfrm>
          <a:off x="3225800" y="325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33376</xdr:rowOff>
    </xdr:from>
    <xdr:to>
      <xdr:col>2</xdr:col>
      <xdr:colOff>692150</xdr:colOff>
      <xdr:row>18</xdr:row>
      <xdr:rowOff>134975</xdr:rowOff>
    </xdr:to>
    <xdr:sp macro="" textlink="">
      <xdr:nvSpPr>
        <xdr:cNvPr id="79" name="円/楕円 78"/>
        <xdr:cNvSpPr/>
      </xdr:nvSpPr>
      <xdr:spPr bwMode="auto">
        <a:xfrm>
          <a:off x="2857500" y="316710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119752</xdr:rowOff>
    </xdr:from>
    <xdr:ext cx="762000" cy="259045"/>
    <xdr:sp macro="" textlink="">
      <xdr:nvSpPr>
        <xdr:cNvPr id="80" name="テキスト ボックス 79"/>
        <xdr:cNvSpPr txBox="1"/>
      </xdr:nvSpPr>
      <xdr:spPr>
        <a:xfrm>
          <a:off x="2527300" y="32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136993</xdr:rowOff>
    </xdr:from>
    <xdr:to>
      <xdr:col>4</xdr:col>
      <xdr:colOff>1117600</xdr:colOff>
      <xdr:row>35</xdr:row>
      <xdr:rowOff>194241</xdr:rowOff>
    </xdr:to>
    <xdr:cxnSp macro="">
      <xdr:nvCxnSpPr>
        <xdr:cNvPr id="115" name="直線コネクタ 114"/>
        <xdr:cNvCxnSpPr/>
      </xdr:nvCxnSpPr>
      <xdr:spPr bwMode="auto">
        <a:xfrm>
          <a:off x="5003800" y="6747343"/>
          <a:ext cx="647700" cy="5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179018</xdr:rowOff>
    </xdr:from>
    <xdr:ext cx="762000" cy="259045"/>
    <xdr:sp macro="" textlink="">
      <xdr:nvSpPr>
        <xdr:cNvPr id="116" name="人口1人当たり決算額の推移平均値テキスト445"/>
        <xdr:cNvSpPr txBox="1"/>
      </xdr:nvSpPr>
      <xdr:spPr>
        <a:xfrm>
          <a:off x="5740400" y="678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136993</xdr:rowOff>
    </xdr:from>
    <xdr:to>
      <xdr:col>4</xdr:col>
      <xdr:colOff>469900</xdr:colOff>
      <xdr:row>35</xdr:row>
      <xdr:rowOff>157959</xdr:rowOff>
    </xdr:to>
    <xdr:cxnSp macro="">
      <xdr:nvCxnSpPr>
        <xdr:cNvPr id="118" name="直線コネクタ 117"/>
        <xdr:cNvCxnSpPr/>
      </xdr:nvCxnSpPr>
      <xdr:spPr bwMode="auto">
        <a:xfrm flipV="1">
          <a:off x="4305300" y="6747343"/>
          <a:ext cx="698500" cy="2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12667</xdr:rowOff>
    </xdr:from>
    <xdr:to>
      <xdr:col>3</xdr:col>
      <xdr:colOff>904875</xdr:colOff>
      <xdr:row>35</xdr:row>
      <xdr:rowOff>157959</xdr:rowOff>
    </xdr:to>
    <xdr:cxnSp macro="">
      <xdr:nvCxnSpPr>
        <xdr:cNvPr id="121" name="直線コネクタ 120"/>
        <xdr:cNvCxnSpPr/>
      </xdr:nvCxnSpPr>
      <xdr:spPr bwMode="auto">
        <a:xfrm>
          <a:off x="3606800" y="6623017"/>
          <a:ext cx="698500" cy="145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12667</xdr:rowOff>
    </xdr:from>
    <xdr:to>
      <xdr:col>3</xdr:col>
      <xdr:colOff>206375</xdr:colOff>
      <xdr:row>35</xdr:row>
      <xdr:rowOff>34646</xdr:rowOff>
    </xdr:to>
    <xdr:cxnSp macro="">
      <xdr:nvCxnSpPr>
        <xdr:cNvPr id="124" name="直線コネクタ 123"/>
        <xdr:cNvCxnSpPr/>
      </xdr:nvCxnSpPr>
      <xdr:spPr bwMode="auto">
        <a:xfrm flipV="1">
          <a:off x="2908300" y="6623017"/>
          <a:ext cx="698500" cy="2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143441</xdr:rowOff>
    </xdr:from>
    <xdr:to>
      <xdr:col>5</xdr:col>
      <xdr:colOff>34925</xdr:colOff>
      <xdr:row>35</xdr:row>
      <xdr:rowOff>245041</xdr:rowOff>
    </xdr:to>
    <xdr:sp macro="" textlink="">
      <xdr:nvSpPr>
        <xdr:cNvPr id="134" name="円/楕円 133"/>
        <xdr:cNvSpPr/>
      </xdr:nvSpPr>
      <xdr:spPr bwMode="auto">
        <a:xfrm>
          <a:off x="5600700" y="675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331418</xdr:rowOff>
    </xdr:from>
    <xdr:ext cx="762000" cy="259045"/>
    <xdr:sp macro="" textlink="">
      <xdr:nvSpPr>
        <xdr:cNvPr id="135" name="人口1人当たり決算額の推移該当値テキスト445"/>
        <xdr:cNvSpPr txBox="1"/>
      </xdr:nvSpPr>
      <xdr:spPr>
        <a:xfrm>
          <a:off x="5740400" y="659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86193</xdr:rowOff>
    </xdr:from>
    <xdr:to>
      <xdr:col>4</xdr:col>
      <xdr:colOff>520700</xdr:colOff>
      <xdr:row>35</xdr:row>
      <xdr:rowOff>187793</xdr:rowOff>
    </xdr:to>
    <xdr:sp macro="" textlink="">
      <xdr:nvSpPr>
        <xdr:cNvPr id="136" name="円/楕円 135"/>
        <xdr:cNvSpPr/>
      </xdr:nvSpPr>
      <xdr:spPr bwMode="auto">
        <a:xfrm>
          <a:off x="4953000" y="669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197970</xdr:rowOff>
    </xdr:from>
    <xdr:ext cx="736600" cy="259045"/>
    <xdr:sp macro="" textlink="">
      <xdr:nvSpPr>
        <xdr:cNvPr id="137" name="テキスト ボックス 136"/>
        <xdr:cNvSpPr txBox="1"/>
      </xdr:nvSpPr>
      <xdr:spPr>
        <a:xfrm>
          <a:off x="4622800" y="646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107159</xdr:rowOff>
    </xdr:from>
    <xdr:to>
      <xdr:col>3</xdr:col>
      <xdr:colOff>955675</xdr:colOff>
      <xdr:row>35</xdr:row>
      <xdr:rowOff>208759</xdr:rowOff>
    </xdr:to>
    <xdr:sp macro="" textlink="">
      <xdr:nvSpPr>
        <xdr:cNvPr id="138" name="円/楕円 137"/>
        <xdr:cNvSpPr/>
      </xdr:nvSpPr>
      <xdr:spPr bwMode="auto">
        <a:xfrm>
          <a:off x="4254500" y="671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193536</xdr:rowOff>
    </xdr:from>
    <xdr:ext cx="762000" cy="259045"/>
    <xdr:sp macro="" textlink="">
      <xdr:nvSpPr>
        <xdr:cNvPr id="139" name="テキスト ボックス 138"/>
        <xdr:cNvSpPr txBox="1"/>
      </xdr:nvSpPr>
      <xdr:spPr>
        <a:xfrm>
          <a:off x="3924300" y="680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304767</xdr:rowOff>
    </xdr:from>
    <xdr:to>
      <xdr:col>3</xdr:col>
      <xdr:colOff>257175</xdr:colOff>
      <xdr:row>35</xdr:row>
      <xdr:rowOff>63467</xdr:rowOff>
    </xdr:to>
    <xdr:sp macro="" textlink="">
      <xdr:nvSpPr>
        <xdr:cNvPr id="140" name="円/楕円 139"/>
        <xdr:cNvSpPr/>
      </xdr:nvSpPr>
      <xdr:spPr bwMode="auto">
        <a:xfrm>
          <a:off x="3556000" y="657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73644</xdr:rowOff>
    </xdr:from>
    <xdr:ext cx="762000" cy="259045"/>
    <xdr:sp macro="" textlink="">
      <xdr:nvSpPr>
        <xdr:cNvPr id="141" name="テキスト ボックス 140"/>
        <xdr:cNvSpPr txBox="1"/>
      </xdr:nvSpPr>
      <xdr:spPr>
        <a:xfrm>
          <a:off x="3225800" y="63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326746</xdr:rowOff>
    </xdr:from>
    <xdr:to>
      <xdr:col>2</xdr:col>
      <xdr:colOff>692150</xdr:colOff>
      <xdr:row>35</xdr:row>
      <xdr:rowOff>85446</xdr:rowOff>
    </xdr:to>
    <xdr:sp macro="" textlink="">
      <xdr:nvSpPr>
        <xdr:cNvPr id="142" name="円/楕円 141"/>
        <xdr:cNvSpPr/>
      </xdr:nvSpPr>
      <xdr:spPr bwMode="auto">
        <a:xfrm>
          <a:off x="2857500" y="6594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70223</xdr:rowOff>
    </xdr:from>
    <xdr:ext cx="762000" cy="259045"/>
    <xdr:sp macro="" textlink="">
      <xdr:nvSpPr>
        <xdr:cNvPr id="143" name="テキスト ボックス 142"/>
        <xdr:cNvSpPr txBox="1"/>
      </xdr:nvSpPr>
      <xdr:spPr>
        <a:xfrm>
          <a:off x="2527300" y="668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実質単年度収支の黒字化を目標に歳出の削減を図っており、平成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年度にかけて赤字幅が改善がみられたが、平成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年度は地域の元気臨時交付金の繰越事業執行の影響もあり約</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8</a:t>
          </a:r>
          <a:r>
            <a:rPr kumimoji="1" lang="ja-JP" altLang="en-US" sz="1200">
              <a:solidFill>
                <a:sysClr val="windowText" lastClr="000000"/>
              </a:solidFill>
              <a:latin typeface="ＭＳ ゴシック" pitchFamily="49" charset="-128"/>
              <a:ea typeface="ＭＳ ゴシック" pitchFamily="49" charset="-128"/>
            </a:rPr>
            <a:t>千万円の赤字となった。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国民健康保険特別会計や介護保険特別会計等への繰出金は引き続き増加しており、料金の引上げや歳出の削減が必要となっている。</a:t>
          </a:r>
        </a:p>
        <a:p>
          <a:r>
            <a:rPr kumimoji="1" lang="ja-JP" altLang="en-US" sz="1200">
              <a:solidFill>
                <a:sysClr val="windowText" lastClr="000000"/>
              </a:solidFill>
              <a:latin typeface="ＭＳ ゴシック" pitchFamily="49" charset="-128"/>
              <a:ea typeface="ＭＳ ゴシック" pitchFamily="49" charset="-128"/>
            </a:rPr>
            <a:t>　また、財政調整基金残高も減少傾向であり、厳しい財政運営が続いているため、今後も基金の取り崩しに頼らない財政基盤の確立に努めたい。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国民健康保険特別会計において累積赤字が年々増加している。毎年料金の増額改定を行っているが、被保険者における低所得者の増、給付費の増等の理由により赤字を解消するに至っていない。</a:t>
          </a:r>
        </a:p>
        <a:p>
          <a:r>
            <a:rPr kumimoji="1" lang="ja-JP" altLang="en-US" sz="1400">
              <a:solidFill>
                <a:sysClr val="windowText" lastClr="000000"/>
              </a:solidFill>
              <a:latin typeface="ＭＳ ゴシック" pitchFamily="49" charset="-128"/>
              <a:ea typeface="ＭＳ ゴシック" pitchFamily="49" charset="-128"/>
            </a:rPr>
            <a:t>引き続き国民健康保険税の料金改定、業務の見直しを行い、早急に単年度赤字を解消し、累積赤字の低減に努める必要がある。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年度は、過去の元利償還の終了（霊園造成事業、消防庁舎増築事業等）及び新規の元金償還のが少なかったため、元利償還金が減少した。</a:t>
          </a:r>
        </a:p>
        <a:p>
          <a:r>
            <a:rPr kumimoji="1" lang="ja-JP" altLang="en-US" sz="1400">
              <a:solidFill>
                <a:sysClr val="windowText" lastClr="000000"/>
              </a:solidFill>
              <a:latin typeface="ＭＳ ゴシック" pitchFamily="49" charset="-128"/>
              <a:ea typeface="ＭＳ ゴシック" pitchFamily="49" charset="-128"/>
            </a:rPr>
            <a:t>　公債費全体としては臨時財政対策債の増加、</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消防庁舎建設や防災無線整備などに係る緊急防災減災事業債の増加等</a:t>
          </a:r>
          <a:r>
            <a:rPr kumimoji="1" lang="ja-JP" altLang="en-US" sz="1400">
              <a:solidFill>
                <a:sysClr val="windowText" lastClr="000000"/>
              </a:solidFill>
              <a:latin typeface="ＭＳ ゴシック" pitchFamily="49" charset="-128"/>
              <a:ea typeface="ＭＳ ゴシック" pitchFamily="49" charset="-128"/>
            </a:rPr>
            <a:t>に伴い算入公債費が増加している。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年度の普通建設事業が例年より抑制されていたため、一般会計等の地方債残高、公営企業会計・一部事務組合の起債残高に係る一般会計負担分、ともに減少傾向にあった。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サッカー場建設事業や消防庁舎建設事業、防災行政無線整備事業、消防救急デジタル無線整備事業などの大規模工事により、地方債現在残高および将来負担比率が増加した。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C22" zoomScale="115" zoomScaleNormal="11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10361519</v>
      </c>
      <c r="BO4" s="349"/>
      <c r="BP4" s="349"/>
      <c r="BQ4" s="349"/>
      <c r="BR4" s="349"/>
      <c r="BS4" s="349"/>
      <c r="BT4" s="349"/>
      <c r="BU4" s="350"/>
      <c r="BV4" s="348">
        <v>8859046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1.4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10223943</v>
      </c>
      <c r="BO5" s="386"/>
      <c r="BP5" s="386"/>
      <c r="BQ5" s="386"/>
      <c r="BR5" s="386"/>
      <c r="BS5" s="386"/>
      <c r="BT5" s="386"/>
      <c r="BU5" s="387"/>
      <c r="BV5" s="385">
        <v>8711268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92.6</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137576</v>
      </c>
      <c r="BO6" s="386"/>
      <c r="BP6" s="386"/>
      <c r="BQ6" s="386"/>
      <c r="BR6" s="386"/>
      <c r="BS6" s="386"/>
      <c r="BT6" s="386"/>
      <c r="BU6" s="387"/>
      <c r="BV6" s="385">
        <v>147778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100.5</v>
      </c>
      <c r="CU6" s="423"/>
      <c r="CV6" s="423"/>
      <c r="CW6" s="423"/>
      <c r="CX6" s="423"/>
      <c r="CY6" s="423"/>
      <c r="CZ6" s="423"/>
      <c r="DA6" s="424"/>
      <c r="DB6" s="422">
        <v>99.9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18827</v>
      </c>
      <c r="BO7" s="386"/>
      <c r="BP7" s="386"/>
      <c r="BQ7" s="386"/>
      <c r="BR7" s="386"/>
      <c r="BS7" s="386"/>
      <c r="BT7" s="386"/>
      <c r="BU7" s="387"/>
      <c r="BV7" s="385">
        <v>70883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5337328</v>
      </c>
      <c r="CU7" s="386"/>
      <c r="CV7" s="386"/>
      <c r="CW7" s="386"/>
      <c r="CX7" s="386"/>
      <c r="CY7" s="386"/>
      <c r="CZ7" s="386"/>
      <c r="DA7" s="387"/>
      <c r="DB7" s="385">
        <v>5359752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118749</v>
      </c>
      <c r="BO8" s="386"/>
      <c r="BP8" s="386"/>
      <c r="BQ8" s="386"/>
      <c r="BR8" s="386"/>
      <c r="BS8" s="386"/>
      <c r="BT8" s="386"/>
      <c r="BU8" s="387"/>
      <c r="BV8" s="385">
        <v>76895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26927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41854</v>
      </c>
      <c r="BO9" s="386"/>
      <c r="BP9" s="386"/>
      <c r="BQ9" s="386"/>
      <c r="BR9" s="386"/>
      <c r="BS9" s="386"/>
      <c r="BT9" s="386"/>
      <c r="BU9" s="387"/>
      <c r="BV9" s="385">
        <v>-786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15.5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26896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534</v>
      </c>
      <c r="BO10" s="386"/>
      <c r="BP10" s="386"/>
      <c r="BQ10" s="386"/>
      <c r="BR10" s="386"/>
      <c r="BS10" s="386"/>
      <c r="BT10" s="386"/>
      <c r="BU10" s="387"/>
      <c r="BV10" s="385">
        <v>2963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26963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222443</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26787</v>
      </c>
      <c r="S13" s="467"/>
      <c r="T13" s="467"/>
      <c r="U13" s="467"/>
      <c r="V13" s="468"/>
      <c r="W13" s="401" t="s">
        <v>123</v>
      </c>
      <c r="X13" s="402"/>
      <c r="Y13" s="402"/>
      <c r="Z13" s="402"/>
      <c r="AA13" s="402"/>
      <c r="AB13" s="392"/>
      <c r="AC13" s="436">
        <v>155</v>
      </c>
      <c r="AD13" s="437"/>
      <c r="AE13" s="437"/>
      <c r="AF13" s="437"/>
      <c r="AG13" s="476"/>
      <c r="AH13" s="436">
        <v>148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-180055</v>
      </c>
      <c r="BO13" s="386"/>
      <c r="BP13" s="386"/>
      <c r="BQ13" s="386"/>
      <c r="BR13" s="386"/>
      <c r="BS13" s="386"/>
      <c r="BT13" s="386"/>
      <c r="BU13" s="387"/>
      <c r="BV13" s="385">
        <v>2177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27145</v>
      </c>
      <c r="S14" s="467"/>
      <c r="T14" s="467"/>
      <c r="U14" s="467"/>
      <c r="V14" s="468"/>
      <c r="W14" s="375"/>
      <c r="X14" s="376"/>
      <c r="Y14" s="376"/>
      <c r="Z14" s="376"/>
      <c r="AA14" s="376"/>
      <c r="AB14" s="365"/>
      <c r="AC14" s="469">
        <v>1.2</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45.2</v>
      </c>
      <c r="CU14" s="481"/>
      <c r="CV14" s="481"/>
      <c r="CW14" s="481"/>
      <c r="CX14" s="481"/>
      <c r="CY14" s="481"/>
      <c r="CZ14" s="481"/>
      <c r="DA14" s="482"/>
      <c r="DB14" s="480">
        <v>18.3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26955</v>
      </c>
      <c r="S15" s="467"/>
      <c r="T15" s="467"/>
      <c r="U15" s="467"/>
      <c r="V15" s="468"/>
      <c r="W15" s="401" t="s">
        <v>130</v>
      </c>
      <c r="X15" s="402"/>
      <c r="Y15" s="402"/>
      <c r="Z15" s="402"/>
      <c r="AA15" s="402"/>
      <c r="AB15" s="392"/>
      <c r="AC15" s="436">
        <v>3491</v>
      </c>
      <c r="AD15" s="437"/>
      <c r="AE15" s="437"/>
      <c r="AF15" s="437"/>
      <c r="AG15" s="476"/>
      <c r="AH15" s="436">
        <v>4018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2220974</v>
      </c>
      <c r="BO15" s="349"/>
      <c r="BP15" s="349"/>
      <c r="BQ15" s="349"/>
      <c r="BR15" s="349"/>
      <c r="BS15" s="349"/>
      <c r="BT15" s="349"/>
      <c r="BU15" s="350"/>
      <c r="BV15" s="348">
        <v>2182348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27.1</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4305803</v>
      </c>
      <c r="BO16" s="386"/>
      <c r="BP16" s="386"/>
      <c r="BQ16" s="386"/>
      <c r="BR16" s="386"/>
      <c r="BS16" s="386"/>
      <c r="BT16" s="386"/>
      <c r="BU16" s="387"/>
      <c r="BV16" s="385">
        <v>4309576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9255</v>
      </c>
      <c r="AD17" s="437"/>
      <c r="AE17" s="437"/>
      <c r="AF17" s="437"/>
      <c r="AG17" s="476"/>
      <c r="AH17" s="436">
        <v>9321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2831524</v>
      </c>
      <c r="BO17" s="386"/>
      <c r="BP17" s="386"/>
      <c r="BQ17" s="386"/>
      <c r="BR17" s="386"/>
      <c r="BS17" s="386"/>
      <c r="BT17" s="386"/>
      <c r="BU17" s="387"/>
      <c r="BV17" s="385">
        <v>2803116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20.329999999999998</v>
      </c>
      <c r="M18" s="498"/>
      <c r="N18" s="498"/>
      <c r="O18" s="498"/>
      <c r="P18" s="498"/>
      <c r="Q18" s="498"/>
      <c r="R18" s="499"/>
      <c r="S18" s="499"/>
      <c r="T18" s="499"/>
      <c r="U18" s="499"/>
      <c r="V18" s="500"/>
      <c r="W18" s="403"/>
      <c r="X18" s="404"/>
      <c r="Y18" s="404"/>
      <c r="Z18" s="404"/>
      <c r="AA18" s="404"/>
      <c r="AB18" s="395"/>
      <c r="AC18" s="501">
        <v>71.7</v>
      </c>
      <c r="AD18" s="502"/>
      <c r="AE18" s="502"/>
      <c r="AF18" s="502"/>
      <c r="AG18" s="503"/>
      <c r="AH18" s="501">
        <v>68.400000000000006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4981442</v>
      </c>
      <c r="BO18" s="386"/>
      <c r="BP18" s="386"/>
      <c r="BQ18" s="386"/>
      <c r="BR18" s="386"/>
      <c r="BS18" s="386"/>
      <c r="BT18" s="386"/>
      <c r="BU18" s="387"/>
      <c r="BV18" s="385">
        <v>4958743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1324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6205360</v>
      </c>
      <c r="BO19" s="386"/>
      <c r="BP19" s="386"/>
      <c r="BQ19" s="386"/>
      <c r="BR19" s="386"/>
      <c r="BS19" s="386"/>
      <c r="BT19" s="386"/>
      <c r="BU19" s="387"/>
      <c r="BV19" s="385">
        <v>6077065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10018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9960698</v>
      </c>
      <c r="BO23" s="386"/>
      <c r="BP23" s="386"/>
      <c r="BQ23" s="386"/>
      <c r="BR23" s="386"/>
      <c r="BS23" s="386"/>
      <c r="BT23" s="386"/>
      <c r="BU23" s="387"/>
      <c r="BV23" s="385">
        <v>8807774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8130</v>
      </c>
      <c r="R24" s="437"/>
      <c r="S24" s="437"/>
      <c r="T24" s="437"/>
      <c r="U24" s="437"/>
      <c r="V24" s="476"/>
      <c r="W24" s="531"/>
      <c r="X24" s="519"/>
      <c r="Y24" s="520"/>
      <c r="Z24" s="435" t="s">
        <v>154</v>
      </c>
      <c r="AA24" s="415"/>
      <c r="AB24" s="415"/>
      <c r="AC24" s="415"/>
      <c r="AD24" s="415"/>
      <c r="AE24" s="415"/>
      <c r="AF24" s="415"/>
      <c r="AG24" s="416"/>
      <c r="AH24" s="436">
        <v>165</v>
      </c>
      <c r="AI24" s="437"/>
      <c r="AJ24" s="437"/>
      <c r="AK24" s="437"/>
      <c r="AL24" s="476"/>
      <c r="AM24" s="436">
        <v>467280</v>
      </c>
      <c r="AN24" s="437"/>
      <c r="AO24" s="437"/>
      <c r="AP24" s="437"/>
      <c r="AQ24" s="437"/>
      <c r="AR24" s="476"/>
      <c r="AS24" s="436">
        <v>2832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8010043</v>
      </c>
      <c r="BO24" s="386"/>
      <c r="BP24" s="386"/>
      <c r="BQ24" s="386"/>
      <c r="BR24" s="386"/>
      <c r="BS24" s="386"/>
      <c r="BT24" s="386"/>
      <c r="BU24" s="387"/>
      <c r="BV24" s="385">
        <v>7303725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6620</v>
      </c>
      <c r="R25" s="437"/>
      <c r="S25" s="437"/>
      <c r="T25" s="437"/>
      <c r="U25" s="437"/>
      <c r="V25" s="476"/>
      <c r="W25" s="531"/>
      <c r="X25" s="519"/>
      <c r="Y25" s="520"/>
      <c r="Z25" s="435" t="s">
        <v>157</v>
      </c>
      <c r="AA25" s="415"/>
      <c r="AB25" s="415"/>
      <c r="AC25" s="415"/>
      <c r="AD25" s="415"/>
      <c r="AE25" s="415"/>
      <c r="AF25" s="415"/>
      <c r="AG25" s="416"/>
      <c r="AH25" s="436">
        <v>31</v>
      </c>
      <c r="AI25" s="437"/>
      <c r="AJ25" s="437"/>
      <c r="AK25" s="437"/>
      <c r="AL25" s="476"/>
      <c r="AM25" s="436">
        <v>77376</v>
      </c>
      <c r="AN25" s="437"/>
      <c r="AO25" s="437"/>
      <c r="AP25" s="437"/>
      <c r="AQ25" s="437"/>
      <c r="AR25" s="476"/>
      <c r="AS25" s="436">
        <v>2496</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624871</v>
      </c>
      <c r="BO25" s="349"/>
      <c r="BP25" s="349"/>
      <c r="BQ25" s="349"/>
      <c r="BR25" s="349"/>
      <c r="BS25" s="349"/>
      <c r="BT25" s="349"/>
      <c r="BU25" s="350"/>
      <c r="BV25" s="348">
        <v>555202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6070</v>
      </c>
      <c r="R26" s="437"/>
      <c r="S26" s="437"/>
      <c r="T26" s="437"/>
      <c r="U26" s="437"/>
      <c r="V26" s="476"/>
      <c r="W26" s="531"/>
      <c r="X26" s="519"/>
      <c r="Y26" s="520"/>
      <c r="Z26" s="435" t="s">
        <v>160</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3430</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102407</v>
      </c>
      <c r="BO27" s="555"/>
      <c r="BP27" s="555"/>
      <c r="BQ27" s="555"/>
      <c r="BR27" s="555"/>
      <c r="BS27" s="555"/>
      <c r="BT27" s="555"/>
      <c r="BU27" s="556"/>
      <c r="BV27" s="554">
        <v>102284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3060</v>
      </c>
      <c r="R28" s="437"/>
      <c r="S28" s="437"/>
      <c r="T28" s="437"/>
      <c r="U28" s="437"/>
      <c r="V28" s="476"/>
      <c r="W28" s="531"/>
      <c r="X28" s="519"/>
      <c r="Y28" s="520"/>
      <c r="Z28" s="435" t="s">
        <v>166</v>
      </c>
      <c r="AA28" s="415"/>
      <c r="AB28" s="415"/>
      <c r="AC28" s="415"/>
      <c r="AD28" s="415"/>
      <c r="AE28" s="415"/>
      <c r="AF28" s="415"/>
      <c r="AG28" s="416"/>
      <c r="AH28" s="436">
        <v>5</v>
      </c>
      <c r="AI28" s="437"/>
      <c r="AJ28" s="437"/>
      <c r="AK28" s="437"/>
      <c r="AL28" s="476"/>
      <c r="AM28" s="436">
        <v>9815</v>
      </c>
      <c r="AN28" s="437"/>
      <c r="AO28" s="437"/>
      <c r="AP28" s="437"/>
      <c r="AQ28" s="437"/>
      <c r="AR28" s="476"/>
      <c r="AS28" s="436">
        <v>1963</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524255</v>
      </c>
      <c r="BO28" s="349"/>
      <c r="BP28" s="349"/>
      <c r="BQ28" s="349"/>
      <c r="BR28" s="349"/>
      <c r="BS28" s="349"/>
      <c r="BT28" s="349"/>
      <c r="BU28" s="350"/>
      <c r="BV28" s="348">
        <v>707716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2850</v>
      </c>
      <c r="R29" s="437"/>
      <c r="S29" s="437"/>
      <c r="T29" s="437"/>
      <c r="U29" s="437"/>
      <c r="V29" s="476"/>
      <c r="W29" s="532"/>
      <c r="X29" s="533"/>
      <c r="Y29" s="534"/>
      <c r="Z29" s="435" t="s">
        <v>170</v>
      </c>
      <c r="AA29" s="415"/>
      <c r="AB29" s="415"/>
      <c r="AC29" s="415"/>
      <c r="AD29" s="415"/>
      <c r="AE29" s="415"/>
      <c r="AF29" s="415"/>
      <c r="AG29" s="416"/>
      <c r="AH29" s="436">
        <v>170</v>
      </c>
      <c r="AI29" s="437"/>
      <c r="AJ29" s="437"/>
      <c r="AK29" s="437"/>
      <c r="AL29" s="476"/>
      <c r="AM29" s="436">
        <v>477095</v>
      </c>
      <c r="AN29" s="437"/>
      <c r="AO29" s="437"/>
      <c r="AP29" s="437"/>
      <c r="AQ29" s="437"/>
      <c r="AR29" s="476"/>
      <c r="AS29" s="436">
        <v>2806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95</v>
      </c>
      <c r="BO29" s="386"/>
      <c r="BP29" s="386"/>
      <c r="BQ29" s="386"/>
      <c r="BR29" s="386"/>
      <c r="BS29" s="386"/>
      <c r="BT29" s="386"/>
      <c r="BU29" s="387"/>
      <c r="BV29" s="385">
        <v>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909314</v>
      </c>
      <c r="BO30" s="555"/>
      <c r="BP30" s="555"/>
      <c r="BQ30" s="555"/>
      <c r="BR30" s="555"/>
      <c r="BS30" s="555"/>
      <c r="BT30" s="555"/>
      <c r="BU30" s="556"/>
      <c r="BV30" s="554">
        <v>914252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内灘町国民健康保険特別会計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内灘町水道事業会計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内灘町公共下水道事業特別会計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河北郡市広域事務組合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内灘町公共施設等管理公社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内灘町後期高齢者医療特別会計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内灘町新エネルギー事業特別会計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石川県後期高齢者医療広域連合（一般会計）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内灘町土地開発公社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内灘町介護保険特別会計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後期高齢者医療広域連合（後期高齢者医療特別会計）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石川県市町村職員退職手当組合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石川県市町村消防団員等公務災害補償等組合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石川県市町村消防賞じゅつ金組合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石川県町村議会議員公務災害等組合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8" zoomScaleSheetLayoutView="100" workbookViewId="0">
      <selection activeCell="M50" sqref="M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9267</v>
      </c>
      <c r="J41" s="83">
        <v>8992</v>
      </c>
      <c r="K41" s="83">
        <v>8819</v>
      </c>
      <c r="L41" s="83">
        <v>8808</v>
      </c>
      <c r="M41" s="84">
        <v>9961</v>
      </c>
    </row>
    <row r="42" spans="2:13" ht="27.75" customHeight="1" x14ac:dyDescent="0.15">
      <c r="B42" s="1171"/>
      <c r="C42" s="1172"/>
      <c r="D42" s="85"/>
      <c r="E42" s="1177" t="s">
        <v>26</v>
      </c>
      <c r="F42" s="1177"/>
      <c r="G42" s="1177"/>
      <c r="H42" s="1178"/>
      <c r="I42" s="86">
        <v>975</v>
      </c>
      <c r="J42" s="87">
        <v>942</v>
      </c>
      <c r="K42" s="87">
        <v>971</v>
      </c>
      <c r="L42" s="87">
        <v>948</v>
      </c>
      <c r="M42" s="88">
        <v>921</v>
      </c>
    </row>
    <row r="43" spans="2:13" ht="27.75" customHeight="1" x14ac:dyDescent="0.15">
      <c r="B43" s="1171"/>
      <c r="C43" s="1172"/>
      <c r="D43" s="85"/>
      <c r="E43" s="1177" t="s">
        <v>27</v>
      </c>
      <c r="F43" s="1177"/>
      <c r="G43" s="1177"/>
      <c r="H43" s="1178"/>
      <c r="I43" s="86">
        <v>3945</v>
      </c>
      <c r="J43" s="87">
        <v>3889</v>
      </c>
      <c r="K43" s="87">
        <v>4138</v>
      </c>
      <c r="L43" s="87">
        <v>4231</v>
      </c>
      <c r="M43" s="88">
        <v>4241</v>
      </c>
    </row>
    <row r="44" spans="2:13" ht="27.75" customHeight="1" x14ac:dyDescent="0.15">
      <c r="B44" s="1171"/>
      <c r="C44" s="1172"/>
      <c r="D44" s="85"/>
      <c r="E44" s="1177" t="s">
        <v>28</v>
      </c>
      <c r="F44" s="1177"/>
      <c r="G44" s="1177"/>
      <c r="H44" s="1178"/>
      <c r="I44" s="86">
        <v>1112</v>
      </c>
      <c r="J44" s="87">
        <v>1195</v>
      </c>
      <c r="K44" s="87">
        <v>985</v>
      </c>
      <c r="L44" s="87">
        <v>802</v>
      </c>
      <c r="M44" s="88">
        <v>674</v>
      </c>
    </row>
    <row r="45" spans="2:13" ht="27.75" customHeight="1" x14ac:dyDescent="0.15">
      <c r="B45" s="1171"/>
      <c r="C45" s="1172"/>
      <c r="D45" s="85"/>
      <c r="E45" s="1177" t="s">
        <v>29</v>
      </c>
      <c r="F45" s="1177"/>
      <c r="G45" s="1177"/>
      <c r="H45" s="1178"/>
      <c r="I45" s="86">
        <v>1592</v>
      </c>
      <c r="J45" s="87">
        <v>1651</v>
      </c>
      <c r="K45" s="87">
        <v>1400</v>
      </c>
      <c r="L45" s="87">
        <v>1314</v>
      </c>
      <c r="M45" s="88">
        <v>1149</v>
      </c>
    </row>
    <row r="46" spans="2:13" ht="27.75" customHeight="1" x14ac:dyDescent="0.15">
      <c r="B46" s="1171"/>
      <c r="C46" s="1172"/>
      <c r="D46" s="85"/>
      <c r="E46" s="1177" t="s">
        <v>30</v>
      </c>
      <c r="F46" s="1177"/>
      <c r="G46" s="1177"/>
      <c r="H46" s="1178"/>
      <c r="I46" s="86" t="s">
        <v>482</v>
      </c>
      <c r="J46" s="87" t="s">
        <v>482</v>
      </c>
      <c r="K46" s="87" t="s">
        <v>482</v>
      </c>
      <c r="L46" s="87" t="s">
        <v>482</v>
      </c>
      <c r="M46" s="88" t="s">
        <v>482</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1571</v>
      </c>
      <c r="J49" s="87">
        <v>1440</v>
      </c>
      <c r="K49" s="87">
        <v>1574</v>
      </c>
      <c r="L49" s="87">
        <v>1647</v>
      </c>
      <c r="M49" s="88">
        <v>1542</v>
      </c>
    </row>
    <row r="50" spans="2:13" ht="27.75" customHeight="1" x14ac:dyDescent="0.15">
      <c r="B50" s="1171"/>
      <c r="C50" s="1172"/>
      <c r="D50" s="85"/>
      <c r="E50" s="1177" t="s">
        <v>35</v>
      </c>
      <c r="F50" s="1177"/>
      <c r="G50" s="1177"/>
      <c r="H50" s="1178"/>
      <c r="I50" s="86">
        <v>1486</v>
      </c>
      <c r="J50" s="87">
        <v>1518</v>
      </c>
      <c r="K50" s="87">
        <v>1550</v>
      </c>
      <c r="L50" s="87">
        <v>1570</v>
      </c>
      <c r="M50" s="88">
        <v>1457</v>
      </c>
    </row>
    <row r="51" spans="2:13" ht="27.75" customHeight="1" x14ac:dyDescent="0.15">
      <c r="B51" s="1173"/>
      <c r="C51" s="1174"/>
      <c r="D51" s="85"/>
      <c r="E51" s="1177" t="s">
        <v>36</v>
      </c>
      <c r="F51" s="1177"/>
      <c r="G51" s="1177"/>
      <c r="H51" s="1178"/>
      <c r="I51" s="86">
        <v>11603</v>
      </c>
      <c r="J51" s="87">
        <v>11539</v>
      </c>
      <c r="K51" s="87">
        <v>11533</v>
      </c>
      <c r="L51" s="87">
        <v>12067</v>
      </c>
      <c r="M51" s="88">
        <v>11947</v>
      </c>
    </row>
    <row r="52" spans="2:13" ht="27.75" customHeight="1" thickBot="1" x14ac:dyDescent="0.2">
      <c r="B52" s="1181" t="s">
        <v>37</v>
      </c>
      <c r="C52" s="1182"/>
      <c r="D52" s="90"/>
      <c r="E52" s="1183" t="s">
        <v>38</v>
      </c>
      <c r="F52" s="1183"/>
      <c r="G52" s="1183"/>
      <c r="H52" s="1184"/>
      <c r="I52" s="91">
        <v>2232</v>
      </c>
      <c r="J52" s="92">
        <v>2173</v>
      </c>
      <c r="K52" s="92">
        <v>1655</v>
      </c>
      <c r="L52" s="92">
        <v>818</v>
      </c>
      <c r="M52" s="93">
        <v>2000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54641</v>
      </c>
      <c r="E3" s="116"/>
      <c r="F3" s="117">
        <v>49426</v>
      </c>
      <c r="G3" s="118"/>
      <c r="H3" s="119"/>
    </row>
    <row r="4" spans="1:8" x14ac:dyDescent="0.15">
      <c r="A4" s="120"/>
      <c r="B4" s="121"/>
      <c r="C4" s="122"/>
      <c r="D4" s="123">
        <v>12623</v>
      </c>
      <c r="E4" s="124"/>
      <c r="F4" s="125">
        <v>26568</v>
      </c>
      <c r="G4" s="126"/>
      <c r="H4" s="127"/>
    </row>
    <row r="5" spans="1:8" x14ac:dyDescent="0.15">
      <c r="A5" s="108" t="s">
        <v>515</v>
      </c>
      <c r="B5" s="113"/>
      <c r="C5" s="114"/>
      <c r="D5" s="115">
        <v>16941</v>
      </c>
      <c r="E5" s="116"/>
      <c r="F5" s="117">
        <v>42839</v>
      </c>
      <c r="G5" s="118"/>
      <c r="H5" s="119"/>
    </row>
    <row r="6" spans="1:8" x14ac:dyDescent="0.15">
      <c r="A6" s="120"/>
      <c r="B6" s="121"/>
      <c r="C6" s="122"/>
      <c r="D6" s="123">
        <v>4886</v>
      </c>
      <c r="E6" s="124"/>
      <c r="F6" s="125">
        <v>22027</v>
      </c>
      <c r="G6" s="126"/>
      <c r="H6" s="127"/>
    </row>
    <row r="7" spans="1:8" x14ac:dyDescent="0.15">
      <c r="A7" s="108" t="s">
        <v>516</v>
      </c>
      <c r="B7" s="113"/>
      <c r="C7" s="114"/>
      <c r="D7" s="115">
        <v>14267</v>
      </c>
      <c r="E7" s="116"/>
      <c r="F7" s="117">
        <v>46819</v>
      </c>
      <c r="G7" s="118"/>
      <c r="H7" s="119"/>
    </row>
    <row r="8" spans="1:8" x14ac:dyDescent="0.15">
      <c r="A8" s="120"/>
      <c r="B8" s="121"/>
      <c r="C8" s="122"/>
      <c r="D8" s="123">
        <v>5213</v>
      </c>
      <c r="E8" s="124"/>
      <c r="F8" s="125">
        <v>24121</v>
      </c>
      <c r="G8" s="126"/>
      <c r="H8" s="127"/>
    </row>
    <row r="9" spans="1:8" x14ac:dyDescent="0.15">
      <c r="A9" s="108" t="s">
        <v>517</v>
      </c>
      <c r="B9" s="113"/>
      <c r="C9" s="114"/>
      <c r="D9" s="115">
        <v>36772</v>
      </c>
      <c r="E9" s="116"/>
      <c r="F9" s="117">
        <v>53270</v>
      </c>
      <c r="G9" s="118"/>
      <c r="H9" s="119"/>
    </row>
    <row r="10" spans="1:8" x14ac:dyDescent="0.15">
      <c r="A10" s="120"/>
      <c r="B10" s="121"/>
      <c r="C10" s="122"/>
      <c r="D10" s="123">
        <v>5490</v>
      </c>
      <c r="E10" s="124"/>
      <c r="F10" s="125">
        <v>24316</v>
      </c>
      <c r="G10" s="126"/>
      <c r="H10" s="127"/>
    </row>
    <row r="11" spans="1:8" x14ac:dyDescent="0.15">
      <c r="A11" s="108" t="s">
        <v>518</v>
      </c>
      <c r="B11" s="113"/>
      <c r="C11" s="114"/>
      <c r="D11" s="115">
        <v>82615</v>
      </c>
      <c r="E11" s="116"/>
      <c r="F11" s="117">
        <v>53292</v>
      </c>
      <c r="G11" s="118"/>
      <c r="H11" s="119"/>
    </row>
    <row r="12" spans="1:8" x14ac:dyDescent="0.15">
      <c r="A12" s="120"/>
      <c r="B12" s="121"/>
      <c r="C12" s="128"/>
      <c r="D12" s="123">
        <v>52347</v>
      </c>
      <c r="E12" s="124"/>
      <c r="F12" s="125">
        <v>28900</v>
      </c>
      <c r="G12" s="126"/>
      <c r="H12" s="127"/>
    </row>
    <row r="13" spans="1:8" x14ac:dyDescent="0.15">
      <c r="A13" s="108"/>
      <c r="B13" s="113"/>
      <c r="C13" s="129"/>
      <c r="D13" s="130">
        <v>41047</v>
      </c>
      <c r="E13" s="131"/>
      <c r="F13" s="132">
        <v>49129</v>
      </c>
      <c r="G13" s="133"/>
      <c r="H13" s="119"/>
    </row>
    <row r="14" spans="1:8" x14ac:dyDescent="0.15">
      <c r="A14" s="120"/>
      <c r="B14" s="121"/>
      <c r="C14" s="122"/>
      <c r="D14" s="123">
        <v>16112</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1.59</v>
      </c>
      <c r="C19" s="134">
        <f>ROUND(VALUE(SUBSTITUTE(実質収支比率等に係る経年分析!G$48,"▲","-")),2)</f>
        <v>1.97</v>
      </c>
      <c r="D19" s="134">
        <f>ROUND(VALUE(SUBSTITUTE(実質収支比率等に係る経年分析!H$48,"▲","-")),2)</f>
        <v>1.47</v>
      </c>
      <c r="E19" s="134">
        <f>ROUND(VALUE(SUBSTITUTE(実質収支比率等に係る経年分析!I$48,"▲","-")),2)</f>
        <v>1.43</v>
      </c>
      <c r="F19" s="134">
        <f>ROUND(VALUE(SUBSTITUTE(実質収支比率等に係る経年分析!J$48,"▲","-")),2)</f>
        <v>2.2200000000000002</v>
      </c>
    </row>
    <row r="20" spans="1:11" x14ac:dyDescent="0.15">
      <c r="A20" s="134" t="s">
        <v>43</v>
      </c>
      <c r="B20" s="134">
        <f>ROUND(VALUE(SUBSTITUTE(実質収支比率等に係る経年分析!F$47,"▲","-")),2)</f>
        <v>14.12</v>
      </c>
      <c r="C20" s="134">
        <f>ROUND(VALUE(SUBSTITUTE(実質収支比率等に係る経年分析!G$47,"▲","-")),2)</f>
        <v>11.81</v>
      </c>
      <c r="D20" s="134">
        <f>ROUND(VALUE(SUBSTITUTE(実質収支比率等に係る経年分析!H$47,"▲","-")),2)</f>
        <v>12.57</v>
      </c>
      <c r="E20" s="134">
        <f>ROUND(VALUE(SUBSTITUTE(実質収支比率等に係る経年分析!I$47,"▲","-")),2)</f>
        <v>13.2</v>
      </c>
      <c r="F20" s="134">
        <f>ROUND(VALUE(SUBSTITUTE(実質収支比率等に係る経年分析!J$47,"▲","-")),2)</f>
        <v>9.82</v>
      </c>
    </row>
    <row r="21" spans="1:11" x14ac:dyDescent="0.15">
      <c r="A21" s="134" t="s">
        <v>44</v>
      </c>
      <c r="B21" s="134">
        <f>IF(ISNUMBER(VALUE(SUBSTITUTE(実質収支比率等に係る経年分析!F$49,"▲","-"))),ROUND(VALUE(SUBSTITUTE(実質収支比率等に係る経年分析!F$49,"▲","-")),2),NA())</f>
        <v>4.37</v>
      </c>
      <c r="C21" s="134">
        <f>IF(ISNUMBER(VALUE(SUBSTITUTE(実質収支比率等に係る経年分析!G$49,"▲","-"))),ROUND(VALUE(SUBSTITUTE(実質収支比率等に係る経年分析!G$49,"▲","-")),2),NA())</f>
        <v>-2.69</v>
      </c>
      <c r="D21" s="134">
        <f>IF(ISNUMBER(VALUE(SUBSTITUTE(実質収支比率等に係る経年分析!H$49,"▲","-"))),ROUND(VALUE(SUBSTITUTE(実質収支比率等に係る経年分析!H$49,"▲","-")),2),NA())</f>
        <v>-0.44</v>
      </c>
      <c r="E21" s="134">
        <f>IF(ISNUMBER(VALUE(SUBSTITUTE(実質収支比率等に係る経年分析!I$49,"▲","-"))),ROUND(VALUE(SUBSTITUTE(実質収支比率等に係る経年分析!I$49,"▲","-")),2),NA())</f>
        <v>0.04</v>
      </c>
      <c r="F21" s="134">
        <f>IF(ISNUMBER(VALUE(SUBSTITUTE(実質収支比率等に係る経年分析!J$49,"▲","-"))),ROUND(VALUE(SUBSTITUTE(実質収支比率等に係る経年分析!J$49,"▲","-")),2),NA())</f>
        <v>-3.37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内灘町新エネルギー事業特別会計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内灘町後期高齢者医療特別会計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内灘町介護保険特別会計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f>IF(ROUND(VALUE(SUBSTITUTE(連結実質赤字比率に係る赤字・黒字の構成分析!G$38,"▲", "-")), 2) &lt; 0, ABS(ROUND(VALUE(SUBSTITUTE(連結実質赤字比率に係る赤字・黒字の構成分析!G$38,"▲", "-")), 2)), NA())</f>
        <v>0.03</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内灘町公共下水道事業特別会計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2.2200000000000002</v>
      </c>
    </row>
    <row r="35" spans="1:16" x14ac:dyDescent="0.15">
      <c r="A35" s="135" t="str">
        <f>IF(連結実質赤字比率に係る赤字・黒字の構成分析!C$35="",NA(),連結実質赤字比率に係る赤字・黒字の構成分析!C$35)</f>
        <v>内灘町水道事業会計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v>
      </c>
    </row>
    <row r="36" spans="1:16" x14ac:dyDescent="0.15">
      <c r="A36" s="135" t="str">
        <f>IF(連結実質赤字比率に係る赤字・黒字の構成分析!C$34="",NA(),連結実質赤字比率に係る赤字・黒字の構成分析!C$34)</f>
        <v>内灘町国民健康保険特別会計</v>
      </c>
      <c r="B36" s="135">
        <f>IF(ROUND(VALUE(SUBSTITUTE(連結実質赤字比率に係る赤字・黒字の構成分析!F$34,"▲", "-")), 2) &lt; 0, ABS(ROUND(VALUE(SUBSTITUTE(連結実質赤字比率に係る赤字・黒字の構成分析!F$34,"▲", "-")), 2)), NA())</f>
        <v>1.92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2.64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3.14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3.94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906</v>
      </c>
      <c r="E42" s="136"/>
      <c r="F42" s="136"/>
      <c r="G42" s="136">
        <f>'実質公債費比率（分子）の構造'!L$52</f>
        <v>953</v>
      </c>
      <c r="H42" s="136"/>
      <c r="I42" s="136"/>
      <c r="J42" s="136">
        <f>'実質公債費比率（分子）の構造'!M$52</f>
        <v>987</v>
      </c>
      <c r="K42" s="136"/>
      <c r="L42" s="136"/>
      <c r="M42" s="136">
        <f>'実質公債費比率（分子）の構造'!N$52</f>
        <v>994</v>
      </c>
      <c r="N42" s="136"/>
      <c r="O42" s="136"/>
      <c r="P42" s="136">
        <f>'実質公債費比率（分子）の構造'!O$52</f>
        <v>1009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v>
      </c>
      <c r="C44" s="136"/>
      <c r="D44" s="136"/>
      <c r="E44" s="136">
        <f>'実質公債費比率（分子）の構造'!L$50</f>
        <v>21</v>
      </c>
      <c r="F44" s="136"/>
      <c r="G44" s="136"/>
      <c r="H44" s="136">
        <f>'実質公債費比率（分子）の構造'!M$50</f>
        <v>22</v>
      </c>
      <c r="I44" s="136"/>
      <c r="J44" s="136"/>
      <c r="K44" s="136">
        <f>'実質公債費比率（分子）の構造'!N$50</f>
        <v>24</v>
      </c>
      <c r="L44" s="136"/>
      <c r="M44" s="136"/>
      <c r="N44" s="136">
        <f>'実質公債費比率（分子）の構造'!O$50</f>
        <v>27</v>
      </c>
      <c r="O44" s="136"/>
      <c r="P44" s="136"/>
    </row>
    <row r="45" spans="1:16" x14ac:dyDescent="0.15">
      <c r="A45" s="136" t="s">
        <v>54</v>
      </c>
      <c r="B45" s="136">
        <f>'実質公債費比率（分子）の構造'!K$49</f>
        <v>222</v>
      </c>
      <c r="C45" s="136"/>
      <c r="D45" s="136"/>
      <c r="E45" s="136">
        <f>'実質公債費比率（分子）の構造'!L$49</f>
        <v>224</v>
      </c>
      <c r="F45" s="136"/>
      <c r="G45" s="136"/>
      <c r="H45" s="136">
        <f>'実質公債費比率（分子）の構造'!M$49</f>
        <v>221</v>
      </c>
      <c r="I45" s="136"/>
      <c r="J45" s="136"/>
      <c r="K45" s="136">
        <f>'実質公債費比率（分子）の構造'!N$49</f>
        <v>210</v>
      </c>
      <c r="L45" s="136"/>
      <c r="M45" s="136"/>
      <c r="N45" s="136">
        <f>'実質公債費比率（分子）の構造'!O$49</f>
        <v>181</v>
      </c>
      <c r="O45" s="136"/>
      <c r="P45" s="136"/>
    </row>
    <row r="46" spans="1:16" x14ac:dyDescent="0.15">
      <c r="A46" s="136" t="s">
        <v>55</v>
      </c>
      <c r="B46" s="136">
        <f>'実質公債費比率（分子）の構造'!K$48</f>
        <v>215</v>
      </c>
      <c r="C46" s="136"/>
      <c r="D46" s="136"/>
      <c r="E46" s="136">
        <f>'実質公債費比率（分子）の構造'!L$48</f>
        <v>246</v>
      </c>
      <c r="F46" s="136"/>
      <c r="G46" s="136"/>
      <c r="H46" s="136">
        <f>'実質公債費比率（分子）の構造'!M$48</f>
        <v>247</v>
      </c>
      <c r="I46" s="136"/>
      <c r="J46" s="136"/>
      <c r="K46" s="136">
        <f>'実質公債費比率（分子）の構造'!N$48</f>
        <v>258</v>
      </c>
      <c r="L46" s="136"/>
      <c r="M46" s="136"/>
      <c r="N46" s="136">
        <f>'実質公債費比率（分子）の構造'!O$48</f>
        <v>291</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990</v>
      </c>
      <c r="C49" s="136"/>
      <c r="D49" s="136"/>
      <c r="E49" s="136">
        <f>'実質公債費比率（分子）の構造'!L$45</f>
        <v>1006</v>
      </c>
      <c r="F49" s="136"/>
      <c r="G49" s="136"/>
      <c r="H49" s="136">
        <f>'実質公債費比率（分子）の構造'!M$45</f>
        <v>925</v>
      </c>
      <c r="I49" s="136"/>
      <c r="J49" s="136"/>
      <c r="K49" s="136">
        <f>'実質公債費比率（分子）の構造'!N$45</f>
        <v>948</v>
      </c>
      <c r="L49" s="136"/>
      <c r="M49" s="136"/>
      <c r="N49" s="136">
        <f>'実質公債費比率（分子）の構造'!O$45</f>
        <v>906</v>
      </c>
      <c r="O49" s="136"/>
      <c r="P49" s="136"/>
    </row>
    <row r="50" spans="1:16" x14ac:dyDescent="0.15">
      <c r="A50" s="136" t="s">
        <v>58</v>
      </c>
      <c r="B50" s="136" t="e">
        <f>NA()</f>
        <v>#N/A</v>
      </c>
      <c r="C50" s="136">
        <f>IF(ISNUMBER('実質公債費比率（分子）の構造'!K$53),'実質公債費比率（分子）の構造'!K$53,NA())</f>
        <v>526</v>
      </c>
      <c r="D50" s="136" t="e">
        <f>NA()</f>
        <v>#N/A</v>
      </c>
      <c r="E50" s="136" t="e">
        <f>NA()</f>
        <v>#N/A</v>
      </c>
      <c r="F50" s="136">
        <f>IF(ISNUMBER('実質公債費比率（分子）の構造'!L$53),'実質公債費比率（分子）の構造'!L$53,NA())</f>
        <v>544</v>
      </c>
      <c r="G50" s="136" t="e">
        <f>NA()</f>
        <v>#N/A</v>
      </c>
      <c r="H50" s="136" t="e">
        <f>NA()</f>
        <v>#N/A</v>
      </c>
      <c r="I50" s="136">
        <f>IF(ISNUMBER('実質公債費比率（分子）の構造'!M$53),'実質公債費比率（分子）の構造'!M$53,NA())</f>
        <v>428</v>
      </c>
      <c r="J50" s="136" t="e">
        <f>NA()</f>
        <v>#N/A</v>
      </c>
      <c r="K50" s="136" t="e">
        <f>NA()</f>
        <v>#N/A</v>
      </c>
      <c r="L50" s="136">
        <f>IF(ISNUMBER('実質公債費比率（分子）の構造'!N$53),'実質公債費比率（分子）の構造'!N$53,NA())</f>
        <v>446</v>
      </c>
      <c r="M50" s="136" t="e">
        <f>NA()</f>
        <v>#N/A</v>
      </c>
      <c r="N50" s="136" t="e">
        <f>NA()</f>
        <v>#N/A</v>
      </c>
      <c r="O50" s="136">
        <f>IF(ISNUMBER('実質公債費比率（分子）の構造'!O$53),'実質公債費比率（分子）の構造'!O$53,NA())</f>
        <v>396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11603</v>
      </c>
      <c r="E56" s="135"/>
      <c r="F56" s="135"/>
      <c r="G56" s="135">
        <f>'将来負担比率（分子）の構造'!J$51</f>
        <v>11539</v>
      </c>
      <c r="H56" s="135"/>
      <c r="I56" s="135"/>
      <c r="J56" s="135">
        <f>'将来負担比率（分子）の構造'!K$51</f>
        <v>11533</v>
      </c>
      <c r="K56" s="135"/>
      <c r="L56" s="135"/>
      <c r="M56" s="135">
        <f>'将来負担比率（分子）の構造'!L$51</f>
        <v>12067</v>
      </c>
      <c r="N56" s="135"/>
      <c r="O56" s="135"/>
      <c r="P56" s="135">
        <f>'将来負担比率（分子）の構造'!M$51</f>
        <v>11947</v>
      </c>
    </row>
    <row r="57" spans="1:16" x14ac:dyDescent="0.15">
      <c r="A57" s="135" t="s">
        <v>35</v>
      </c>
      <c r="B57" s="135"/>
      <c r="C57" s="135"/>
      <c r="D57" s="135">
        <f>'将来負担比率（分子）の構造'!I$50</f>
        <v>1486</v>
      </c>
      <c r="E57" s="135"/>
      <c r="F57" s="135"/>
      <c r="G57" s="135">
        <f>'将来負担比率（分子）の構造'!J$50</f>
        <v>1518</v>
      </c>
      <c r="H57" s="135"/>
      <c r="I57" s="135"/>
      <c r="J57" s="135">
        <f>'将来負担比率（分子）の構造'!K$50</f>
        <v>1550</v>
      </c>
      <c r="K57" s="135"/>
      <c r="L57" s="135"/>
      <c r="M57" s="135">
        <f>'将来負担比率（分子）の構造'!L$50</f>
        <v>1570</v>
      </c>
      <c r="N57" s="135"/>
      <c r="O57" s="135"/>
      <c r="P57" s="135">
        <f>'将来負担比率（分子）の構造'!M$50</f>
        <v>1457</v>
      </c>
    </row>
    <row r="58" spans="1:16" x14ac:dyDescent="0.15">
      <c r="A58" s="135" t="s">
        <v>34</v>
      </c>
      <c r="B58" s="135"/>
      <c r="C58" s="135"/>
      <c r="D58" s="135">
        <f>'将来負担比率（分子）の構造'!I$49</f>
        <v>1571</v>
      </c>
      <c r="E58" s="135"/>
      <c r="F58" s="135"/>
      <c r="G58" s="135">
        <f>'将来負担比率（分子）の構造'!J$49</f>
        <v>1440</v>
      </c>
      <c r="H58" s="135"/>
      <c r="I58" s="135"/>
      <c r="J58" s="135">
        <f>'将来負担比率（分子）の構造'!K$49</f>
        <v>1574</v>
      </c>
      <c r="K58" s="135"/>
      <c r="L58" s="135"/>
      <c r="M58" s="135">
        <f>'将来負担比率（分子）の構造'!L$49</f>
        <v>1647</v>
      </c>
      <c r="N58" s="135"/>
      <c r="O58" s="135"/>
      <c r="P58" s="135">
        <f>'将来負担比率（分子）の構造'!M$49</f>
        <v>1542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1592</v>
      </c>
      <c r="C62" s="135"/>
      <c r="D62" s="135"/>
      <c r="E62" s="135">
        <f>'将来負担比率（分子）の構造'!J$45</f>
        <v>1651</v>
      </c>
      <c r="F62" s="135"/>
      <c r="G62" s="135"/>
      <c r="H62" s="135">
        <f>'将来負担比率（分子）の構造'!K$45</f>
        <v>1400</v>
      </c>
      <c r="I62" s="135"/>
      <c r="J62" s="135"/>
      <c r="K62" s="135">
        <f>'将来負担比率（分子）の構造'!L$45</f>
        <v>1314</v>
      </c>
      <c r="L62" s="135"/>
      <c r="M62" s="135"/>
      <c r="N62" s="135">
        <f>'将来負担比率（分子）の構造'!M$45</f>
        <v>1149</v>
      </c>
      <c r="O62" s="135"/>
      <c r="P62" s="135"/>
    </row>
    <row r="63" spans="1:16" x14ac:dyDescent="0.15">
      <c r="A63" s="135" t="s">
        <v>28</v>
      </c>
      <c r="B63" s="135">
        <f>'将来負担比率（分子）の構造'!I$44</f>
        <v>1112</v>
      </c>
      <c r="C63" s="135"/>
      <c r="D63" s="135"/>
      <c r="E63" s="135">
        <f>'将来負担比率（分子）の構造'!J$44</f>
        <v>1195</v>
      </c>
      <c r="F63" s="135"/>
      <c r="G63" s="135"/>
      <c r="H63" s="135">
        <f>'将来負担比率（分子）の構造'!K$44</f>
        <v>985</v>
      </c>
      <c r="I63" s="135"/>
      <c r="J63" s="135"/>
      <c r="K63" s="135">
        <f>'将来負担比率（分子）の構造'!L$44</f>
        <v>802</v>
      </c>
      <c r="L63" s="135"/>
      <c r="M63" s="135"/>
      <c r="N63" s="135">
        <f>'将来負担比率（分子）の構造'!M$44</f>
        <v>674</v>
      </c>
      <c r="O63" s="135"/>
      <c r="P63" s="135"/>
    </row>
    <row r="64" spans="1:16" x14ac:dyDescent="0.15">
      <c r="A64" s="135" t="s">
        <v>27</v>
      </c>
      <c r="B64" s="135">
        <f>'将来負担比率（分子）の構造'!I$43</f>
        <v>3945</v>
      </c>
      <c r="C64" s="135"/>
      <c r="D64" s="135"/>
      <c r="E64" s="135">
        <f>'将来負担比率（分子）の構造'!J$43</f>
        <v>3889</v>
      </c>
      <c r="F64" s="135"/>
      <c r="G64" s="135"/>
      <c r="H64" s="135">
        <f>'将来負担比率（分子）の構造'!K$43</f>
        <v>4138</v>
      </c>
      <c r="I64" s="135"/>
      <c r="J64" s="135"/>
      <c r="K64" s="135">
        <f>'将来負担比率（分子）の構造'!L$43</f>
        <v>4231</v>
      </c>
      <c r="L64" s="135"/>
      <c r="M64" s="135"/>
      <c r="N64" s="135">
        <f>'将来負担比率（分子）の構造'!M$43</f>
        <v>4241</v>
      </c>
      <c r="O64" s="135"/>
      <c r="P64" s="135"/>
    </row>
    <row r="65" spans="1:16" x14ac:dyDescent="0.15">
      <c r="A65" s="135" t="s">
        <v>26</v>
      </c>
      <c r="B65" s="135">
        <f>'将来負担比率（分子）の構造'!I$42</f>
        <v>975</v>
      </c>
      <c r="C65" s="135"/>
      <c r="D65" s="135"/>
      <c r="E65" s="135">
        <f>'将来負担比率（分子）の構造'!J$42</f>
        <v>942</v>
      </c>
      <c r="F65" s="135"/>
      <c r="G65" s="135"/>
      <c r="H65" s="135">
        <f>'将来負担比率（分子）の構造'!K$42</f>
        <v>971</v>
      </c>
      <c r="I65" s="135"/>
      <c r="J65" s="135"/>
      <c r="K65" s="135">
        <f>'将来負担比率（分子）の構造'!L$42</f>
        <v>948</v>
      </c>
      <c r="L65" s="135"/>
      <c r="M65" s="135"/>
      <c r="N65" s="135">
        <f>'将来負担比率（分子）の構造'!M$42</f>
        <v>921</v>
      </c>
      <c r="O65" s="135"/>
      <c r="P65" s="135"/>
    </row>
    <row r="66" spans="1:16" x14ac:dyDescent="0.15">
      <c r="A66" s="135" t="s">
        <v>25</v>
      </c>
      <c r="B66" s="135">
        <f>'将来負担比率（分子）の構造'!I$41</f>
        <v>9267</v>
      </c>
      <c r="C66" s="135"/>
      <c r="D66" s="135"/>
      <c r="E66" s="135">
        <f>'将来負担比率（分子）の構造'!J$41</f>
        <v>8992</v>
      </c>
      <c r="F66" s="135"/>
      <c r="G66" s="135"/>
      <c r="H66" s="135">
        <f>'将来負担比率（分子）の構造'!K$41</f>
        <v>8819</v>
      </c>
      <c r="I66" s="135"/>
      <c r="J66" s="135"/>
      <c r="K66" s="135">
        <f>'将来負担比率（分子）の構造'!L$41</f>
        <v>8808</v>
      </c>
      <c r="L66" s="135"/>
      <c r="M66" s="135"/>
      <c r="N66" s="135">
        <f>'将来負担比率（分子）の構造'!M$41</f>
        <v>9961</v>
      </c>
      <c r="O66" s="135"/>
      <c r="P66" s="135"/>
    </row>
    <row r="67" spans="1:16" x14ac:dyDescent="0.15">
      <c r="A67" s="135" t="s">
        <v>62</v>
      </c>
      <c r="B67" s="135" t="e">
        <f>NA()</f>
        <v>#N/A</v>
      </c>
      <c r="C67" s="135">
        <f>IF(ISNUMBER('将来負担比率（分子）の構造'!I$52), IF('将来負担比率（分子）の構造'!I$52 &lt; 0, 0, '将来負担比率（分子）の構造'!I$52), NA())</f>
        <v>2232</v>
      </c>
      <c r="D67" s="135" t="e">
        <f>NA()</f>
        <v>#N/A</v>
      </c>
      <c r="E67" s="135" t="e">
        <f>NA()</f>
        <v>#N/A</v>
      </c>
      <c r="F67" s="135">
        <f>IF(ISNUMBER('将来負担比率（分子）の構造'!J$52), IF('将来負担比率（分子）の構造'!J$52 &lt; 0, 0, '将来負担比率（分子）の構造'!J$52), NA())</f>
        <v>2173</v>
      </c>
      <c r="G67" s="135" t="e">
        <f>NA()</f>
        <v>#N/A</v>
      </c>
      <c r="H67" s="135" t="e">
        <f>NA()</f>
        <v>#N/A</v>
      </c>
      <c r="I67" s="135">
        <f>IF(ISNUMBER('将来負担比率（分子）の構造'!K$52), IF('将来負担比率（分子）の構造'!K$52 &lt; 0, 0, '将来負担比率（分子）の構造'!K$52), NA())</f>
        <v>1655</v>
      </c>
      <c r="J67" s="135" t="e">
        <f>NA()</f>
        <v>#N/A</v>
      </c>
      <c r="K67" s="135" t="e">
        <f>NA()</f>
        <v>#N/A</v>
      </c>
      <c r="L67" s="135">
        <f>IF(ISNUMBER('将来負担比率（分子）の構造'!L$52), IF('将来負担比率（分子）の構造'!L$52 &lt; 0, 0, '将来負担比率（分子）の構造'!L$52), NA())</f>
        <v>818</v>
      </c>
      <c r="M67" s="135" t="e">
        <f>NA()</f>
        <v>#N/A</v>
      </c>
      <c r="N67" s="135" t="e">
        <f>NA()</f>
        <v>#N/A</v>
      </c>
      <c r="O67" s="135">
        <f>IF(ISNUMBER('将来負担比率（分子）の構造'!M$52), IF('将来負担比率（分子）の構造'!M$52 &lt; 0, 0, '将来負担比率（分子）の構造'!M$52), NA())</f>
        <v>2000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2584847</v>
      </c>
      <c r="S5" s="583"/>
      <c r="T5" s="583"/>
      <c r="U5" s="583"/>
      <c r="V5" s="583"/>
      <c r="W5" s="583"/>
      <c r="X5" s="583"/>
      <c r="Y5" s="584"/>
      <c r="Z5" s="585">
        <v>24.9</v>
      </c>
      <c r="AA5" s="585"/>
      <c r="AB5" s="585"/>
      <c r="AC5" s="585"/>
      <c r="AD5" s="586">
        <v>2455229</v>
      </c>
      <c r="AE5" s="586"/>
      <c r="AF5" s="586"/>
      <c r="AG5" s="586"/>
      <c r="AH5" s="586"/>
      <c r="AI5" s="586"/>
      <c r="AJ5" s="586"/>
      <c r="AK5" s="586"/>
      <c r="AL5" s="587">
        <v>49.5</v>
      </c>
      <c r="AM5" s="588"/>
      <c r="AN5" s="588"/>
      <c r="AO5" s="589"/>
      <c r="AP5" s="579" t="s">
        <v>208</v>
      </c>
      <c r="AQ5" s="580"/>
      <c r="AR5" s="580"/>
      <c r="AS5" s="580"/>
      <c r="AT5" s="580"/>
      <c r="AU5" s="580"/>
      <c r="AV5" s="580"/>
      <c r="AW5" s="580"/>
      <c r="AX5" s="580"/>
      <c r="AY5" s="580"/>
      <c r="AZ5" s="580"/>
      <c r="BA5" s="580"/>
      <c r="BB5" s="580"/>
      <c r="BC5" s="580"/>
      <c r="BD5" s="580"/>
      <c r="BE5" s="580"/>
      <c r="BF5" s="581"/>
      <c r="BG5" s="593">
        <v>2454922</v>
      </c>
      <c r="BH5" s="594"/>
      <c r="BI5" s="594"/>
      <c r="BJ5" s="594"/>
      <c r="BK5" s="594"/>
      <c r="BL5" s="594"/>
      <c r="BM5" s="594"/>
      <c r="BN5" s="595"/>
      <c r="BO5" s="596">
        <v>95</v>
      </c>
      <c r="BP5" s="596"/>
      <c r="BQ5" s="596"/>
      <c r="BR5" s="596"/>
      <c r="BS5" s="597">
        <v>4633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69818</v>
      </c>
      <c r="S6" s="594"/>
      <c r="T6" s="594"/>
      <c r="U6" s="594"/>
      <c r="V6" s="594"/>
      <c r="W6" s="594"/>
      <c r="X6" s="594"/>
      <c r="Y6" s="595"/>
      <c r="Z6" s="596">
        <v>0.7</v>
      </c>
      <c r="AA6" s="596"/>
      <c r="AB6" s="596"/>
      <c r="AC6" s="596"/>
      <c r="AD6" s="597">
        <v>69818</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2454922</v>
      </c>
      <c r="BH6" s="594"/>
      <c r="BI6" s="594"/>
      <c r="BJ6" s="594"/>
      <c r="BK6" s="594"/>
      <c r="BL6" s="594"/>
      <c r="BM6" s="594"/>
      <c r="BN6" s="595"/>
      <c r="BO6" s="596">
        <v>95</v>
      </c>
      <c r="BP6" s="596"/>
      <c r="BQ6" s="596"/>
      <c r="BR6" s="596"/>
      <c r="BS6" s="597">
        <v>4633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135109</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135109</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8968</v>
      </c>
      <c r="S7" s="594"/>
      <c r="T7" s="594"/>
      <c r="U7" s="594"/>
      <c r="V7" s="594"/>
      <c r="W7" s="594"/>
      <c r="X7" s="594"/>
      <c r="Y7" s="595"/>
      <c r="Z7" s="596">
        <v>0.1</v>
      </c>
      <c r="AA7" s="596"/>
      <c r="AB7" s="596"/>
      <c r="AC7" s="596"/>
      <c r="AD7" s="597">
        <v>8968</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1362753</v>
      </c>
      <c r="BH7" s="594"/>
      <c r="BI7" s="594"/>
      <c r="BJ7" s="594"/>
      <c r="BK7" s="594"/>
      <c r="BL7" s="594"/>
      <c r="BM7" s="594"/>
      <c r="BN7" s="595"/>
      <c r="BO7" s="596">
        <v>52.7</v>
      </c>
      <c r="BP7" s="596"/>
      <c r="BQ7" s="596"/>
      <c r="BR7" s="596"/>
      <c r="BS7" s="597">
        <v>4633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1011630</v>
      </c>
      <c r="CS7" s="594"/>
      <c r="CT7" s="594"/>
      <c r="CU7" s="594"/>
      <c r="CV7" s="594"/>
      <c r="CW7" s="594"/>
      <c r="CX7" s="594"/>
      <c r="CY7" s="595"/>
      <c r="CZ7" s="596">
        <v>9.9</v>
      </c>
      <c r="DA7" s="596"/>
      <c r="DB7" s="596"/>
      <c r="DC7" s="596"/>
      <c r="DD7" s="602">
        <v>12385</v>
      </c>
      <c r="DE7" s="594"/>
      <c r="DF7" s="594"/>
      <c r="DG7" s="594"/>
      <c r="DH7" s="594"/>
      <c r="DI7" s="594"/>
      <c r="DJ7" s="594"/>
      <c r="DK7" s="594"/>
      <c r="DL7" s="594"/>
      <c r="DM7" s="594"/>
      <c r="DN7" s="594"/>
      <c r="DO7" s="594"/>
      <c r="DP7" s="595"/>
      <c r="DQ7" s="602">
        <v>835182</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21791</v>
      </c>
      <c r="S8" s="594"/>
      <c r="T8" s="594"/>
      <c r="U8" s="594"/>
      <c r="V8" s="594"/>
      <c r="W8" s="594"/>
      <c r="X8" s="594"/>
      <c r="Y8" s="595"/>
      <c r="Z8" s="596">
        <v>0.2</v>
      </c>
      <c r="AA8" s="596"/>
      <c r="AB8" s="596"/>
      <c r="AC8" s="596"/>
      <c r="AD8" s="597">
        <v>21791</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47444</v>
      </c>
      <c r="BH8" s="594"/>
      <c r="BI8" s="594"/>
      <c r="BJ8" s="594"/>
      <c r="BK8" s="594"/>
      <c r="BL8" s="594"/>
      <c r="BM8" s="594"/>
      <c r="BN8" s="595"/>
      <c r="BO8" s="596">
        <v>1.8</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3292194</v>
      </c>
      <c r="CS8" s="594"/>
      <c r="CT8" s="594"/>
      <c r="CU8" s="594"/>
      <c r="CV8" s="594"/>
      <c r="CW8" s="594"/>
      <c r="CX8" s="594"/>
      <c r="CY8" s="595"/>
      <c r="CZ8" s="596">
        <v>32.200000000000003</v>
      </c>
      <c r="DA8" s="596"/>
      <c r="DB8" s="596"/>
      <c r="DC8" s="596"/>
      <c r="DD8" s="602">
        <v>1507</v>
      </c>
      <c r="DE8" s="594"/>
      <c r="DF8" s="594"/>
      <c r="DG8" s="594"/>
      <c r="DH8" s="594"/>
      <c r="DI8" s="594"/>
      <c r="DJ8" s="594"/>
      <c r="DK8" s="594"/>
      <c r="DL8" s="594"/>
      <c r="DM8" s="594"/>
      <c r="DN8" s="594"/>
      <c r="DO8" s="594"/>
      <c r="DP8" s="595"/>
      <c r="DQ8" s="602">
        <v>1581293</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13371</v>
      </c>
      <c r="S9" s="594"/>
      <c r="T9" s="594"/>
      <c r="U9" s="594"/>
      <c r="V9" s="594"/>
      <c r="W9" s="594"/>
      <c r="X9" s="594"/>
      <c r="Y9" s="595"/>
      <c r="Z9" s="596">
        <v>0.1</v>
      </c>
      <c r="AA9" s="596"/>
      <c r="AB9" s="596"/>
      <c r="AC9" s="596"/>
      <c r="AD9" s="597">
        <v>13371</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1252956</v>
      </c>
      <c r="BH9" s="594"/>
      <c r="BI9" s="594"/>
      <c r="BJ9" s="594"/>
      <c r="BK9" s="594"/>
      <c r="BL9" s="594"/>
      <c r="BM9" s="594"/>
      <c r="BN9" s="595"/>
      <c r="BO9" s="596">
        <v>48.5</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752952</v>
      </c>
      <c r="CS9" s="594"/>
      <c r="CT9" s="594"/>
      <c r="CU9" s="594"/>
      <c r="CV9" s="594"/>
      <c r="CW9" s="594"/>
      <c r="CX9" s="594"/>
      <c r="CY9" s="595"/>
      <c r="CZ9" s="596">
        <v>7.4</v>
      </c>
      <c r="DA9" s="596"/>
      <c r="DB9" s="596"/>
      <c r="DC9" s="596"/>
      <c r="DD9" s="602">
        <v>7722</v>
      </c>
      <c r="DE9" s="594"/>
      <c r="DF9" s="594"/>
      <c r="DG9" s="594"/>
      <c r="DH9" s="594"/>
      <c r="DI9" s="594"/>
      <c r="DJ9" s="594"/>
      <c r="DK9" s="594"/>
      <c r="DL9" s="594"/>
      <c r="DM9" s="594"/>
      <c r="DN9" s="594"/>
      <c r="DO9" s="594"/>
      <c r="DP9" s="595"/>
      <c r="DQ9" s="602">
        <v>736107</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261271</v>
      </c>
      <c r="S10" s="594"/>
      <c r="T10" s="594"/>
      <c r="U10" s="594"/>
      <c r="V10" s="594"/>
      <c r="W10" s="594"/>
      <c r="X10" s="594"/>
      <c r="Y10" s="595"/>
      <c r="Z10" s="596">
        <v>2.5</v>
      </c>
      <c r="AA10" s="596"/>
      <c r="AB10" s="596"/>
      <c r="AC10" s="596"/>
      <c r="AD10" s="597">
        <v>261271</v>
      </c>
      <c r="AE10" s="597"/>
      <c r="AF10" s="597"/>
      <c r="AG10" s="597"/>
      <c r="AH10" s="597"/>
      <c r="AI10" s="597"/>
      <c r="AJ10" s="597"/>
      <c r="AK10" s="597"/>
      <c r="AL10" s="598">
        <v>5.3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33977</v>
      </c>
      <c r="BH10" s="594"/>
      <c r="BI10" s="594"/>
      <c r="BJ10" s="594"/>
      <c r="BK10" s="594"/>
      <c r="BL10" s="594"/>
      <c r="BM10" s="594"/>
      <c r="BN10" s="595"/>
      <c r="BO10" s="596">
        <v>1.3</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24747</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15216</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28376</v>
      </c>
      <c r="BH11" s="594"/>
      <c r="BI11" s="594"/>
      <c r="BJ11" s="594"/>
      <c r="BK11" s="594"/>
      <c r="BL11" s="594"/>
      <c r="BM11" s="594"/>
      <c r="BN11" s="595"/>
      <c r="BO11" s="596">
        <v>1.1000000000000001</v>
      </c>
      <c r="BP11" s="596"/>
      <c r="BQ11" s="596"/>
      <c r="BR11" s="596"/>
      <c r="BS11" s="602">
        <v>4633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79189</v>
      </c>
      <c r="CS11" s="594"/>
      <c r="CT11" s="594"/>
      <c r="CU11" s="594"/>
      <c r="CV11" s="594"/>
      <c r="CW11" s="594"/>
      <c r="CX11" s="594"/>
      <c r="CY11" s="595"/>
      <c r="CZ11" s="596">
        <v>0.8</v>
      </c>
      <c r="DA11" s="596"/>
      <c r="DB11" s="596"/>
      <c r="DC11" s="596"/>
      <c r="DD11" s="602">
        <v>1500</v>
      </c>
      <c r="DE11" s="594"/>
      <c r="DF11" s="594"/>
      <c r="DG11" s="594"/>
      <c r="DH11" s="594"/>
      <c r="DI11" s="594"/>
      <c r="DJ11" s="594"/>
      <c r="DK11" s="594"/>
      <c r="DL11" s="594"/>
      <c r="DM11" s="594"/>
      <c r="DN11" s="594"/>
      <c r="DO11" s="594"/>
      <c r="DP11" s="595"/>
      <c r="DQ11" s="602">
        <v>56558</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915134</v>
      </c>
      <c r="BH12" s="594"/>
      <c r="BI12" s="594"/>
      <c r="BJ12" s="594"/>
      <c r="BK12" s="594"/>
      <c r="BL12" s="594"/>
      <c r="BM12" s="594"/>
      <c r="BN12" s="595"/>
      <c r="BO12" s="596">
        <v>35.4</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114811</v>
      </c>
      <c r="CS12" s="594"/>
      <c r="CT12" s="594"/>
      <c r="CU12" s="594"/>
      <c r="CV12" s="594"/>
      <c r="CW12" s="594"/>
      <c r="CX12" s="594"/>
      <c r="CY12" s="595"/>
      <c r="CZ12" s="596">
        <v>1.1000000000000001</v>
      </c>
      <c r="DA12" s="596"/>
      <c r="DB12" s="596"/>
      <c r="DC12" s="596"/>
      <c r="DD12" s="602">
        <v>1650</v>
      </c>
      <c r="DE12" s="594"/>
      <c r="DF12" s="594"/>
      <c r="DG12" s="594"/>
      <c r="DH12" s="594"/>
      <c r="DI12" s="594"/>
      <c r="DJ12" s="594"/>
      <c r="DK12" s="594"/>
      <c r="DL12" s="594"/>
      <c r="DM12" s="594"/>
      <c r="DN12" s="594"/>
      <c r="DO12" s="594"/>
      <c r="DP12" s="595"/>
      <c r="DQ12" s="602">
        <v>110360</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10974</v>
      </c>
      <c r="S13" s="594"/>
      <c r="T13" s="594"/>
      <c r="U13" s="594"/>
      <c r="V13" s="594"/>
      <c r="W13" s="594"/>
      <c r="X13" s="594"/>
      <c r="Y13" s="595"/>
      <c r="Z13" s="596">
        <v>0.1</v>
      </c>
      <c r="AA13" s="596"/>
      <c r="AB13" s="596"/>
      <c r="AC13" s="596"/>
      <c r="AD13" s="597">
        <v>10974</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905171</v>
      </c>
      <c r="BH13" s="594"/>
      <c r="BI13" s="594"/>
      <c r="BJ13" s="594"/>
      <c r="BK13" s="594"/>
      <c r="BL13" s="594"/>
      <c r="BM13" s="594"/>
      <c r="BN13" s="595"/>
      <c r="BO13" s="596">
        <v>35</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1451264</v>
      </c>
      <c r="CS13" s="594"/>
      <c r="CT13" s="594"/>
      <c r="CU13" s="594"/>
      <c r="CV13" s="594"/>
      <c r="CW13" s="594"/>
      <c r="CX13" s="594"/>
      <c r="CY13" s="595"/>
      <c r="CZ13" s="596">
        <v>14.2</v>
      </c>
      <c r="DA13" s="596"/>
      <c r="DB13" s="596"/>
      <c r="DC13" s="596"/>
      <c r="DD13" s="602">
        <v>864503</v>
      </c>
      <c r="DE13" s="594"/>
      <c r="DF13" s="594"/>
      <c r="DG13" s="594"/>
      <c r="DH13" s="594"/>
      <c r="DI13" s="594"/>
      <c r="DJ13" s="594"/>
      <c r="DK13" s="594"/>
      <c r="DL13" s="594"/>
      <c r="DM13" s="594"/>
      <c r="DN13" s="594"/>
      <c r="DO13" s="594"/>
      <c r="DP13" s="595"/>
      <c r="DQ13" s="602">
        <v>625599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50344</v>
      </c>
      <c r="BH14" s="594"/>
      <c r="BI14" s="594"/>
      <c r="BJ14" s="594"/>
      <c r="BK14" s="594"/>
      <c r="BL14" s="594"/>
      <c r="BM14" s="594"/>
      <c r="BN14" s="595"/>
      <c r="BO14" s="596">
        <v>1.9</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1424339</v>
      </c>
      <c r="CS14" s="594"/>
      <c r="CT14" s="594"/>
      <c r="CU14" s="594"/>
      <c r="CV14" s="594"/>
      <c r="CW14" s="594"/>
      <c r="CX14" s="594"/>
      <c r="CY14" s="595"/>
      <c r="CZ14" s="596">
        <v>13.9</v>
      </c>
      <c r="DA14" s="596"/>
      <c r="DB14" s="596"/>
      <c r="DC14" s="596"/>
      <c r="DD14" s="602">
        <v>1176701</v>
      </c>
      <c r="DE14" s="594"/>
      <c r="DF14" s="594"/>
      <c r="DG14" s="594"/>
      <c r="DH14" s="594"/>
      <c r="DI14" s="594"/>
      <c r="DJ14" s="594"/>
      <c r="DK14" s="594"/>
      <c r="DL14" s="594"/>
      <c r="DM14" s="594"/>
      <c r="DN14" s="594"/>
      <c r="DO14" s="594"/>
      <c r="DP14" s="595"/>
      <c r="DQ14" s="602">
        <v>240527</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24890</v>
      </c>
      <c r="S15" s="594"/>
      <c r="T15" s="594"/>
      <c r="U15" s="594"/>
      <c r="V15" s="594"/>
      <c r="W15" s="594"/>
      <c r="X15" s="594"/>
      <c r="Y15" s="595"/>
      <c r="Z15" s="596">
        <v>0.2</v>
      </c>
      <c r="AA15" s="596"/>
      <c r="AB15" s="596"/>
      <c r="AC15" s="596"/>
      <c r="AD15" s="597">
        <v>24890</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126691</v>
      </c>
      <c r="BH15" s="594"/>
      <c r="BI15" s="594"/>
      <c r="BJ15" s="594"/>
      <c r="BK15" s="594"/>
      <c r="BL15" s="594"/>
      <c r="BM15" s="594"/>
      <c r="BN15" s="595"/>
      <c r="BO15" s="596">
        <v>4.9000000000000004</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1023190</v>
      </c>
      <c r="CS15" s="594"/>
      <c r="CT15" s="594"/>
      <c r="CU15" s="594"/>
      <c r="CV15" s="594"/>
      <c r="CW15" s="594"/>
      <c r="CX15" s="594"/>
      <c r="CY15" s="595"/>
      <c r="CZ15" s="596">
        <v>10</v>
      </c>
      <c r="DA15" s="596"/>
      <c r="DB15" s="596"/>
      <c r="DC15" s="596"/>
      <c r="DD15" s="602">
        <v>161570</v>
      </c>
      <c r="DE15" s="594"/>
      <c r="DF15" s="594"/>
      <c r="DG15" s="594"/>
      <c r="DH15" s="594"/>
      <c r="DI15" s="594"/>
      <c r="DJ15" s="594"/>
      <c r="DK15" s="594"/>
      <c r="DL15" s="594"/>
      <c r="DM15" s="594"/>
      <c r="DN15" s="594"/>
      <c r="DO15" s="594"/>
      <c r="DP15" s="595"/>
      <c r="DQ15" s="602">
        <v>820341</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2309490</v>
      </c>
      <c r="S16" s="594"/>
      <c r="T16" s="594"/>
      <c r="U16" s="594"/>
      <c r="V16" s="594"/>
      <c r="W16" s="594"/>
      <c r="X16" s="594"/>
      <c r="Y16" s="595"/>
      <c r="Z16" s="596">
        <v>22.3</v>
      </c>
      <c r="AA16" s="596"/>
      <c r="AB16" s="596"/>
      <c r="AC16" s="596"/>
      <c r="AD16" s="597">
        <v>2084710</v>
      </c>
      <c r="AE16" s="597"/>
      <c r="AF16" s="597"/>
      <c r="AG16" s="597"/>
      <c r="AH16" s="597"/>
      <c r="AI16" s="597"/>
      <c r="AJ16" s="597"/>
      <c r="AK16" s="597"/>
      <c r="AL16" s="598">
        <v>42.1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2084710</v>
      </c>
      <c r="S17" s="594"/>
      <c r="T17" s="594"/>
      <c r="U17" s="594"/>
      <c r="V17" s="594"/>
      <c r="W17" s="594"/>
      <c r="X17" s="594"/>
      <c r="Y17" s="595"/>
      <c r="Z17" s="596">
        <v>20.100000000000001</v>
      </c>
      <c r="AA17" s="596"/>
      <c r="AB17" s="596"/>
      <c r="AC17" s="596"/>
      <c r="AD17" s="597">
        <v>2084710</v>
      </c>
      <c r="AE17" s="597"/>
      <c r="AF17" s="597"/>
      <c r="AG17" s="597"/>
      <c r="AH17" s="597"/>
      <c r="AI17" s="597"/>
      <c r="AJ17" s="597"/>
      <c r="AK17" s="597"/>
      <c r="AL17" s="598">
        <v>42.1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905953</v>
      </c>
      <c r="CS17" s="594"/>
      <c r="CT17" s="594"/>
      <c r="CU17" s="594"/>
      <c r="CV17" s="594"/>
      <c r="CW17" s="594"/>
      <c r="CX17" s="594"/>
      <c r="CY17" s="595"/>
      <c r="CZ17" s="596">
        <v>8.9</v>
      </c>
      <c r="DA17" s="596"/>
      <c r="DB17" s="596"/>
      <c r="DC17" s="596"/>
      <c r="DD17" s="602" t="s">
        <v>111</v>
      </c>
      <c r="DE17" s="594"/>
      <c r="DF17" s="594"/>
      <c r="DG17" s="594"/>
      <c r="DH17" s="594"/>
      <c r="DI17" s="594"/>
      <c r="DJ17" s="594"/>
      <c r="DK17" s="594"/>
      <c r="DL17" s="594"/>
      <c r="DM17" s="594"/>
      <c r="DN17" s="594"/>
      <c r="DO17" s="594"/>
      <c r="DP17" s="595"/>
      <c r="DQ17" s="602">
        <v>905887</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224732</v>
      </c>
      <c r="S18" s="594"/>
      <c r="T18" s="594"/>
      <c r="U18" s="594"/>
      <c r="V18" s="594"/>
      <c r="W18" s="594"/>
      <c r="X18" s="594"/>
      <c r="Y18" s="595"/>
      <c r="Z18" s="596">
        <v>2.2000000000000002</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8565</v>
      </c>
      <c r="CS18" s="594"/>
      <c r="CT18" s="594"/>
      <c r="CU18" s="594"/>
      <c r="CV18" s="594"/>
      <c r="CW18" s="594"/>
      <c r="CX18" s="594"/>
      <c r="CY18" s="595"/>
      <c r="CZ18" s="596">
        <v>0.1</v>
      </c>
      <c r="DA18" s="596"/>
      <c r="DB18" s="596"/>
      <c r="DC18" s="596"/>
      <c r="DD18" s="602" t="s">
        <v>111</v>
      </c>
      <c r="DE18" s="594"/>
      <c r="DF18" s="594"/>
      <c r="DG18" s="594"/>
      <c r="DH18" s="594"/>
      <c r="DI18" s="594"/>
      <c r="DJ18" s="594"/>
      <c r="DK18" s="594"/>
      <c r="DL18" s="594"/>
      <c r="DM18" s="594"/>
      <c r="DN18" s="594"/>
      <c r="DO18" s="594"/>
      <c r="DP18" s="595"/>
      <c r="DQ18" s="602">
        <v>8565</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48</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129925</v>
      </c>
      <c r="BH19" s="594"/>
      <c r="BI19" s="594"/>
      <c r="BJ19" s="594"/>
      <c r="BK19" s="594"/>
      <c r="BL19" s="594"/>
      <c r="BM19" s="594"/>
      <c r="BN19" s="595"/>
      <c r="BO19" s="596">
        <v>5</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5305420</v>
      </c>
      <c r="S20" s="594"/>
      <c r="T20" s="594"/>
      <c r="U20" s="594"/>
      <c r="V20" s="594"/>
      <c r="W20" s="594"/>
      <c r="X20" s="594"/>
      <c r="Y20" s="595"/>
      <c r="Z20" s="596">
        <v>51.2</v>
      </c>
      <c r="AA20" s="596"/>
      <c r="AB20" s="596"/>
      <c r="AC20" s="596"/>
      <c r="AD20" s="597">
        <v>4951022</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129925</v>
      </c>
      <c r="BH20" s="594"/>
      <c r="BI20" s="594"/>
      <c r="BJ20" s="594"/>
      <c r="BK20" s="594"/>
      <c r="BL20" s="594"/>
      <c r="BM20" s="594"/>
      <c r="BN20" s="595"/>
      <c r="BO20" s="596">
        <v>5</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10223943</v>
      </c>
      <c r="CS20" s="594"/>
      <c r="CT20" s="594"/>
      <c r="CU20" s="594"/>
      <c r="CV20" s="594"/>
      <c r="CW20" s="594"/>
      <c r="CX20" s="594"/>
      <c r="CY20" s="595"/>
      <c r="CZ20" s="596">
        <v>100</v>
      </c>
      <c r="DA20" s="596"/>
      <c r="DB20" s="596"/>
      <c r="DC20" s="596"/>
      <c r="DD20" s="602">
        <v>2227538</v>
      </c>
      <c r="DE20" s="594"/>
      <c r="DF20" s="594"/>
      <c r="DG20" s="594"/>
      <c r="DH20" s="594"/>
      <c r="DI20" s="594"/>
      <c r="DJ20" s="594"/>
      <c r="DK20" s="594"/>
      <c r="DL20" s="594"/>
      <c r="DM20" s="594"/>
      <c r="DN20" s="594"/>
      <c r="DO20" s="594"/>
      <c r="DP20" s="595"/>
      <c r="DQ20" s="602">
        <v>6070744</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3781</v>
      </c>
      <c r="S21" s="594"/>
      <c r="T21" s="594"/>
      <c r="U21" s="594"/>
      <c r="V21" s="594"/>
      <c r="W21" s="594"/>
      <c r="X21" s="594"/>
      <c r="Y21" s="595"/>
      <c r="Z21" s="596">
        <v>0</v>
      </c>
      <c r="AA21" s="596"/>
      <c r="AB21" s="596"/>
      <c r="AC21" s="596"/>
      <c r="AD21" s="597">
        <v>3781</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307</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200808</v>
      </c>
      <c r="S22" s="594"/>
      <c r="T22" s="594"/>
      <c r="U22" s="594"/>
      <c r="V22" s="594"/>
      <c r="W22" s="594"/>
      <c r="X22" s="594"/>
      <c r="Y22" s="595"/>
      <c r="Z22" s="596">
        <v>1.9</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104272</v>
      </c>
      <c r="S23" s="594"/>
      <c r="T23" s="594"/>
      <c r="U23" s="594"/>
      <c r="V23" s="594"/>
      <c r="W23" s="594"/>
      <c r="X23" s="594"/>
      <c r="Y23" s="595"/>
      <c r="Z23" s="596">
        <v>1</v>
      </c>
      <c r="AA23" s="596"/>
      <c r="AB23" s="596"/>
      <c r="AC23" s="596"/>
      <c r="AD23" s="597" t="s">
        <v>111</v>
      </c>
      <c r="AE23" s="597"/>
      <c r="AF23" s="597"/>
      <c r="AG23" s="597"/>
      <c r="AH23" s="597"/>
      <c r="AI23" s="597"/>
      <c r="AJ23" s="597"/>
      <c r="AK23" s="597"/>
      <c r="AL23" s="598" t="s">
        <v>111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129618</v>
      </c>
      <c r="BH23" s="594"/>
      <c r="BI23" s="594"/>
      <c r="BJ23" s="594"/>
      <c r="BK23" s="594"/>
      <c r="BL23" s="594"/>
      <c r="BM23" s="594"/>
      <c r="BN23" s="595"/>
      <c r="BO23" s="596">
        <v>5</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20376</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4433059</v>
      </c>
      <c r="CS24" s="583"/>
      <c r="CT24" s="583"/>
      <c r="CU24" s="583"/>
      <c r="CV24" s="583"/>
      <c r="CW24" s="583"/>
      <c r="CX24" s="583"/>
      <c r="CY24" s="584"/>
      <c r="CZ24" s="622">
        <v>43.4</v>
      </c>
      <c r="DA24" s="623"/>
      <c r="DB24" s="623"/>
      <c r="DC24" s="624"/>
      <c r="DD24" s="621">
        <v>2909708</v>
      </c>
      <c r="DE24" s="583"/>
      <c r="DF24" s="583"/>
      <c r="DG24" s="583"/>
      <c r="DH24" s="583"/>
      <c r="DI24" s="583"/>
      <c r="DJ24" s="583"/>
      <c r="DK24" s="584"/>
      <c r="DL24" s="621">
        <v>2677568</v>
      </c>
      <c r="DM24" s="583"/>
      <c r="DN24" s="583"/>
      <c r="DO24" s="583"/>
      <c r="DP24" s="583"/>
      <c r="DQ24" s="583"/>
      <c r="DR24" s="583"/>
      <c r="DS24" s="583"/>
      <c r="DT24" s="583"/>
      <c r="DU24" s="583"/>
      <c r="DV24" s="584"/>
      <c r="DW24" s="587">
        <v>49.8</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1367662</v>
      </c>
      <c r="S25" s="594"/>
      <c r="T25" s="594"/>
      <c r="U25" s="594"/>
      <c r="V25" s="594"/>
      <c r="W25" s="594"/>
      <c r="X25" s="594"/>
      <c r="Y25" s="595"/>
      <c r="Z25" s="596">
        <v>13.2</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1491143</v>
      </c>
      <c r="CS25" s="625"/>
      <c r="CT25" s="625"/>
      <c r="CU25" s="625"/>
      <c r="CV25" s="625"/>
      <c r="CW25" s="625"/>
      <c r="CX25" s="625"/>
      <c r="CY25" s="626"/>
      <c r="CZ25" s="627">
        <v>14.6</v>
      </c>
      <c r="DA25" s="628"/>
      <c r="DB25" s="628"/>
      <c r="DC25" s="629"/>
      <c r="DD25" s="602">
        <v>1437429</v>
      </c>
      <c r="DE25" s="625"/>
      <c r="DF25" s="625"/>
      <c r="DG25" s="625"/>
      <c r="DH25" s="625"/>
      <c r="DI25" s="625"/>
      <c r="DJ25" s="625"/>
      <c r="DK25" s="626"/>
      <c r="DL25" s="602">
        <v>1340595</v>
      </c>
      <c r="DM25" s="625"/>
      <c r="DN25" s="625"/>
      <c r="DO25" s="625"/>
      <c r="DP25" s="625"/>
      <c r="DQ25" s="625"/>
      <c r="DR25" s="625"/>
      <c r="DS25" s="625"/>
      <c r="DT25" s="625"/>
      <c r="DU25" s="625"/>
      <c r="DV25" s="626"/>
      <c r="DW25" s="598">
        <v>24.9</v>
      </c>
      <c r="DX25" s="619"/>
      <c r="DY25" s="619"/>
      <c r="DZ25" s="619"/>
      <c r="EA25" s="619"/>
      <c r="EB25" s="619"/>
      <c r="EC25" s="620"/>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933702</v>
      </c>
      <c r="CS26" s="594"/>
      <c r="CT26" s="594"/>
      <c r="CU26" s="594"/>
      <c r="CV26" s="594"/>
      <c r="CW26" s="594"/>
      <c r="CX26" s="594"/>
      <c r="CY26" s="595"/>
      <c r="CZ26" s="627">
        <v>9.1</v>
      </c>
      <c r="DA26" s="628"/>
      <c r="DB26" s="628"/>
      <c r="DC26" s="629"/>
      <c r="DD26" s="602">
        <v>887377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x14ac:dyDescent="0.15">
      <c r="B27" s="590" t="s">
        <v>279</v>
      </c>
      <c r="C27" s="591"/>
      <c r="D27" s="591"/>
      <c r="E27" s="591"/>
      <c r="F27" s="591"/>
      <c r="G27" s="591"/>
      <c r="H27" s="591"/>
      <c r="I27" s="591"/>
      <c r="J27" s="591"/>
      <c r="K27" s="591"/>
      <c r="L27" s="591"/>
      <c r="M27" s="591"/>
      <c r="N27" s="591"/>
      <c r="O27" s="591"/>
      <c r="P27" s="591"/>
      <c r="Q27" s="592"/>
      <c r="R27" s="593">
        <v>618280</v>
      </c>
      <c r="S27" s="594"/>
      <c r="T27" s="594"/>
      <c r="U27" s="594"/>
      <c r="V27" s="594"/>
      <c r="W27" s="594"/>
      <c r="X27" s="594"/>
      <c r="Y27" s="595"/>
      <c r="Z27" s="596">
        <v>6</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2584847</v>
      </c>
      <c r="BH27" s="594"/>
      <c r="BI27" s="594"/>
      <c r="BJ27" s="594"/>
      <c r="BK27" s="594"/>
      <c r="BL27" s="594"/>
      <c r="BM27" s="594"/>
      <c r="BN27" s="595"/>
      <c r="BO27" s="596">
        <v>100</v>
      </c>
      <c r="BP27" s="596"/>
      <c r="BQ27" s="596"/>
      <c r="BR27" s="596"/>
      <c r="BS27" s="602">
        <v>4633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2035963</v>
      </c>
      <c r="CS27" s="625"/>
      <c r="CT27" s="625"/>
      <c r="CU27" s="625"/>
      <c r="CV27" s="625"/>
      <c r="CW27" s="625"/>
      <c r="CX27" s="625"/>
      <c r="CY27" s="626"/>
      <c r="CZ27" s="627">
        <v>19.899999999999999</v>
      </c>
      <c r="DA27" s="628"/>
      <c r="DB27" s="628"/>
      <c r="DC27" s="629"/>
      <c r="DD27" s="602">
        <v>566392</v>
      </c>
      <c r="DE27" s="625"/>
      <c r="DF27" s="625"/>
      <c r="DG27" s="625"/>
      <c r="DH27" s="625"/>
      <c r="DI27" s="625"/>
      <c r="DJ27" s="625"/>
      <c r="DK27" s="626"/>
      <c r="DL27" s="602">
        <v>431086</v>
      </c>
      <c r="DM27" s="625"/>
      <c r="DN27" s="625"/>
      <c r="DO27" s="625"/>
      <c r="DP27" s="625"/>
      <c r="DQ27" s="625"/>
      <c r="DR27" s="625"/>
      <c r="DS27" s="625"/>
      <c r="DT27" s="625"/>
      <c r="DU27" s="625"/>
      <c r="DV27" s="626"/>
      <c r="DW27" s="598">
        <v>8</v>
      </c>
      <c r="DX27" s="619"/>
      <c r="DY27" s="619"/>
      <c r="DZ27" s="619"/>
      <c r="EA27" s="619"/>
      <c r="EB27" s="619"/>
      <c r="EC27" s="620"/>
    </row>
    <row r="28" spans="2:133" ht="11.25" customHeight="1" x14ac:dyDescent="0.15">
      <c r="B28" s="590" t="s">
        <v>282</v>
      </c>
      <c r="C28" s="591"/>
      <c r="D28" s="591"/>
      <c r="E28" s="591"/>
      <c r="F28" s="591"/>
      <c r="G28" s="591"/>
      <c r="H28" s="591"/>
      <c r="I28" s="591"/>
      <c r="J28" s="591"/>
      <c r="K28" s="591"/>
      <c r="L28" s="591"/>
      <c r="M28" s="591"/>
      <c r="N28" s="591"/>
      <c r="O28" s="591"/>
      <c r="P28" s="591"/>
      <c r="Q28" s="592"/>
      <c r="R28" s="593">
        <v>94845</v>
      </c>
      <c r="S28" s="594"/>
      <c r="T28" s="594"/>
      <c r="U28" s="594"/>
      <c r="V28" s="594"/>
      <c r="W28" s="594"/>
      <c r="X28" s="594"/>
      <c r="Y28" s="595"/>
      <c r="Z28" s="596">
        <v>0.9</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905953</v>
      </c>
      <c r="CS28" s="594"/>
      <c r="CT28" s="594"/>
      <c r="CU28" s="594"/>
      <c r="CV28" s="594"/>
      <c r="CW28" s="594"/>
      <c r="CX28" s="594"/>
      <c r="CY28" s="595"/>
      <c r="CZ28" s="627">
        <v>8.9</v>
      </c>
      <c r="DA28" s="628"/>
      <c r="DB28" s="628"/>
      <c r="DC28" s="629"/>
      <c r="DD28" s="602">
        <v>905887</v>
      </c>
      <c r="DE28" s="594"/>
      <c r="DF28" s="594"/>
      <c r="DG28" s="594"/>
      <c r="DH28" s="594"/>
      <c r="DI28" s="594"/>
      <c r="DJ28" s="594"/>
      <c r="DK28" s="595"/>
      <c r="DL28" s="602">
        <v>905887</v>
      </c>
      <c r="DM28" s="594"/>
      <c r="DN28" s="594"/>
      <c r="DO28" s="594"/>
      <c r="DP28" s="594"/>
      <c r="DQ28" s="594"/>
      <c r="DR28" s="594"/>
      <c r="DS28" s="594"/>
      <c r="DT28" s="594"/>
      <c r="DU28" s="594"/>
      <c r="DV28" s="595"/>
      <c r="DW28" s="598">
        <v>16.8</v>
      </c>
      <c r="DX28" s="619"/>
      <c r="DY28" s="619"/>
      <c r="DZ28" s="619"/>
      <c r="EA28" s="619"/>
      <c r="EB28" s="619"/>
      <c r="EC28" s="620"/>
    </row>
    <row r="29" spans="2:133" ht="11.25" customHeight="1" x14ac:dyDescent="0.15">
      <c r="B29" s="590" t="s">
        <v>284</v>
      </c>
      <c r="C29" s="591"/>
      <c r="D29" s="591"/>
      <c r="E29" s="591"/>
      <c r="F29" s="591"/>
      <c r="G29" s="591"/>
      <c r="H29" s="591"/>
      <c r="I29" s="591"/>
      <c r="J29" s="591"/>
      <c r="K29" s="591"/>
      <c r="L29" s="591"/>
      <c r="M29" s="591"/>
      <c r="N29" s="591"/>
      <c r="O29" s="591"/>
      <c r="P29" s="591"/>
      <c r="Q29" s="592"/>
      <c r="R29" s="593">
        <v>2208</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905787</v>
      </c>
      <c r="CS29" s="625"/>
      <c r="CT29" s="625"/>
      <c r="CU29" s="625"/>
      <c r="CV29" s="625"/>
      <c r="CW29" s="625"/>
      <c r="CX29" s="625"/>
      <c r="CY29" s="626"/>
      <c r="CZ29" s="627">
        <v>8.9</v>
      </c>
      <c r="DA29" s="628"/>
      <c r="DB29" s="628"/>
      <c r="DC29" s="629"/>
      <c r="DD29" s="602">
        <v>905721</v>
      </c>
      <c r="DE29" s="625"/>
      <c r="DF29" s="625"/>
      <c r="DG29" s="625"/>
      <c r="DH29" s="625"/>
      <c r="DI29" s="625"/>
      <c r="DJ29" s="625"/>
      <c r="DK29" s="626"/>
      <c r="DL29" s="602">
        <v>905721</v>
      </c>
      <c r="DM29" s="625"/>
      <c r="DN29" s="625"/>
      <c r="DO29" s="625"/>
      <c r="DP29" s="625"/>
      <c r="DQ29" s="625"/>
      <c r="DR29" s="625"/>
      <c r="DS29" s="625"/>
      <c r="DT29" s="625"/>
      <c r="DU29" s="625"/>
      <c r="DV29" s="626"/>
      <c r="DW29" s="598">
        <v>16.8</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341864</v>
      </c>
      <c r="S30" s="594"/>
      <c r="T30" s="594"/>
      <c r="U30" s="594"/>
      <c r="V30" s="594"/>
      <c r="W30" s="594"/>
      <c r="X30" s="594"/>
      <c r="Y30" s="595"/>
      <c r="Z30" s="596">
        <v>3.3</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98.7</v>
      </c>
      <c r="BH30" s="652"/>
      <c r="BI30" s="652"/>
      <c r="BJ30" s="652"/>
      <c r="BK30" s="652"/>
      <c r="BL30" s="652"/>
      <c r="BM30" s="588">
        <v>94.9</v>
      </c>
      <c r="BN30" s="652"/>
      <c r="BO30" s="652"/>
      <c r="BP30" s="652"/>
      <c r="BQ30" s="653"/>
      <c r="BR30" s="651">
        <v>98.7</v>
      </c>
      <c r="BS30" s="652"/>
      <c r="BT30" s="652"/>
      <c r="BU30" s="652"/>
      <c r="BV30" s="652"/>
      <c r="BW30" s="652"/>
      <c r="BX30" s="588">
        <v>95.1</v>
      </c>
      <c r="BY30" s="652"/>
      <c r="BZ30" s="652"/>
      <c r="CA30" s="652"/>
      <c r="CB30" s="653"/>
      <c r="CD30" s="656"/>
      <c r="CE30" s="657"/>
      <c r="CF30" s="607" t="s">
        <v>291</v>
      </c>
      <c r="CG30" s="608"/>
      <c r="CH30" s="608"/>
      <c r="CI30" s="608"/>
      <c r="CJ30" s="608"/>
      <c r="CK30" s="608"/>
      <c r="CL30" s="608"/>
      <c r="CM30" s="608"/>
      <c r="CN30" s="608"/>
      <c r="CO30" s="608"/>
      <c r="CP30" s="608"/>
      <c r="CQ30" s="609"/>
      <c r="CR30" s="593">
        <v>785570</v>
      </c>
      <c r="CS30" s="594"/>
      <c r="CT30" s="594"/>
      <c r="CU30" s="594"/>
      <c r="CV30" s="594"/>
      <c r="CW30" s="594"/>
      <c r="CX30" s="594"/>
      <c r="CY30" s="595"/>
      <c r="CZ30" s="627">
        <v>7.7</v>
      </c>
      <c r="DA30" s="628"/>
      <c r="DB30" s="628"/>
      <c r="DC30" s="629"/>
      <c r="DD30" s="602">
        <v>785504</v>
      </c>
      <c r="DE30" s="594"/>
      <c r="DF30" s="594"/>
      <c r="DG30" s="594"/>
      <c r="DH30" s="594"/>
      <c r="DI30" s="594"/>
      <c r="DJ30" s="594"/>
      <c r="DK30" s="595"/>
      <c r="DL30" s="602">
        <v>785504</v>
      </c>
      <c r="DM30" s="594"/>
      <c r="DN30" s="594"/>
      <c r="DO30" s="594"/>
      <c r="DP30" s="594"/>
      <c r="DQ30" s="594"/>
      <c r="DR30" s="594"/>
      <c r="DS30" s="594"/>
      <c r="DT30" s="594"/>
      <c r="DU30" s="594"/>
      <c r="DV30" s="595"/>
      <c r="DW30" s="598">
        <v>14.6</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109330</v>
      </c>
      <c r="S31" s="594"/>
      <c r="T31" s="594"/>
      <c r="U31" s="594"/>
      <c r="V31" s="594"/>
      <c r="W31" s="594"/>
      <c r="X31" s="594"/>
      <c r="Y31" s="595"/>
      <c r="Z31" s="596">
        <v>1.1000000000000001</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95.4</v>
      </c>
      <c r="BN31" s="649"/>
      <c r="BO31" s="649"/>
      <c r="BP31" s="649"/>
      <c r="BQ31" s="650"/>
      <c r="BR31" s="648">
        <v>98.7</v>
      </c>
      <c r="BS31" s="625"/>
      <c r="BT31" s="625"/>
      <c r="BU31" s="625"/>
      <c r="BV31" s="625"/>
      <c r="BW31" s="625"/>
      <c r="BX31" s="599">
        <v>95.3</v>
      </c>
      <c r="BY31" s="649"/>
      <c r="BZ31" s="649"/>
      <c r="CA31" s="649"/>
      <c r="CB31" s="650"/>
      <c r="CD31" s="656"/>
      <c r="CE31" s="657"/>
      <c r="CF31" s="607" t="s">
        <v>295</v>
      </c>
      <c r="CG31" s="608"/>
      <c r="CH31" s="608"/>
      <c r="CI31" s="608"/>
      <c r="CJ31" s="608"/>
      <c r="CK31" s="608"/>
      <c r="CL31" s="608"/>
      <c r="CM31" s="608"/>
      <c r="CN31" s="608"/>
      <c r="CO31" s="608"/>
      <c r="CP31" s="608"/>
      <c r="CQ31" s="609"/>
      <c r="CR31" s="593">
        <v>120217</v>
      </c>
      <c r="CS31" s="625"/>
      <c r="CT31" s="625"/>
      <c r="CU31" s="625"/>
      <c r="CV31" s="625"/>
      <c r="CW31" s="625"/>
      <c r="CX31" s="625"/>
      <c r="CY31" s="626"/>
      <c r="CZ31" s="627">
        <v>1.2</v>
      </c>
      <c r="DA31" s="628"/>
      <c r="DB31" s="628"/>
      <c r="DC31" s="629"/>
      <c r="DD31" s="602">
        <v>120217</v>
      </c>
      <c r="DE31" s="625"/>
      <c r="DF31" s="625"/>
      <c r="DG31" s="625"/>
      <c r="DH31" s="625"/>
      <c r="DI31" s="625"/>
      <c r="DJ31" s="625"/>
      <c r="DK31" s="626"/>
      <c r="DL31" s="602">
        <v>120217</v>
      </c>
      <c r="DM31" s="625"/>
      <c r="DN31" s="625"/>
      <c r="DO31" s="625"/>
      <c r="DP31" s="625"/>
      <c r="DQ31" s="625"/>
      <c r="DR31" s="625"/>
      <c r="DS31" s="625"/>
      <c r="DT31" s="625"/>
      <c r="DU31" s="625"/>
      <c r="DV31" s="626"/>
      <c r="DW31" s="598">
        <v>2.2000000000000002</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254179</v>
      </c>
      <c r="S32" s="594"/>
      <c r="T32" s="594"/>
      <c r="U32" s="594"/>
      <c r="V32" s="594"/>
      <c r="W32" s="594"/>
      <c r="X32" s="594"/>
      <c r="Y32" s="595"/>
      <c r="Z32" s="596">
        <v>2.5</v>
      </c>
      <c r="AA32" s="596"/>
      <c r="AB32" s="596"/>
      <c r="AC32" s="596"/>
      <c r="AD32" s="597">
        <v>2204</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98.4</v>
      </c>
      <c r="BH32" s="661"/>
      <c r="BI32" s="661"/>
      <c r="BJ32" s="661"/>
      <c r="BK32" s="661"/>
      <c r="BL32" s="661"/>
      <c r="BM32" s="662">
        <v>93.4</v>
      </c>
      <c r="BN32" s="661"/>
      <c r="BO32" s="661"/>
      <c r="BP32" s="661"/>
      <c r="BQ32" s="663"/>
      <c r="BR32" s="660">
        <v>98.4</v>
      </c>
      <c r="BS32" s="661"/>
      <c r="BT32" s="661"/>
      <c r="BU32" s="661"/>
      <c r="BV32" s="661"/>
      <c r="BW32" s="661"/>
      <c r="BX32" s="662">
        <v>93.9</v>
      </c>
      <c r="BY32" s="661"/>
      <c r="BZ32" s="661"/>
      <c r="CA32" s="661"/>
      <c r="CB32" s="663"/>
      <c r="CD32" s="658"/>
      <c r="CE32" s="659"/>
      <c r="CF32" s="607" t="s">
        <v>298</v>
      </c>
      <c r="CG32" s="608"/>
      <c r="CH32" s="608"/>
      <c r="CI32" s="608"/>
      <c r="CJ32" s="608"/>
      <c r="CK32" s="608"/>
      <c r="CL32" s="608"/>
      <c r="CM32" s="608"/>
      <c r="CN32" s="608"/>
      <c r="CO32" s="608"/>
      <c r="CP32" s="608"/>
      <c r="CQ32" s="609"/>
      <c r="CR32" s="593">
        <v>166</v>
      </c>
      <c r="CS32" s="594"/>
      <c r="CT32" s="594"/>
      <c r="CU32" s="594"/>
      <c r="CV32" s="594"/>
      <c r="CW32" s="594"/>
      <c r="CX32" s="594"/>
      <c r="CY32" s="595"/>
      <c r="CZ32" s="627">
        <v>0</v>
      </c>
      <c r="DA32" s="628"/>
      <c r="DB32" s="628"/>
      <c r="DC32" s="629"/>
      <c r="DD32" s="602">
        <v>166</v>
      </c>
      <c r="DE32" s="594"/>
      <c r="DF32" s="594"/>
      <c r="DG32" s="594"/>
      <c r="DH32" s="594"/>
      <c r="DI32" s="594"/>
      <c r="DJ32" s="594"/>
      <c r="DK32" s="595"/>
      <c r="DL32" s="602">
        <v>166</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1938494</v>
      </c>
      <c r="S33" s="594"/>
      <c r="T33" s="594"/>
      <c r="U33" s="594"/>
      <c r="V33" s="594"/>
      <c r="W33" s="594"/>
      <c r="X33" s="594"/>
      <c r="Y33" s="595"/>
      <c r="Z33" s="596">
        <v>18.7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3563346</v>
      </c>
      <c r="CS33" s="625"/>
      <c r="CT33" s="625"/>
      <c r="CU33" s="625"/>
      <c r="CV33" s="625"/>
      <c r="CW33" s="625"/>
      <c r="CX33" s="625"/>
      <c r="CY33" s="626"/>
      <c r="CZ33" s="627">
        <v>34.9</v>
      </c>
      <c r="DA33" s="628"/>
      <c r="DB33" s="628"/>
      <c r="DC33" s="629"/>
      <c r="DD33" s="602">
        <v>2963374</v>
      </c>
      <c r="DE33" s="625"/>
      <c r="DF33" s="625"/>
      <c r="DG33" s="625"/>
      <c r="DH33" s="625"/>
      <c r="DI33" s="625"/>
      <c r="DJ33" s="625"/>
      <c r="DK33" s="626"/>
      <c r="DL33" s="602">
        <v>2303874</v>
      </c>
      <c r="DM33" s="625"/>
      <c r="DN33" s="625"/>
      <c r="DO33" s="625"/>
      <c r="DP33" s="625"/>
      <c r="DQ33" s="625"/>
      <c r="DR33" s="625"/>
      <c r="DS33" s="625"/>
      <c r="DT33" s="625"/>
      <c r="DU33" s="625"/>
      <c r="DV33" s="626"/>
      <c r="DW33" s="598">
        <v>42.8</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1406519</v>
      </c>
      <c r="CS34" s="594"/>
      <c r="CT34" s="594"/>
      <c r="CU34" s="594"/>
      <c r="CV34" s="594"/>
      <c r="CW34" s="594"/>
      <c r="CX34" s="594"/>
      <c r="CY34" s="595"/>
      <c r="CZ34" s="627">
        <v>13.8</v>
      </c>
      <c r="DA34" s="628"/>
      <c r="DB34" s="628"/>
      <c r="DC34" s="629"/>
      <c r="DD34" s="602">
        <v>1060676</v>
      </c>
      <c r="DE34" s="594"/>
      <c r="DF34" s="594"/>
      <c r="DG34" s="594"/>
      <c r="DH34" s="594"/>
      <c r="DI34" s="594"/>
      <c r="DJ34" s="594"/>
      <c r="DK34" s="595"/>
      <c r="DL34" s="602">
        <v>875325</v>
      </c>
      <c r="DM34" s="594"/>
      <c r="DN34" s="594"/>
      <c r="DO34" s="594"/>
      <c r="DP34" s="594"/>
      <c r="DQ34" s="594"/>
      <c r="DR34" s="594"/>
      <c r="DS34" s="594"/>
      <c r="DT34" s="594"/>
      <c r="DU34" s="594"/>
      <c r="DV34" s="595"/>
      <c r="DW34" s="598">
        <v>16.3</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421094</v>
      </c>
      <c r="S35" s="594"/>
      <c r="T35" s="594"/>
      <c r="U35" s="594"/>
      <c r="V35" s="594"/>
      <c r="W35" s="594"/>
      <c r="X35" s="594"/>
      <c r="Y35" s="595"/>
      <c r="Z35" s="596">
        <v>4.0999999999999996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1115621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-210818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79078</v>
      </c>
      <c r="CS35" s="625"/>
      <c r="CT35" s="625"/>
      <c r="CU35" s="625"/>
      <c r="CV35" s="625"/>
      <c r="CW35" s="625"/>
      <c r="CX35" s="625"/>
      <c r="CY35" s="626"/>
      <c r="CZ35" s="627">
        <v>0.8</v>
      </c>
      <c r="DA35" s="628"/>
      <c r="DB35" s="628"/>
      <c r="DC35" s="629"/>
      <c r="DD35" s="602">
        <v>69494</v>
      </c>
      <c r="DE35" s="625"/>
      <c r="DF35" s="625"/>
      <c r="DG35" s="625"/>
      <c r="DH35" s="625"/>
      <c r="DI35" s="625"/>
      <c r="DJ35" s="625"/>
      <c r="DK35" s="626"/>
      <c r="DL35" s="602">
        <v>69283</v>
      </c>
      <c r="DM35" s="625"/>
      <c r="DN35" s="625"/>
      <c r="DO35" s="625"/>
      <c r="DP35" s="625"/>
      <c r="DQ35" s="625"/>
      <c r="DR35" s="625"/>
      <c r="DS35" s="625"/>
      <c r="DT35" s="625"/>
      <c r="DU35" s="625"/>
      <c r="DV35" s="626"/>
      <c r="DW35" s="598">
        <v>1.3</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10361519</v>
      </c>
      <c r="S36" s="666"/>
      <c r="T36" s="666"/>
      <c r="U36" s="666"/>
      <c r="V36" s="666"/>
      <c r="W36" s="666"/>
      <c r="X36" s="666"/>
      <c r="Y36" s="667"/>
      <c r="Z36" s="668">
        <v>100</v>
      </c>
      <c r="AA36" s="668"/>
      <c r="AB36" s="668"/>
      <c r="AC36" s="668"/>
      <c r="AD36" s="669">
        <v>4957007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364515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-266271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850364</v>
      </c>
      <c r="CS36" s="594"/>
      <c r="CT36" s="594"/>
      <c r="CU36" s="594"/>
      <c r="CV36" s="594"/>
      <c r="CW36" s="594"/>
      <c r="CX36" s="594"/>
      <c r="CY36" s="595"/>
      <c r="CZ36" s="627">
        <v>8.3000000000000007</v>
      </c>
      <c r="DA36" s="628"/>
      <c r="DB36" s="628"/>
      <c r="DC36" s="629"/>
      <c r="DD36" s="602">
        <v>800002</v>
      </c>
      <c r="DE36" s="594"/>
      <c r="DF36" s="594"/>
      <c r="DG36" s="594"/>
      <c r="DH36" s="594"/>
      <c r="DI36" s="594"/>
      <c r="DJ36" s="594"/>
      <c r="DK36" s="595"/>
      <c r="DL36" s="602">
        <v>565225</v>
      </c>
      <c r="DM36" s="594"/>
      <c r="DN36" s="594"/>
      <c r="DO36" s="594"/>
      <c r="DP36" s="594"/>
      <c r="DQ36" s="594"/>
      <c r="DR36" s="594"/>
      <c r="DS36" s="594"/>
      <c r="DT36" s="594"/>
      <c r="DU36" s="594"/>
      <c r="DV36" s="595"/>
      <c r="DW36" s="598">
        <v>10.5</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8565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3585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451742</v>
      </c>
      <c r="CS37" s="625"/>
      <c r="CT37" s="625"/>
      <c r="CU37" s="625"/>
      <c r="CV37" s="625"/>
      <c r="CW37" s="625"/>
      <c r="CX37" s="625"/>
      <c r="CY37" s="626"/>
      <c r="CZ37" s="627">
        <v>4.4000000000000004</v>
      </c>
      <c r="DA37" s="628"/>
      <c r="DB37" s="628"/>
      <c r="DC37" s="629"/>
      <c r="DD37" s="602">
        <v>451742</v>
      </c>
      <c r="DE37" s="625"/>
      <c r="DF37" s="625"/>
      <c r="DG37" s="625"/>
      <c r="DH37" s="625"/>
      <c r="DI37" s="625"/>
      <c r="DJ37" s="625"/>
      <c r="DK37" s="626"/>
      <c r="DL37" s="602">
        <v>436070</v>
      </c>
      <c r="DM37" s="625"/>
      <c r="DN37" s="625"/>
      <c r="DO37" s="625"/>
      <c r="DP37" s="625"/>
      <c r="DQ37" s="625"/>
      <c r="DR37" s="625"/>
      <c r="DS37" s="625"/>
      <c r="DT37" s="625"/>
      <c r="DU37" s="625"/>
      <c r="DV37" s="626"/>
      <c r="DW37" s="598">
        <v>8.1</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3971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6166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1111650</v>
      </c>
      <c r="CS38" s="594"/>
      <c r="CT38" s="594"/>
      <c r="CU38" s="594"/>
      <c r="CV38" s="594"/>
      <c r="CW38" s="594"/>
      <c r="CX38" s="594"/>
      <c r="CY38" s="595"/>
      <c r="CZ38" s="627">
        <v>10.9</v>
      </c>
      <c r="DA38" s="628"/>
      <c r="DB38" s="628"/>
      <c r="DC38" s="629"/>
      <c r="DD38" s="602">
        <v>995074</v>
      </c>
      <c r="DE38" s="594"/>
      <c r="DF38" s="594"/>
      <c r="DG38" s="594"/>
      <c r="DH38" s="594"/>
      <c r="DI38" s="594"/>
      <c r="DJ38" s="594"/>
      <c r="DK38" s="595"/>
      <c r="DL38" s="602">
        <v>794041</v>
      </c>
      <c r="DM38" s="594"/>
      <c r="DN38" s="594"/>
      <c r="DO38" s="594"/>
      <c r="DP38" s="594"/>
      <c r="DQ38" s="594"/>
      <c r="DR38" s="594"/>
      <c r="DS38" s="594"/>
      <c r="DT38" s="594"/>
      <c r="DU38" s="594"/>
      <c r="DV38" s="595"/>
      <c r="DW38" s="598">
        <v>14.8</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114835</v>
      </c>
      <c r="CS39" s="625"/>
      <c r="CT39" s="625"/>
      <c r="CU39" s="625"/>
      <c r="CV39" s="625"/>
      <c r="CW39" s="625"/>
      <c r="CX39" s="625"/>
      <c r="CY39" s="626"/>
      <c r="CZ39" s="627">
        <v>1.1000000000000001</v>
      </c>
      <c r="DA39" s="628"/>
      <c r="DB39" s="628"/>
      <c r="DC39" s="629"/>
      <c r="DD39" s="602">
        <v>38128</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221907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900</v>
      </c>
      <c r="CS40" s="594"/>
      <c r="CT40" s="594"/>
      <c r="CU40" s="594"/>
      <c r="CV40" s="594"/>
      <c r="CW40" s="594"/>
      <c r="CX40" s="594"/>
      <c r="CY40" s="595"/>
      <c r="CZ40" s="627">
        <v>0</v>
      </c>
      <c r="DA40" s="628"/>
      <c r="DB40" s="628"/>
      <c r="DC40" s="629"/>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516663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2227538</v>
      </c>
      <c r="CS42" s="594"/>
      <c r="CT42" s="594"/>
      <c r="CU42" s="594"/>
      <c r="CV42" s="594"/>
      <c r="CW42" s="594"/>
      <c r="CX42" s="594"/>
      <c r="CY42" s="595"/>
      <c r="CZ42" s="627">
        <v>21.8</v>
      </c>
      <c r="DA42" s="676"/>
      <c r="DB42" s="676"/>
      <c r="DC42" s="677"/>
      <c r="DD42" s="602">
        <v>197662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320</v>
      </c>
      <c r="CS43" s="625"/>
      <c r="CT43" s="625"/>
      <c r="CU43" s="625"/>
      <c r="CV43" s="625"/>
      <c r="CW43" s="625"/>
      <c r="CX43" s="625"/>
      <c r="CY43" s="626"/>
      <c r="CZ43" s="627" t="s">
        <v>320</v>
      </c>
      <c r="DA43" s="628"/>
      <c r="DB43" s="628"/>
      <c r="DC43" s="629"/>
      <c r="DD43" s="602" t="s">
        <v>320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2227538</v>
      </c>
      <c r="CS44" s="594"/>
      <c r="CT44" s="594"/>
      <c r="CU44" s="594"/>
      <c r="CV44" s="594"/>
      <c r="CW44" s="594"/>
      <c r="CX44" s="594"/>
      <c r="CY44" s="595"/>
      <c r="CZ44" s="627">
        <v>21.8</v>
      </c>
      <c r="DA44" s="676"/>
      <c r="DB44" s="676"/>
      <c r="DC44" s="677"/>
      <c r="DD44" s="602">
        <v>197662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814619</v>
      </c>
      <c r="CS45" s="625"/>
      <c r="CT45" s="625"/>
      <c r="CU45" s="625"/>
      <c r="CV45" s="625"/>
      <c r="CW45" s="625"/>
      <c r="CX45" s="625"/>
      <c r="CY45" s="626"/>
      <c r="CZ45" s="627">
        <v>8</v>
      </c>
      <c r="DA45" s="628"/>
      <c r="DB45" s="628"/>
      <c r="DC45" s="629"/>
      <c r="DD45" s="602">
        <v>26483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1411419</v>
      </c>
      <c r="CS46" s="594"/>
      <c r="CT46" s="594"/>
      <c r="CU46" s="594"/>
      <c r="CV46" s="594"/>
      <c r="CW46" s="594"/>
      <c r="CX46" s="594"/>
      <c r="CY46" s="595"/>
      <c r="CZ46" s="627">
        <v>13.8</v>
      </c>
      <c r="DA46" s="676"/>
      <c r="DB46" s="676"/>
      <c r="DC46" s="677"/>
      <c r="DD46" s="602">
        <v>171179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10223943</v>
      </c>
      <c r="CS49" s="661"/>
      <c r="CT49" s="661"/>
      <c r="CU49" s="661"/>
      <c r="CV49" s="661"/>
      <c r="CW49" s="661"/>
      <c r="CX49" s="661"/>
      <c r="CY49" s="688"/>
      <c r="CZ49" s="689">
        <v>100</v>
      </c>
      <c r="DA49" s="690"/>
      <c r="DB49" s="690"/>
      <c r="DC49" s="691"/>
      <c r="DD49" s="692">
        <v>6070744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9" zoomScale="70" zoomScaleNormal="25" zoomScaleSheetLayoutView="70" workbookViewId="0">
      <selection activeCell="CH8" sqref="CH8:CL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10362</v>
      </c>
      <c r="R7" s="723"/>
      <c r="S7" s="723"/>
      <c r="T7" s="723"/>
      <c r="U7" s="723"/>
      <c r="V7" s="723">
        <v>10224</v>
      </c>
      <c r="W7" s="723"/>
      <c r="X7" s="723"/>
      <c r="Y7" s="723"/>
      <c r="Z7" s="723"/>
      <c r="AA7" s="723">
        <v>138</v>
      </c>
      <c r="AB7" s="723"/>
      <c r="AC7" s="723"/>
      <c r="AD7" s="723"/>
      <c r="AE7" s="724"/>
      <c r="AF7" s="725">
        <v>119</v>
      </c>
      <c r="AG7" s="726"/>
      <c r="AH7" s="726"/>
      <c r="AI7" s="726"/>
      <c r="AJ7" s="727"/>
      <c r="AK7" s="762">
        <v>382</v>
      </c>
      <c r="AL7" s="763"/>
      <c r="AM7" s="763"/>
      <c r="AN7" s="763"/>
      <c r="AO7" s="763"/>
      <c r="AP7" s="763">
        <v>9961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-5</v>
      </c>
      <c r="CI7" s="760"/>
      <c r="CJ7" s="760"/>
      <c r="CK7" s="760"/>
      <c r="CL7" s="761"/>
      <c r="CM7" s="759">
        <v>18</v>
      </c>
      <c r="CN7" s="760"/>
      <c r="CO7" s="760"/>
      <c r="CP7" s="760"/>
      <c r="CQ7" s="761"/>
      <c r="CR7" s="759">
        <v>0</v>
      </c>
      <c r="CS7" s="760"/>
      <c r="CT7" s="760"/>
      <c r="CU7" s="760"/>
      <c r="CV7" s="761"/>
      <c r="CW7" s="759" t="s">
        <v>482</v>
      </c>
      <c r="CX7" s="760"/>
      <c r="CY7" s="760"/>
      <c r="CZ7" s="760"/>
      <c r="DA7" s="761"/>
      <c r="DB7" s="759" t="s">
        <v>482</v>
      </c>
      <c r="DC7" s="760"/>
      <c r="DD7" s="760"/>
      <c r="DE7" s="760"/>
      <c r="DF7" s="761"/>
      <c r="DG7" s="759" t="s">
        <v>482</v>
      </c>
      <c r="DH7" s="760"/>
      <c r="DI7" s="760"/>
      <c r="DJ7" s="760"/>
      <c r="DK7" s="761"/>
      <c r="DL7" s="759" t="s">
        <v>482</v>
      </c>
      <c r="DM7" s="760"/>
      <c r="DN7" s="760"/>
      <c r="DO7" s="760"/>
      <c r="DP7" s="761"/>
      <c r="DQ7" s="759" t="s">
        <v>482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0</v>
      </c>
      <c r="CI8" s="770"/>
      <c r="CJ8" s="770"/>
      <c r="CK8" s="770"/>
      <c r="CL8" s="771"/>
      <c r="CM8" s="769">
        <v>164</v>
      </c>
      <c r="CN8" s="770"/>
      <c r="CO8" s="770"/>
      <c r="CP8" s="770"/>
      <c r="CQ8" s="771"/>
      <c r="CR8" s="769">
        <v>3</v>
      </c>
      <c r="CS8" s="770"/>
      <c r="CT8" s="770"/>
      <c r="CU8" s="770"/>
      <c r="CV8" s="771"/>
      <c r="CW8" s="769" t="s">
        <v>482</v>
      </c>
      <c r="CX8" s="770"/>
      <c r="CY8" s="770"/>
      <c r="CZ8" s="770"/>
      <c r="DA8" s="771"/>
      <c r="DB8" s="769" t="s">
        <v>482</v>
      </c>
      <c r="DC8" s="770"/>
      <c r="DD8" s="770"/>
      <c r="DE8" s="770"/>
      <c r="DF8" s="771"/>
      <c r="DG8" s="769">
        <v>779</v>
      </c>
      <c r="DH8" s="770"/>
      <c r="DI8" s="770"/>
      <c r="DJ8" s="770"/>
      <c r="DK8" s="771"/>
      <c r="DL8" s="769" t="s">
        <v>482</v>
      </c>
      <c r="DM8" s="770"/>
      <c r="DN8" s="770"/>
      <c r="DO8" s="770"/>
      <c r="DP8" s="771"/>
      <c r="DQ8" s="769" t="s">
        <v>482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119</v>
      </c>
      <c r="AG23" s="782"/>
      <c r="AH23" s="782"/>
      <c r="AI23" s="782"/>
      <c r="AJ23" s="785"/>
      <c r="AK23" s="786"/>
      <c r="AL23" s="787"/>
      <c r="AM23" s="787"/>
      <c r="AN23" s="787"/>
      <c r="AO23" s="787"/>
      <c r="AP23" s="782"/>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2920</v>
      </c>
      <c r="R28" s="811"/>
      <c r="S28" s="811"/>
      <c r="T28" s="811"/>
      <c r="U28" s="811"/>
      <c r="V28" s="811">
        <v>3131</v>
      </c>
      <c r="W28" s="811"/>
      <c r="X28" s="811"/>
      <c r="Y28" s="811"/>
      <c r="Z28" s="811"/>
      <c r="AA28" s="811">
        <v>-211</v>
      </c>
      <c r="AB28" s="811"/>
      <c r="AC28" s="811"/>
      <c r="AD28" s="811"/>
      <c r="AE28" s="812"/>
      <c r="AF28" s="813">
        <v>-211</v>
      </c>
      <c r="AG28" s="811"/>
      <c r="AH28" s="811"/>
      <c r="AI28" s="811"/>
      <c r="AJ28" s="814"/>
      <c r="AK28" s="815">
        <v>222</v>
      </c>
      <c r="AL28" s="806"/>
      <c r="AM28" s="806"/>
      <c r="AN28" s="806"/>
      <c r="AO28" s="806"/>
      <c r="AP28" s="806" t="s">
        <v>547</v>
      </c>
      <c r="AQ28" s="806"/>
      <c r="AR28" s="806"/>
      <c r="AS28" s="806"/>
      <c r="AT28" s="806"/>
      <c r="AU28" s="806" t="s">
        <v>547</v>
      </c>
      <c r="AV28" s="806"/>
      <c r="AW28" s="806"/>
      <c r="AX28" s="806"/>
      <c r="AY28" s="806"/>
      <c r="AZ28" s="807" t="s">
        <v>482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230</v>
      </c>
      <c r="R29" s="747"/>
      <c r="S29" s="747"/>
      <c r="T29" s="747"/>
      <c r="U29" s="747"/>
      <c r="V29" s="747">
        <v>230</v>
      </c>
      <c r="W29" s="747"/>
      <c r="X29" s="747"/>
      <c r="Y29" s="747"/>
      <c r="Z29" s="747"/>
      <c r="AA29" s="747">
        <v>0</v>
      </c>
      <c r="AB29" s="747"/>
      <c r="AC29" s="747"/>
      <c r="AD29" s="747"/>
      <c r="AE29" s="748"/>
      <c r="AF29" s="749">
        <v>0</v>
      </c>
      <c r="AG29" s="750"/>
      <c r="AH29" s="750"/>
      <c r="AI29" s="750"/>
      <c r="AJ29" s="751"/>
      <c r="AK29" s="818">
        <v>63</v>
      </c>
      <c r="AL29" s="819"/>
      <c r="AM29" s="819"/>
      <c r="AN29" s="819"/>
      <c r="AO29" s="819"/>
      <c r="AP29" s="819" t="s">
        <v>547</v>
      </c>
      <c r="AQ29" s="819"/>
      <c r="AR29" s="819"/>
      <c r="AS29" s="819"/>
      <c r="AT29" s="819"/>
      <c r="AU29" s="819" t="s">
        <v>547</v>
      </c>
      <c r="AV29" s="819"/>
      <c r="AW29" s="819"/>
      <c r="AX29" s="819"/>
      <c r="AY29" s="819"/>
      <c r="AZ29" s="820" t="s">
        <v>482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1608</v>
      </c>
      <c r="R30" s="747"/>
      <c r="S30" s="747"/>
      <c r="T30" s="747"/>
      <c r="U30" s="747"/>
      <c r="V30" s="747">
        <v>1607</v>
      </c>
      <c r="W30" s="747"/>
      <c r="X30" s="747"/>
      <c r="Y30" s="747"/>
      <c r="Z30" s="747"/>
      <c r="AA30" s="747">
        <v>1</v>
      </c>
      <c r="AB30" s="747"/>
      <c r="AC30" s="747"/>
      <c r="AD30" s="747"/>
      <c r="AE30" s="748"/>
      <c r="AF30" s="749">
        <v>1</v>
      </c>
      <c r="AG30" s="750"/>
      <c r="AH30" s="750"/>
      <c r="AI30" s="750"/>
      <c r="AJ30" s="751"/>
      <c r="AK30" s="818">
        <v>200</v>
      </c>
      <c r="AL30" s="819"/>
      <c r="AM30" s="819"/>
      <c r="AN30" s="819"/>
      <c r="AO30" s="819"/>
      <c r="AP30" s="819" t="s">
        <v>547</v>
      </c>
      <c r="AQ30" s="819"/>
      <c r="AR30" s="819"/>
      <c r="AS30" s="819"/>
      <c r="AT30" s="819"/>
      <c r="AU30" s="819" t="s">
        <v>547</v>
      </c>
      <c r="AV30" s="819"/>
      <c r="AW30" s="819"/>
      <c r="AX30" s="819"/>
      <c r="AY30" s="819"/>
      <c r="AZ30" s="820" t="s">
        <v>482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534</v>
      </c>
      <c r="R31" s="747"/>
      <c r="S31" s="747"/>
      <c r="T31" s="747"/>
      <c r="U31" s="747"/>
      <c r="V31" s="747">
        <v>527</v>
      </c>
      <c r="W31" s="747"/>
      <c r="X31" s="747"/>
      <c r="Y31" s="747"/>
      <c r="Z31" s="747"/>
      <c r="AA31" s="747">
        <v>7</v>
      </c>
      <c r="AB31" s="747"/>
      <c r="AC31" s="747"/>
      <c r="AD31" s="747"/>
      <c r="AE31" s="748"/>
      <c r="AF31" s="749">
        <v>433</v>
      </c>
      <c r="AG31" s="750"/>
      <c r="AH31" s="750"/>
      <c r="AI31" s="750"/>
      <c r="AJ31" s="751"/>
      <c r="AK31" s="818">
        <v>3</v>
      </c>
      <c r="AL31" s="819"/>
      <c r="AM31" s="819"/>
      <c r="AN31" s="819"/>
      <c r="AO31" s="819"/>
      <c r="AP31" s="819">
        <v>938</v>
      </c>
      <c r="AQ31" s="819"/>
      <c r="AR31" s="819"/>
      <c r="AS31" s="819"/>
      <c r="AT31" s="819"/>
      <c r="AU31" s="821">
        <v>0</v>
      </c>
      <c r="AV31" s="822"/>
      <c r="AW31" s="822"/>
      <c r="AX31" s="822"/>
      <c r="AY31" s="818"/>
      <c r="AZ31" s="819" t="s">
        <v>547</v>
      </c>
      <c r="BA31" s="819"/>
      <c r="BB31" s="819"/>
      <c r="BC31" s="819"/>
      <c r="BD31" s="819"/>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1422</v>
      </c>
      <c r="R32" s="747"/>
      <c r="S32" s="747"/>
      <c r="T32" s="747"/>
      <c r="U32" s="747"/>
      <c r="V32" s="747">
        <v>1420</v>
      </c>
      <c r="W32" s="747"/>
      <c r="X32" s="747"/>
      <c r="Y32" s="747"/>
      <c r="Z32" s="747"/>
      <c r="AA32" s="747">
        <v>2</v>
      </c>
      <c r="AB32" s="747"/>
      <c r="AC32" s="747"/>
      <c r="AD32" s="747"/>
      <c r="AE32" s="748"/>
      <c r="AF32" s="749">
        <v>2</v>
      </c>
      <c r="AG32" s="750"/>
      <c r="AH32" s="750"/>
      <c r="AI32" s="750"/>
      <c r="AJ32" s="751"/>
      <c r="AK32" s="818">
        <v>365</v>
      </c>
      <c r="AL32" s="819"/>
      <c r="AM32" s="819"/>
      <c r="AN32" s="819"/>
      <c r="AO32" s="819"/>
      <c r="AP32" s="819">
        <v>9277</v>
      </c>
      <c r="AQ32" s="819"/>
      <c r="AR32" s="819"/>
      <c r="AS32" s="819"/>
      <c r="AT32" s="819"/>
      <c r="AU32" s="819">
        <v>4240</v>
      </c>
      <c r="AV32" s="819"/>
      <c r="AW32" s="819"/>
      <c r="AX32" s="819"/>
      <c r="AY32" s="819"/>
      <c r="AZ32" s="819" t="s">
        <v>547</v>
      </c>
      <c r="BA32" s="819"/>
      <c r="BB32" s="819"/>
      <c r="BC32" s="819"/>
      <c r="BD32" s="819"/>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53</v>
      </c>
      <c r="R33" s="747"/>
      <c r="S33" s="747"/>
      <c r="T33" s="747"/>
      <c r="U33" s="747"/>
      <c r="V33" s="747">
        <v>53</v>
      </c>
      <c r="W33" s="747"/>
      <c r="X33" s="747"/>
      <c r="Y33" s="747"/>
      <c r="Z33" s="747"/>
      <c r="AA33" s="747">
        <v>0</v>
      </c>
      <c r="AB33" s="747"/>
      <c r="AC33" s="747"/>
      <c r="AD33" s="747"/>
      <c r="AE33" s="748"/>
      <c r="AF33" s="749" t="s">
        <v>111</v>
      </c>
      <c r="AG33" s="750"/>
      <c r="AH33" s="750"/>
      <c r="AI33" s="750"/>
      <c r="AJ33" s="751"/>
      <c r="AK33" s="818">
        <v>9</v>
      </c>
      <c r="AL33" s="819"/>
      <c r="AM33" s="819"/>
      <c r="AN33" s="819"/>
      <c r="AO33" s="819"/>
      <c r="AP33" s="819">
        <v>19</v>
      </c>
      <c r="AQ33" s="819"/>
      <c r="AR33" s="819"/>
      <c r="AS33" s="819"/>
      <c r="AT33" s="819"/>
      <c r="AU33" s="821">
        <v>0</v>
      </c>
      <c r="AV33" s="822"/>
      <c r="AW33" s="822"/>
      <c r="AX33" s="822"/>
      <c r="AY33" s="818"/>
      <c r="AZ33" s="819" t="s">
        <v>547</v>
      </c>
      <c r="BA33" s="819"/>
      <c r="BB33" s="819"/>
      <c r="BC33" s="819"/>
      <c r="BD33" s="819"/>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388</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225</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111</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2" t="s">
        <v>394</v>
      </c>
      <c r="AG66" s="801"/>
      <c r="AH66" s="801"/>
      <c r="AI66" s="801"/>
      <c r="AJ66" s="843"/>
      <c r="AK66" s="705" t="s">
        <v>395</v>
      </c>
      <c r="AL66" s="729"/>
      <c r="AM66" s="729"/>
      <c r="AN66" s="729"/>
      <c r="AO66" s="730"/>
      <c r="AP66" s="705" t="s">
        <v>396</v>
      </c>
      <c r="AQ66" s="706"/>
      <c r="AR66" s="706"/>
      <c r="AS66" s="706"/>
      <c r="AT66" s="707"/>
      <c r="AU66" s="705" t="s">
        <v>397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x14ac:dyDescent="0.15">
      <c r="A68" s="209">
        <v>1</v>
      </c>
      <c r="B68" s="859" t="s">
        <v>548</v>
      </c>
      <c r="C68" s="860"/>
      <c r="D68" s="860"/>
      <c r="E68" s="860"/>
      <c r="F68" s="860"/>
      <c r="G68" s="860"/>
      <c r="H68" s="860"/>
      <c r="I68" s="860"/>
      <c r="J68" s="860"/>
      <c r="K68" s="860"/>
      <c r="L68" s="860"/>
      <c r="M68" s="860"/>
      <c r="N68" s="860"/>
      <c r="O68" s="860"/>
      <c r="P68" s="861"/>
      <c r="Q68" s="862">
        <v>2644</v>
      </c>
      <c r="R68" s="856"/>
      <c r="S68" s="856"/>
      <c r="T68" s="856"/>
      <c r="U68" s="856"/>
      <c r="V68" s="856">
        <v>2604</v>
      </c>
      <c r="W68" s="856"/>
      <c r="X68" s="856"/>
      <c r="Y68" s="856"/>
      <c r="Z68" s="856"/>
      <c r="AA68" s="856">
        <v>39</v>
      </c>
      <c r="AB68" s="856"/>
      <c r="AC68" s="856"/>
      <c r="AD68" s="856"/>
      <c r="AE68" s="856"/>
      <c r="AF68" s="856">
        <v>39</v>
      </c>
      <c r="AG68" s="856"/>
      <c r="AH68" s="856"/>
      <c r="AI68" s="856"/>
      <c r="AJ68" s="856"/>
      <c r="AK68" s="856"/>
      <c r="AL68" s="856"/>
      <c r="AM68" s="856"/>
      <c r="AN68" s="856"/>
      <c r="AO68" s="856"/>
      <c r="AP68" s="856">
        <v>2805</v>
      </c>
      <c r="AQ68" s="856"/>
      <c r="AR68" s="856"/>
      <c r="AS68" s="856"/>
      <c r="AT68" s="856"/>
      <c r="AU68" s="856">
        <v>674</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x14ac:dyDescent="0.15">
      <c r="A69" s="212">
        <v>2</v>
      </c>
      <c r="B69" s="863" t="s">
        <v>549</v>
      </c>
      <c r="C69" s="864"/>
      <c r="D69" s="864"/>
      <c r="E69" s="864"/>
      <c r="F69" s="864"/>
      <c r="G69" s="864"/>
      <c r="H69" s="864"/>
      <c r="I69" s="864"/>
      <c r="J69" s="864"/>
      <c r="K69" s="864"/>
      <c r="L69" s="864"/>
      <c r="M69" s="864"/>
      <c r="N69" s="864"/>
      <c r="O69" s="864"/>
      <c r="P69" s="865"/>
      <c r="Q69" s="866">
        <v>486</v>
      </c>
      <c r="R69" s="819"/>
      <c r="S69" s="819"/>
      <c r="T69" s="819"/>
      <c r="U69" s="819"/>
      <c r="V69" s="819">
        <v>484</v>
      </c>
      <c r="W69" s="819"/>
      <c r="X69" s="819"/>
      <c r="Y69" s="819"/>
      <c r="Z69" s="819"/>
      <c r="AA69" s="819">
        <v>2</v>
      </c>
      <c r="AB69" s="819"/>
      <c r="AC69" s="819"/>
      <c r="AD69" s="819"/>
      <c r="AE69" s="819"/>
      <c r="AF69" s="819">
        <v>2</v>
      </c>
      <c r="AG69" s="819"/>
      <c r="AH69" s="819"/>
      <c r="AI69" s="819"/>
      <c r="AJ69" s="819"/>
      <c r="AK69" s="819"/>
      <c r="AL69" s="819"/>
      <c r="AM69" s="819"/>
      <c r="AN69" s="819"/>
      <c r="AO69" s="819"/>
      <c r="AP69" s="819"/>
      <c r="AQ69" s="819"/>
      <c r="AR69" s="819"/>
      <c r="AS69" s="819"/>
      <c r="AT69" s="819"/>
      <c r="AU69" s="819"/>
      <c r="AV69" s="819"/>
      <c r="AW69" s="819"/>
      <c r="AX69" s="819"/>
      <c r="AY69" s="819"/>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x14ac:dyDescent="0.15">
      <c r="A70" s="212">
        <v>3</v>
      </c>
      <c r="B70" s="863" t="s">
        <v>550</v>
      </c>
      <c r="C70" s="864"/>
      <c r="D70" s="864"/>
      <c r="E70" s="864"/>
      <c r="F70" s="864"/>
      <c r="G70" s="864"/>
      <c r="H70" s="864"/>
      <c r="I70" s="864"/>
      <c r="J70" s="864"/>
      <c r="K70" s="864"/>
      <c r="L70" s="864"/>
      <c r="M70" s="864"/>
      <c r="N70" s="864"/>
      <c r="O70" s="864"/>
      <c r="P70" s="865"/>
      <c r="Q70" s="866">
        <v>149671</v>
      </c>
      <c r="R70" s="819"/>
      <c r="S70" s="819"/>
      <c r="T70" s="819"/>
      <c r="U70" s="819"/>
      <c r="V70" s="819">
        <v>144051</v>
      </c>
      <c r="W70" s="819"/>
      <c r="X70" s="819"/>
      <c r="Y70" s="819"/>
      <c r="Z70" s="819"/>
      <c r="AA70" s="819">
        <v>5620</v>
      </c>
      <c r="AB70" s="819"/>
      <c r="AC70" s="819"/>
      <c r="AD70" s="819"/>
      <c r="AE70" s="819"/>
      <c r="AF70" s="819">
        <v>5620</v>
      </c>
      <c r="AG70" s="819"/>
      <c r="AH70" s="819"/>
      <c r="AI70" s="819"/>
      <c r="AJ70" s="819"/>
      <c r="AK70" s="819">
        <v>324</v>
      </c>
      <c r="AL70" s="819"/>
      <c r="AM70" s="819"/>
      <c r="AN70" s="819"/>
      <c r="AO70" s="819"/>
      <c r="AP70" s="819"/>
      <c r="AQ70" s="819"/>
      <c r="AR70" s="819"/>
      <c r="AS70" s="819"/>
      <c r="AT70" s="819"/>
      <c r="AU70" s="819"/>
      <c r="AV70" s="819"/>
      <c r="AW70" s="819"/>
      <c r="AX70" s="819"/>
      <c r="AY70" s="819"/>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x14ac:dyDescent="0.15">
      <c r="A71" s="212">
        <v>4</v>
      </c>
      <c r="B71" s="863" t="s">
        <v>551</v>
      </c>
      <c r="C71" s="864"/>
      <c r="D71" s="864"/>
      <c r="E71" s="864"/>
      <c r="F71" s="864"/>
      <c r="G71" s="864"/>
      <c r="H71" s="864"/>
      <c r="I71" s="864"/>
      <c r="J71" s="864"/>
      <c r="K71" s="864"/>
      <c r="L71" s="864"/>
      <c r="M71" s="864"/>
      <c r="N71" s="864"/>
      <c r="O71" s="864"/>
      <c r="P71" s="865"/>
      <c r="Q71" s="866">
        <v>4694</v>
      </c>
      <c r="R71" s="819"/>
      <c r="S71" s="819"/>
      <c r="T71" s="819"/>
      <c r="U71" s="819"/>
      <c r="V71" s="819">
        <v>4197</v>
      </c>
      <c r="W71" s="819"/>
      <c r="X71" s="819"/>
      <c r="Y71" s="819"/>
      <c r="Z71" s="819"/>
      <c r="AA71" s="819">
        <v>497</v>
      </c>
      <c r="AB71" s="819"/>
      <c r="AC71" s="819"/>
      <c r="AD71" s="819"/>
      <c r="AE71" s="819"/>
      <c r="AF71" s="819">
        <v>497</v>
      </c>
      <c r="AG71" s="819"/>
      <c r="AH71" s="819"/>
      <c r="AI71" s="819"/>
      <c r="AJ71" s="819"/>
      <c r="AK71" s="819"/>
      <c r="AL71" s="819"/>
      <c r="AM71" s="819"/>
      <c r="AN71" s="819"/>
      <c r="AO71" s="819"/>
      <c r="AP71" s="819"/>
      <c r="AQ71" s="819"/>
      <c r="AR71" s="819"/>
      <c r="AS71" s="819"/>
      <c r="AT71" s="819"/>
      <c r="AU71" s="819"/>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x14ac:dyDescent="0.15">
      <c r="A72" s="212">
        <v>5</v>
      </c>
      <c r="B72" s="863" t="s">
        <v>552</v>
      </c>
      <c r="C72" s="864"/>
      <c r="D72" s="864"/>
      <c r="E72" s="864"/>
      <c r="F72" s="864"/>
      <c r="G72" s="864"/>
      <c r="H72" s="864"/>
      <c r="I72" s="864"/>
      <c r="J72" s="864"/>
      <c r="K72" s="864"/>
      <c r="L72" s="864"/>
      <c r="M72" s="864"/>
      <c r="N72" s="864"/>
      <c r="O72" s="864"/>
      <c r="P72" s="865"/>
      <c r="Q72" s="866">
        <v>165</v>
      </c>
      <c r="R72" s="819"/>
      <c r="S72" s="819"/>
      <c r="T72" s="819"/>
      <c r="U72" s="819"/>
      <c r="V72" s="819">
        <v>162</v>
      </c>
      <c r="W72" s="819"/>
      <c r="X72" s="819"/>
      <c r="Y72" s="819"/>
      <c r="Z72" s="819"/>
      <c r="AA72" s="819">
        <v>3</v>
      </c>
      <c r="AB72" s="819"/>
      <c r="AC72" s="819"/>
      <c r="AD72" s="819"/>
      <c r="AE72" s="819"/>
      <c r="AF72" s="819">
        <v>3</v>
      </c>
      <c r="AG72" s="819"/>
      <c r="AH72" s="819"/>
      <c r="AI72" s="819"/>
      <c r="AJ72" s="819"/>
      <c r="AK72" s="819"/>
      <c r="AL72" s="819"/>
      <c r="AM72" s="819"/>
      <c r="AN72" s="819"/>
      <c r="AO72" s="819"/>
      <c r="AP72" s="819"/>
      <c r="AQ72" s="819"/>
      <c r="AR72" s="819"/>
      <c r="AS72" s="819"/>
      <c r="AT72" s="819"/>
      <c r="AU72" s="819"/>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x14ac:dyDescent="0.15">
      <c r="A73" s="212">
        <v>6</v>
      </c>
      <c r="B73" s="863" t="s">
        <v>553</v>
      </c>
      <c r="C73" s="864"/>
      <c r="D73" s="864"/>
      <c r="E73" s="864"/>
      <c r="F73" s="864"/>
      <c r="G73" s="864"/>
      <c r="H73" s="864"/>
      <c r="I73" s="864"/>
      <c r="J73" s="864"/>
      <c r="K73" s="864"/>
      <c r="L73" s="864"/>
      <c r="M73" s="864"/>
      <c r="N73" s="864"/>
      <c r="O73" s="864"/>
      <c r="P73" s="865"/>
      <c r="Q73" s="866">
        <v>9</v>
      </c>
      <c r="R73" s="819"/>
      <c r="S73" s="819"/>
      <c r="T73" s="819"/>
      <c r="U73" s="819"/>
      <c r="V73" s="819">
        <v>2</v>
      </c>
      <c r="W73" s="819"/>
      <c r="X73" s="819"/>
      <c r="Y73" s="819"/>
      <c r="Z73" s="819"/>
      <c r="AA73" s="819">
        <v>7</v>
      </c>
      <c r="AB73" s="819"/>
      <c r="AC73" s="819"/>
      <c r="AD73" s="819"/>
      <c r="AE73" s="819"/>
      <c r="AF73" s="819">
        <v>7</v>
      </c>
      <c r="AG73" s="819"/>
      <c r="AH73" s="819"/>
      <c r="AI73" s="819"/>
      <c r="AJ73" s="819"/>
      <c r="AK73" s="819"/>
      <c r="AL73" s="819"/>
      <c r="AM73" s="819"/>
      <c r="AN73" s="819"/>
      <c r="AO73" s="819"/>
      <c r="AP73" s="819"/>
      <c r="AQ73" s="819"/>
      <c r="AR73" s="819"/>
      <c r="AS73" s="819"/>
      <c r="AT73" s="819"/>
      <c r="AU73" s="819"/>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x14ac:dyDescent="0.15">
      <c r="A74" s="212">
        <v>7</v>
      </c>
      <c r="B74" s="863" t="s">
        <v>554</v>
      </c>
      <c r="C74" s="864"/>
      <c r="D74" s="864"/>
      <c r="E74" s="864"/>
      <c r="F74" s="864"/>
      <c r="G74" s="864"/>
      <c r="H74" s="864"/>
      <c r="I74" s="864"/>
      <c r="J74" s="864"/>
      <c r="K74" s="864"/>
      <c r="L74" s="864"/>
      <c r="M74" s="864"/>
      <c r="N74" s="864"/>
      <c r="O74" s="864"/>
      <c r="P74" s="865"/>
      <c r="Q74" s="866">
        <v>1</v>
      </c>
      <c r="R74" s="819"/>
      <c r="S74" s="819"/>
      <c r="T74" s="819"/>
      <c r="U74" s="819"/>
      <c r="V74" s="819">
        <v>1</v>
      </c>
      <c r="W74" s="819"/>
      <c r="X74" s="819"/>
      <c r="Y74" s="819"/>
      <c r="Z74" s="819"/>
      <c r="AA74" s="819">
        <v>0</v>
      </c>
      <c r="AB74" s="819"/>
      <c r="AC74" s="819"/>
      <c r="AD74" s="819"/>
      <c r="AE74" s="819"/>
      <c r="AF74" s="819">
        <v>0</v>
      </c>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x14ac:dyDescent="0.15">
      <c r="A75" s="212">
        <v>8</v>
      </c>
      <c r="B75" s="863"/>
      <c r="C75" s="864"/>
      <c r="D75" s="864"/>
      <c r="E75" s="864"/>
      <c r="F75" s="864"/>
      <c r="G75" s="864"/>
      <c r="H75" s="864"/>
      <c r="I75" s="864"/>
      <c r="J75" s="864"/>
      <c r="K75" s="864"/>
      <c r="L75" s="864"/>
      <c r="M75" s="864"/>
      <c r="N75" s="864"/>
      <c r="O75" s="864"/>
      <c r="P75" s="865"/>
      <c r="Q75" s="869"/>
      <c r="R75" s="822"/>
      <c r="S75" s="822"/>
      <c r="T75" s="822"/>
      <c r="U75" s="818"/>
      <c r="V75" s="821"/>
      <c r="W75" s="822"/>
      <c r="X75" s="822"/>
      <c r="Y75" s="822"/>
      <c r="Z75" s="818"/>
      <c r="AA75" s="821"/>
      <c r="AB75" s="822"/>
      <c r="AC75" s="822"/>
      <c r="AD75" s="822"/>
      <c r="AE75" s="818"/>
      <c r="AF75" s="821"/>
      <c r="AG75" s="822"/>
      <c r="AH75" s="822"/>
      <c r="AI75" s="822"/>
      <c r="AJ75" s="818"/>
      <c r="AK75" s="821"/>
      <c r="AL75" s="822"/>
      <c r="AM75" s="822"/>
      <c r="AN75" s="822"/>
      <c r="AO75" s="818"/>
      <c r="AP75" s="821"/>
      <c r="AQ75" s="822"/>
      <c r="AR75" s="822"/>
      <c r="AS75" s="822"/>
      <c r="AT75" s="818"/>
      <c r="AU75" s="821"/>
      <c r="AV75" s="822"/>
      <c r="AW75" s="822"/>
      <c r="AX75" s="822"/>
      <c r="AY75" s="818"/>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x14ac:dyDescent="0.15">
      <c r="A76" s="212">
        <v>9</v>
      </c>
      <c r="B76" s="863"/>
      <c r="C76" s="864"/>
      <c r="D76" s="864"/>
      <c r="E76" s="864"/>
      <c r="F76" s="864"/>
      <c r="G76" s="864"/>
      <c r="H76" s="864"/>
      <c r="I76" s="864"/>
      <c r="J76" s="864"/>
      <c r="K76" s="864"/>
      <c r="L76" s="864"/>
      <c r="M76" s="864"/>
      <c r="N76" s="864"/>
      <c r="O76" s="864"/>
      <c r="P76" s="865"/>
      <c r="Q76" s="869"/>
      <c r="R76" s="822"/>
      <c r="S76" s="822"/>
      <c r="T76" s="822"/>
      <c r="U76" s="818"/>
      <c r="V76" s="821"/>
      <c r="W76" s="822"/>
      <c r="X76" s="822"/>
      <c r="Y76" s="822"/>
      <c r="Z76" s="818"/>
      <c r="AA76" s="821"/>
      <c r="AB76" s="822"/>
      <c r="AC76" s="822"/>
      <c r="AD76" s="822"/>
      <c r="AE76" s="818"/>
      <c r="AF76" s="821"/>
      <c r="AG76" s="822"/>
      <c r="AH76" s="822"/>
      <c r="AI76" s="822"/>
      <c r="AJ76" s="818"/>
      <c r="AK76" s="821"/>
      <c r="AL76" s="822"/>
      <c r="AM76" s="822"/>
      <c r="AN76" s="822"/>
      <c r="AO76" s="818"/>
      <c r="AP76" s="821"/>
      <c r="AQ76" s="822"/>
      <c r="AR76" s="822"/>
      <c r="AS76" s="822"/>
      <c r="AT76" s="818"/>
      <c r="AU76" s="821"/>
      <c r="AV76" s="822"/>
      <c r="AW76" s="822"/>
      <c r="AX76" s="822"/>
      <c r="AY76" s="818"/>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x14ac:dyDescent="0.15">
      <c r="A77" s="212">
        <v>10</v>
      </c>
      <c r="B77" s="863"/>
      <c r="C77" s="864"/>
      <c r="D77" s="864"/>
      <c r="E77" s="864"/>
      <c r="F77" s="864"/>
      <c r="G77" s="864"/>
      <c r="H77" s="864"/>
      <c r="I77" s="864"/>
      <c r="J77" s="864"/>
      <c r="K77" s="864"/>
      <c r="L77" s="864"/>
      <c r="M77" s="864"/>
      <c r="N77" s="864"/>
      <c r="O77" s="864"/>
      <c r="P77" s="865"/>
      <c r="Q77" s="869"/>
      <c r="R77" s="822"/>
      <c r="S77" s="822"/>
      <c r="T77" s="822"/>
      <c r="U77" s="818"/>
      <c r="V77" s="821"/>
      <c r="W77" s="822"/>
      <c r="X77" s="822"/>
      <c r="Y77" s="822"/>
      <c r="Z77" s="818"/>
      <c r="AA77" s="821"/>
      <c r="AB77" s="822"/>
      <c r="AC77" s="822"/>
      <c r="AD77" s="822"/>
      <c r="AE77" s="818"/>
      <c r="AF77" s="821"/>
      <c r="AG77" s="822"/>
      <c r="AH77" s="822"/>
      <c r="AI77" s="822"/>
      <c r="AJ77" s="818"/>
      <c r="AK77" s="821"/>
      <c r="AL77" s="822"/>
      <c r="AM77" s="822"/>
      <c r="AN77" s="822"/>
      <c r="AO77" s="818"/>
      <c r="AP77" s="821"/>
      <c r="AQ77" s="822"/>
      <c r="AR77" s="822"/>
      <c r="AS77" s="822"/>
      <c r="AT77" s="818"/>
      <c r="AU77" s="821"/>
      <c r="AV77" s="822"/>
      <c r="AW77" s="822"/>
      <c r="AX77" s="822"/>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x14ac:dyDescent="0.15">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x14ac:dyDescent="0.15">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x14ac:dyDescent="0.15">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x14ac:dyDescent="0.15">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x14ac:dyDescent="0.15">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x14ac:dyDescent="0.15">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x14ac:dyDescent="0.15">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x14ac:dyDescent="0.15">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x14ac:dyDescent="0.15">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x14ac:dyDescent="0.2">
      <c r="A88" s="215" t="s">
        <v>366</v>
      </c>
      <c r="B88" s="778" t="s">
        <v>398</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40"/>
      <c r="CT102" s="840"/>
      <c r="CU102" s="840"/>
      <c r="CV102" s="881"/>
      <c r="CW102" s="880"/>
      <c r="CX102" s="840"/>
      <c r="CY102" s="840"/>
      <c r="CZ102" s="840"/>
      <c r="DA102" s="881"/>
      <c r="DB102" s="880"/>
      <c r="DC102" s="840"/>
      <c r="DD102" s="840"/>
      <c r="DE102" s="840"/>
      <c r="DF102" s="881"/>
      <c r="DG102" s="880"/>
      <c r="DH102" s="840"/>
      <c r="DI102" s="840"/>
      <c r="DJ102" s="840"/>
      <c r="DK102" s="881"/>
      <c r="DL102" s="880"/>
      <c r="DM102" s="840"/>
      <c r="DN102" s="840"/>
      <c r="DO102" s="840"/>
      <c r="DP102" s="881"/>
      <c r="DQ102" s="880"/>
      <c r="DR102" s="840"/>
      <c r="DS102" s="840"/>
      <c r="DT102" s="840"/>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x14ac:dyDescent="0.15">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924536</v>
      </c>
      <c r="AB110" s="890"/>
      <c r="AC110" s="890"/>
      <c r="AD110" s="890"/>
      <c r="AE110" s="891"/>
      <c r="AF110" s="892">
        <v>948039</v>
      </c>
      <c r="AG110" s="890"/>
      <c r="AH110" s="890"/>
      <c r="AI110" s="890"/>
      <c r="AJ110" s="891"/>
      <c r="AK110" s="892">
        <v>905787</v>
      </c>
      <c r="AL110" s="890"/>
      <c r="AM110" s="890"/>
      <c r="AN110" s="890"/>
      <c r="AO110" s="891"/>
      <c r="AP110" s="893">
        <v>20.5</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8818761</v>
      </c>
      <c r="BR110" s="927"/>
      <c r="BS110" s="927"/>
      <c r="BT110" s="927"/>
      <c r="BU110" s="927"/>
      <c r="BV110" s="927">
        <v>8807774</v>
      </c>
      <c r="BW110" s="927"/>
      <c r="BX110" s="927"/>
      <c r="BY110" s="927"/>
      <c r="BZ110" s="927"/>
      <c r="CA110" s="927">
        <v>9960698</v>
      </c>
      <c r="CB110" s="927"/>
      <c r="CC110" s="927"/>
      <c r="CD110" s="927"/>
      <c r="CE110" s="927"/>
      <c r="CF110" s="941">
        <v>225.4</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415</v>
      </c>
      <c r="AB111" s="934"/>
      <c r="AC111" s="934"/>
      <c r="AD111" s="934"/>
      <c r="AE111" s="935"/>
      <c r="AF111" s="936" t="s">
        <v>415</v>
      </c>
      <c r="AG111" s="934"/>
      <c r="AH111" s="934"/>
      <c r="AI111" s="934"/>
      <c r="AJ111" s="935"/>
      <c r="AK111" s="936" t="s">
        <v>415</v>
      </c>
      <c r="AL111" s="934"/>
      <c r="AM111" s="934"/>
      <c r="AN111" s="934"/>
      <c r="AO111" s="935"/>
      <c r="AP111" s="937" t="s">
        <v>415</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970859</v>
      </c>
      <c r="BR111" s="920"/>
      <c r="BS111" s="920"/>
      <c r="BT111" s="920"/>
      <c r="BU111" s="920"/>
      <c r="BV111" s="920">
        <v>947634</v>
      </c>
      <c r="BW111" s="920"/>
      <c r="BX111" s="920"/>
      <c r="BY111" s="920"/>
      <c r="BZ111" s="920"/>
      <c r="CA111" s="920">
        <v>920928</v>
      </c>
      <c r="CB111" s="920"/>
      <c r="CC111" s="920"/>
      <c r="CD111" s="920"/>
      <c r="CE111" s="920"/>
      <c r="CF111" s="914">
        <v>20.8</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4137845</v>
      </c>
      <c r="BR112" s="920"/>
      <c r="BS112" s="920"/>
      <c r="BT112" s="920"/>
      <c r="BU112" s="920"/>
      <c r="BV112" s="920">
        <v>4231237</v>
      </c>
      <c r="BW112" s="920"/>
      <c r="BX112" s="920"/>
      <c r="BY112" s="920"/>
      <c r="BZ112" s="920"/>
      <c r="CA112" s="920">
        <v>4240824</v>
      </c>
      <c r="CB112" s="920"/>
      <c r="CC112" s="920"/>
      <c r="CD112" s="920"/>
      <c r="CE112" s="920"/>
      <c r="CF112" s="914">
        <v>96</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247189</v>
      </c>
      <c r="AB113" s="934"/>
      <c r="AC113" s="934"/>
      <c r="AD113" s="934"/>
      <c r="AE113" s="935"/>
      <c r="AF113" s="936">
        <v>257999</v>
      </c>
      <c r="AG113" s="934"/>
      <c r="AH113" s="934"/>
      <c r="AI113" s="934"/>
      <c r="AJ113" s="935"/>
      <c r="AK113" s="936">
        <v>290962</v>
      </c>
      <c r="AL113" s="934"/>
      <c r="AM113" s="934"/>
      <c r="AN113" s="934"/>
      <c r="AO113" s="935"/>
      <c r="AP113" s="937">
        <v>6.6</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985232</v>
      </c>
      <c r="BR113" s="920"/>
      <c r="BS113" s="920"/>
      <c r="BT113" s="920"/>
      <c r="BU113" s="920"/>
      <c r="BV113" s="920">
        <v>801930</v>
      </c>
      <c r="BW113" s="920"/>
      <c r="BX113" s="920"/>
      <c r="BY113" s="920"/>
      <c r="BZ113" s="920"/>
      <c r="CA113" s="920">
        <v>673531</v>
      </c>
      <c r="CB113" s="920"/>
      <c r="CC113" s="920"/>
      <c r="CD113" s="920"/>
      <c r="CE113" s="920"/>
      <c r="CF113" s="914">
        <v>15.2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221004</v>
      </c>
      <c r="AB114" s="959"/>
      <c r="AC114" s="959"/>
      <c r="AD114" s="959"/>
      <c r="AE114" s="960"/>
      <c r="AF114" s="961">
        <v>209997</v>
      </c>
      <c r="AG114" s="959"/>
      <c r="AH114" s="959"/>
      <c r="AI114" s="959"/>
      <c r="AJ114" s="960"/>
      <c r="AK114" s="961">
        <v>181330</v>
      </c>
      <c r="AL114" s="959"/>
      <c r="AM114" s="959"/>
      <c r="AN114" s="959"/>
      <c r="AO114" s="960"/>
      <c r="AP114" s="962">
        <v>4.0999999999999996</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1400398</v>
      </c>
      <c r="BR114" s="920"/>
      <c r="BS114" s="920"/>
      <c r="BT114" s="920"/>
      <c r="BU114" s="920"/>
      <c r="BV114" s="920">
        <v>1313726</v>
      </c>
      <c r="BW114" s="920"/>
      <c r="BX114" s="920"/>
      <c r="BY114" s="920"/>
      <c r="BZ114" s="920"/>
      <c r="CA114" s="920">
        <v>1149042</v>
      </c>
      <c r="CB114" s="920"/>
      <c r="CC114" s="920"/>
      <c r="CD114" s="920"/>
      <c r="CE114" s="920"/>
      <c r="CF114" s="914">
        <v>26</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21619</v>
      </c>
      <c r="AB115" s="934"/>
      <c r="AC115" s="934"/>
      <c r="AD115" s="934"/>
      <c r="AE115" s="935"/>
      <c r="AF115" s="936">
        <v>24184</v>
      </c>
      <c r="AG115" s="934"/>
      <c r="AH115" s="934"/>
      <c r="AI115" s="934"/>
      <c r="AJ115" s="935"/>
      <c r="AK115" s="936">
        <v>26706</v>
      </c>
      <c r="AL115" s="934"/>
      <c r="AM115" s="934"/>
      <c r="AN115" s="934"/>
      <c r="AO115" s="935"/>
      <c r="AP115" s="937">
        <v>0.6</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778803</v>
      </c>
      <c r="DH115" s="959"/>
      <c r="DI115" s="959"/>
      <c r="DJ115" s="959"/>
      <c r="DK115" s="960"/>
      <c r="DL115" s="961">
        <v>778803</v>
      </c>
      <c r="DM115" s="959"/>
      <c r="DN115" s="959"/>
      <c r="DO115" s="959"/>
      <c r="DP115" s="960"/>
      <c r="DQ115" s="961">
        <v>778803</v>
      </c>
      <c r="DR115" s="959"/>
      <c r="DS115" s="959"/>
      <c r="DT115" s="959"/>
      <c r="DU115" s="960"/>
      <c r="DV115" s="962">
        <v>17.600000000000001</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55</v>
      </c>
      <c r="AB116" s="959"/>
      <c r="AC116" s="959"/>
      <c r="AD116" s="959"/>
      <c r="AE116" s="960"/>
      <c r="AF116" s="961">
        <v>33</v>
      </c>
      <c r="AG116" s="959"/>
      <c r="AH116" s="959"/>
      <c r="AI116" s="959"/>
      <c r="AJ116" s="960"/>
      <c r="AK116" s="961">
        <v>8</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192056</v>
      </c>
      <c r="DH116" s="959"/>
      <c r="DI116" s="959"/>
      <c r="DJ116" s="959"/>
      <c r="DK116" s="960"/>
      <c r="DL116" s="961">
        <v>168831</v>
      </c>
      <c r="DM116" s="959"/>
      <c r="DN116" s="959"/>
      <c r="DO116" s="959"/>
      <c r="DP116" s="960"/>
      <c r="DQ116" s="961">
        <v>142125</v>
      </c>
      <c r="DR116" s="959"/>
      <c r="DS116" s="959"/>
      <c r="DT116" s="959"/>
      <c r="DU116" s="960"/>
      <c r="DV116" s="962">
        <v>3.2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1414403</v>
      </c>
      <c r="AB117" s="966"/>
      <c r="AC117" s="966"/>
      <c r="AD117" s="966"/>
      <c r="AE117" s="967"/>
      <c r="AF117" s="965">
        <v>1440252</v>
      </c>
      <c r="AG117" s="966"/>
      <c r="AH117" s="966"/>
      <c r="AI117" s="966"/>
      <c r="AJ117" s="967"/>
      <c r="AK117" s="965">
        <v>1404793</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437</v>
      </c>
      <c r="BP118" s="994"/>
      <c r="BQ118" s="985">
        <v>16313095</v>
      </c>
      <c r="BR118" s="986"/>
      <c r="BS118" s="986"/>
      <c r="BT118" s="986"/>
      <c r="BU118" s="986"/>
      <c r="BV118" s="986">
        <v>16102301</v>
      </c>
      <c r="BW118" s="986"/>
      <c r="BX118" s="986"/>
      <c r="BY118" s="986"/>
      <c r="BZ118" s="986"/>
      <c r="CA118" s="986">
        <v>16945023</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1573916</v>
      </c>
      <c r="BR119" s="927"/>
      <c r="BS119" s="927"/>
      <c r="BT119" s="927"/>
      <c r="BU119" s="927"/>
      <c r="BV119" s="927">
        <v>1646905</v>
      </c>
      <c r="BW119" s="927"/>
      <c r="BX119" s="927"/>
      <c r="BY119" s="927"/>
      <c r="BZ119" s="927"/>
      <c r="CA119" s="927">
        <v>1542152</v>
      </c>
      <c r="CB119" s="927"/>
      <c r="CC119" s="927"/>
      <c r="CD119" s="927"/>
      <c r="CE119" s="927"/>
      <c r="CF119" s="941">
        <v>34.9</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1550453</v>
      </c>
      <c r="BR120" s="920"/>
      <c r="BS120" s="920"/>
      <c r="BT120" s="920"/>
      <c r="BU120" s="920"/>
      <c r="BV120" s="920">
        <v>1569975</v>
      </c>
      <c r="BW120" s="920"/>
      <c r="BX120" s="920"/>
      <c r="BY120" s="920"/>
      <c r="BZ120" s="920"/>
      <c r="CA120" s="920">
        <v>1456580</v>
      </c>
      <c r="CB120" s="920"/>
      <c r="CC120" s="920"/>
      <c r="CD120" s="920"/>
      <c r="CE120" s="920"/>
      <c r="CF120" s="914">
        <v>33</v>
      </c>
      <c r="CG120" s="915"/>
      <c r="CH120" s="915"/>
      <c r="CI120" s="915"/>
      <c r="CJ120" s="915"/>
      <c r="CK120" s="1013" t="s">
        <v>443</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4125998</v>
      </c>
      <c r="DH120" s="927"/>
      <c r="DI120" s="927"/>
      <c r="DJ120" s="927"/>
      <c r="DK120" s="927"/>
      <c r="DL120" s="927">
        <v>4222695</v>
      </c>
      <c r="DM120" s="927"/>
      <c r="DN120" s="927"/>
      <c r="DO120" s="927"/>
      <c r="DP120" s="927"/>
      <c r="DQ120" s="927">
        <v>4239811</v>
      </c>
      <c r="DR120" s="927"/>
      <c r="DS120" s="927"/>
      <c r="DT120" s="927"/>
      <c r="DU120" s="927"/>
      <c r="DV120" s="928">
        <v>96</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11533483</v>
      </c>
      <c r="BR121" s="986"/>
      <c r="BS121" s="986"/>
      <c r="BT121" s="986"/>
      <c r="BU121" s="986"/>
      <c r="BV121" s="986">
        <v>12067412</v>
      </c>
      <c r="BW121" s="986"/>
      <c r="BX121" s="986"/>
      <c r="BY121" s="986"/>
      <c r="BZ121" s="986"/>
      <c r="CA121" s="986">
        <v>11946706</v>
      </c>
      <c r="CB121" s="986"/>
      <c r="CC121" s="986"/>
      <c r="CD121" s="986"/>
      <c r="CE121" s="986"/>
      <c r="CF121" s="1024">
        <v>270.39999999999998</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11847</v>
      </c>
      <c r="DH121" s="920"/>
      <c r="DI121" s="920"/>
      <c r="DJ121" s="920"/>
      <c r="DK121" s="920"/>
      <c r="DL121" s="920">
        <v>8542</v>
      </c>
      <c r="DM121" s="920"/>
      <c r="DN121" s="920"/>
      <c r="DO121" s="920"/>
      <c r="DP121" s="920"/>
      <c r="DQ121" s="920">
        <v>1013</v>
      </c>
      <c r="DR121" s="920"/>
      <c r="DS121" s="920"/>
      <c r="DT121" s="920"/>
      <c r="DU121" s="920"/>
      <c r="DV121" s="921">
        <v>0</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446</v>
      </c>
      <c r="BP122" s="994"/>
      <c r="BQ122" s="1034">
        <v>14657852</v>
      </c>
      <c r="BR122" s="1035"/>
      <c r="BS122" s="1035"/>
      <c r="BT122" s="1035"/>
      <c r="BU122" s="1035"/>
      <c r="BV122" s="1035">
        <v>15284292</v>
      </c>
      <c r="BW122" s="1035"/>
      <c r="BX122" s="1035"/>
      <c r="BY122" s="1035"/>
      <c r="BZ122" s="1035"/>
      <c r="CA122" s="1035">
        <v>14945438</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21619</v>
      </c>
      <c r="AB123" s="959"/>
      <c r="AC123" s="959"/>
      <c r="AD123" s="959"/>
      <c r="AE123" s="960"/>
      <c r="AF123" s="961">
        <v>24184</v>
      </c>
      <c r="AG123" s="959"/>
      <c r="AH123" s="959"/>
      <c r="AI123" s="959"/>
      <c r="AJ123" s="960"/>
      <c r="AK123" s="961">
        <v>26706</v>
      </c>
      <c r="AL123" s="959"/>
      <c r="AM123" s="959"/>
      <c r="AN123" s="959"/>
      <c r="AO123" s="960"/>
      <c r="AP123" s="962">
        <v>0.6</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37.4</v>
      </c>
      <c r="BR123" s="1027"/>
      <c r="BS123" s="1027"/>
      <c r="BT123" s="1027"/>
      <c r="BU123" s="1027"/>
      <c r="BV123" s="1027">
        <v>18.3</v>
      </c>
      <c r="BW123" s="1027"/>
      <c r="BX123" s="1027"/>
      <c r="BY123" s="1027"/>
      <c r="BZ123" s="1027"/>
      <c r="CA123" s="1027">
        <v>45.2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457</v>
      </c>
      <c r="AY127" s="887"/>
      <c r="AZ127" s="887"/>
      <c r="BA127" s="887"/>
      <c r="BB127" s="887"/>
      <c r="BC127" s="887"/>
      <c r="BD127" s="887"/>
      <c r="BE127" s="888"/>
      <c r="BF127" s="1041" t="s">
        <v>111</v>
      </c>
      <c r="BG127" s="1042"/>
      <c r="BH127" s="1042"/>
      <c r="BI127" s="1042"/>
      <c r="BJ127" s="1042"/>
      <c r="BK127" s="1042"/>
      <c r="BL127" s="1051"/>
      <c r="BM127" s="1041">
        <v>14.79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111014</v>
      </c>
      <c r="AB128" s="1090"/>
      <c r="AC128" s="1090"/>
      <c r="AD128" s="1090"/>
      <c r="AE128" s="1091"/>
      <c r="AF128" s="1092">
        <v>102260</v>
      </c>
      <c r="AG128" s="1090"/>
      <c r="AH128" s="1090"/>
      <c r="AI128" s="1090"/>
      <c r="AJ128" s="1091"/>
      <c r="AK128" s="1092">
        <v>89651</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111</v>
      </c>
      <c r="BG128" s="1067"/>
      <c r="BH128" s="1067"/>
      <c r="BI128" s="1067"/>
      <c r="BJ128" s="1067"/>
      <c r="BK128" s="1067"/>
      <c r="BL128" s="1068"/>
      <c r="BM128" s="1066">
        <v>19.79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5296348</v>
      </c>
      <c r="AB129" s="959"/>
      <c r="AC129" s="959"/>
      <c r="AD129" s="959"/>
      <c r="AE129" s="960"/>
      <c r="AF129" s="961">
        <v>5359752</v>
      </c>
      <c r="AG129" s="959"/>
      <c r="AH129" s="959"/>
      <c r="AI129" s="959"/>
      <c r="AJ129" s="960"/>
      <c r="AK129" s="961">
        <v>5337328</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875713</v>
      </c>
      <c r="AB130" s="959"/>
      <c r="AC130" s="959"/>
      <c r="AD130" s="959"/>
      <c r="AE130" s="960"/>
      <c r="AF130" s="961">
        <v>891621</v>
      </c>
      <c r="AG130" s="959"/>
      <c r="AH130" s="959"/>
      <c r="AI130" s="959"/>
      <c r="AJ130" s="960"/>
      <c r="AK130" s="961">
        <v>919038</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45.2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4420635</v>
      </c>
      <c r="AB131" s="998"/>
      <c r="AC131" s="998"/>
      <c r="AD131" s="998"/>
      <c r="AE131" s="999"/>
      <c r="AF131" s="1000">
        <v>4468131</v>
      </c>
      <c r="AG131" s="998"/>
      <c r="AH131" s="998"/>
      <c r="AI131" s="998"/>
      <c r="AJ131" s="999"/>
      <c r="AK131" s="1000">
        <v>4418290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9.6745377080000008</v>
      </c>
      <c r="AB132" s="1104"/>
      <c r="AC132" s="1104"/>
      <c r="AD132" s="1104"/>
      <c r="AE132" s="1105"/>
      <c r="AF132" s="1106">
        <v>9.9901054830000007</v>
      </c>
      <c r="AG132" s="1104"/>
      <c r="AH132" s="1104"/>
      <c r="AI132" s="1104"/>
      <c r="AJ132" s="1105"/>
      <c r="AK132" s="1106">
        <v>8.9650862320000009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11.3</v>
      </c>
      <c r="AB133" s="1111"/>
      <c r="AC133" s="1111"/>
      <c r="AD133" s="1111"/>
      <c r="AE133" s="1112"/>
      <c r="AF133" s="1110">
        <v>10.7</v>
      </c>
      <c r="AG133" s="1111"/>
      <c r="AH133" s="1111"/>
      <c r="AI133" s="1111"/>
      <c r="AJ133" s="1112"/>
      <c r="AK133" s="1110">
        <v>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49" zoomScale="115" zoomScaleNormal="85" zoomScaleSheetLayoutView="115" workbookViewId="0">
      <selection activeCell="L52" sqref="L5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1491143</v>
      </c>
      <c r="L9" s="264">
        <v>55303</v>
      </c>
      <c r="M9" s="265">
        <v>59313</v>
      </c>
      <c r="N9" s="266">
        <v>-6.8</v>
      </c>
    </row>
    <row r="10" spans="1:16" x14ac:dyDescent="0.15">
      <c r="A10" s="248"/>
      <c r="B10" s="244"/>
      <c r="C10" s="244"/>
      <c r="D10" s="244"/>
      <c r="E10" s="244"/>
      <c r="F10" s="244"/>
      <c r="G10" s="1119" t="s">
        <v>479</v>
      </c>
      <c r="H10" s="1120"/>
      <c r="I10" s="1120"/>
      <c r="J10" s="1121"/>
      <c r="K10" s="267">
        <v>247845</v>
      </c>
      <c r="L10" s="268">
        <v>9192</v>
      </c>
      <c r="M10" s="269">
        <v>5376</v>
      </c>
      <c r="N10" s="270">
        <v>71</v>
      </c>
    </row>
    <row r="11" spans="1:16" ht="13.5" customHeight="1" x14ac:dyDescent="0.15">
      <c r="A11" s="248"/>
      <c r="B11" s="244"/>
      <c r="C11" s="244"/>
      <c r="D11" s="244"/>
      <c r="E11" s="244"/>
      <c r="F11" s="244"/>
      <c r="G11" s="1119" t="s">
        <v>480</v>
      </c>
      <c r="H11" s="1120"/>
      <c r="I11" s="1120"/>
      <c r="J11" s="1121"/>
      <c r="K11" s="267">
        <v>63024</v>
      </c>
      <c r="L11" s="268">
        <v>2337</v>
      </c>
      <c r="M11" s="269">
        <v>7786</v>
      </c>
      <c r="N11" s="270">
        <v>-70</v>
      </c>
    </row>
    <row r="12" spans="1:16" ht="13.5" customHeight="1" x14ac:dyDescent="0.15">
      <c r="A12" s="248"/>
      <c r="B12" s="244"/>
      <c r="C12" s="244"/>
      <c r="D12" s="244"/>
      <c r="E12" s="244"/>
      <c r="F12" s="244"/>
      <c r="G12" s="1119" t="s">
        <v>481</v>
      </c>
      <c r="H12" s="1120"/>
      <c r="I12" s="1120"/>
      <c r="J12" s="1121"/>
      <c r="K12" s="267" t="s">
        <v>482</v>
      </c>
      <c r="L12" s="268" t="s">
        <v>482</v>
      </c>
      <c r="M12" s="269">
        <v>131</v>
      </c>
      <c r="N12" s="270" t="s">
        <v>482</v>
      </c>
    </row>
    <row r="13" spans="1:16" ht="13.5" customHeight="1" x14ac:dyDescent="0.15">
      <c r="A13" s="248"/>
      <c r="B13" s="244"/>
      <c r="C13" s="244"/>
      <c r="D13" s="244"/>
      <c r="E13" s="244"/>
      <c r="F13" s="244"/>
      <c r="G13" s="1119" t="s">
        <v>483</v>
      </c>
      <c r="H13" s="1120"/>
      <c r="I13" s="1120"/>
      <c r="J13" s="1121"/>
      <c r="K13" s="267" t="s">
        <v>482</v>
      </c>
      <c r="L13" s="268" t="s">
        <v>482</v>
      </c>
      <c r="M13" s="269">
        <v>5</v>
      </c>
      <c r="N13" s="270" t="s">
        <v>482</v>
      </c>
    </row>
    <row r="14" spans="1:16" ht="13.5" customHeight="1" x14ac:dyDescent="0.15">
      <c r="A14" s="248"/>
      <c r="B14" s="244"/>
      <c r="C14" s="244"/>
      <c r="D14" s="244"/>
      <c r="E14" s="244"/>
      <c r="F14" s="244"/>
      <c r="G14" s="1119" t="s">
        <v>484</v>
      </c>
      <c r="H14" s="1120"/>
      <c r="I14" s="1120"/>
      <c r="J14" s="1121"/>
      <c r="K14" s="267">
        <v>70273</v>
      </c>
      <c r="L14" s="268">
        <v>2606</v>
      </c>
      <c r="M14" s="269">
        <v>2777</v>
      </c>
      <c r="N14" s="270">
        <v>-6.2</v>
      </c>
    </row>
    <row r="15" spans="1:16" ht="13.5" customHeight="1" x14ac:dyDescent="0.15">
      <c r="A15" s="248"/>
      <c r="B15" s="244"/>
      <c r="C15" s="244"/>
      <c r="D15" s="244"/>
      <c r="E15" s="244"/>
      <c r="F15" s="244"/>
      <c r="G15" s="1119" t="s">
        <v>485</v>
      </c>
      <c r="H15" s="1120"/>
      <c r="I15" s="1120"/>
      <c r="J15" s="1121"/>
      <c r="K15" s="267" t="s">
        <v>482</v>
      </c>
      <c r="L15" s="268" t="s">
        <v>482</v>
      </c>
      <c r="M15" s="269">
        <v>1317</v>
      </c>
      <c r="N15" s="270" t="s">
        <v>482</v>
      </c>
    </row>
    <row r="16" spans="1:16" x14ac:dyDescent="0.15">
      <c r="A16" s="248"/>
      <c r="B16" s="244"/>
      <c r="C16" s="244"/>
      <c r="D16" s="244"/>
      <c r="E16" s="244"/>
      <c r="F16" s="244"/>
      <c r="G16" s="1122" t="s">
        <v>486</v>
      </c>
      <c r="H16" s="1123"/>
      <c r="I16" s="1123"/>
      <c r="J16" s="1124"/>
      <c r="K16" s="268">
        <v>-199568</v>
      </c>
      <c r="L16" s="268">
        <v>-7402</v>
      </c>
      <c r="M16" s="269">
        <v>-6006</v>
      </c>
      <c r="N16" s="270">
        <v>23.2</v>
      </c>
    </row>
    <row r="17" spans="1:16" x14ac:dyDescent="0.15">
      <c r="A17" s="248"/>
      <c r="B17" s="244"/>
      <c r="C17" s="244"/>
      <c r="D17" s="244"/>
      <c r="E17" s="244"/>
      <c r="F17" s="244"/>
      <c r="G17" s="1122" t="s">
        <v>170</v>
      </c>
      <c r="H17" s="1123"/>
      <c r="I17" s="1123"/>
      <c r="J17" s="1124"/>
      <c r="K17" s="268">
        <v>1672717</v>
      </c>
      <c r="L17" s="268">
        <v>62037</v>
      </c>
      <c r="M17" s="269">
        <v>70700</v>
      </c>
      <c r="N17" s="270">
        <v>-12.3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6.3</v>
      </c>
      <c r="L21" s="281">
        <v>6.73</v>
      </c>
      <c r="M21" s="282">
        <v>-0.43</v>
      </c>
      <c r="N21" s="249"/>
      <c r="O21" s="283"/>
      <c r="P21" s="279"/>
    </row>
    <row r="22" spans="1:16" s="284" customFormat="1" x14ac:dyDescent="0.15">
      <c r="A22" s="279"/>
      <c r="B22" s="249"/>
      <c r="C22" s="249"/>
      <c r="D22" s="249"/>
      <c r="E22" s="249"/>
      <c r="F22" s="249"/>
      <c r="G22" s="1114" t="s">
        <v>492</v>
      </c>
      <c r="H22" s="1115"/>
      <c r="I22" s="1115"/>
      <c r="J22" s="1116"/>
      <c r="K22" s="285">
        <v>92.9</v>
      </c>
      <c r="L22" s="286">
        <v>96.8</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905787</v>
      </c>
      <c r="L32" s="294">
        <v>33594</v>
      </c>
      <c r="M32" s="295">
        <v>33640</v>
      </c>
      <c r="N32" s="296">
        <v>-0.1</v>
      </c>
    </row>
    <row r="33" spans="1:16" ht="13.5" customHeight="1" x14ac:dyDescent="0.15">
      <c r="A33" s="248"/>
      <c r="B33" s="244"/>
      <c r="C33" s="244"/>
      <c r="D33" s="244"/>
      <c r="E33" s="244"/>
      <c r="F33" s="244"/>
      <c r="G33" s="1130" t="s">
        <v>496</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497</v>
      </c>
      <c r="H34" s="1131"/>
      <c r="I34" s="1131"/>
      <c r="J34" s="1132"/>
      <c r="K34" s="294" t="s">
        <v>482</v>
      </c>
      <c r="L34" s="294" t="s">
        <v>482</v>
      </c>
      <c r="M34" s="295">
        <v>3</v>
      </c>
      <c r="N34" s="296" t="s">
        <v>482</v>
      </c>
    </row>
    <row r="35" spans="1:16" ht="27" customHeight="1" x14ac:dyDescent="0.15">
      <c r="A35" s="248"/>
      <c r="B35" s="244"/>
      <c r="C35" s="244"/>
      <c r="D35" s="244"/>
      <c r="E35" s="244"/>
      <c r="F35" s="244"/>
      <c r="G35" s="1130" t="s">
        <v>498</v>
      </c>
      <c r="H35" s="1131"/>
      <c r="I35" s="1131"/>
      <c r="J35" s="1132"/>
      <c r="K35" s="294">
        <v>290962</v>
      </c>
      <c r="L35" s="294">
        <v>10791</v>
      </c>
      <c r="M35" s="295">
        <v>10374</v>
      </c>
      <c r="N35" s="296">
        <v>4</v>
      </c>
    </row>
    <row r="36" spans="1:16" ht="27" customHeight="1" x14ac:dyDescent="0.15">
      <c r="A36" s="248"/>
      <c r="B36" s="244"/>
      <c r="C36" s="244"/>
      <c r="D36" s="244"/>
      <c r="E36" s="244"/>
      <c r="F36" s="244"/>
      <c r="G36" s="1130" t="s">
        <v>499</v>
      </c>
      <c r="H36" s="1131"/>
      <c r="I36" s="1131"/>
      <c r="J36" s="1132"/>
      <c r="K36" s="294">
        <v>181330</v>
      </c>
      <c r="L36" s="294">
        <v>6725</v>
      </c>
      <c r="M36" s="295">
        <v>2665</v>
      </c>
      <c r="N36" s="296">
        <v>152.30000000000001</v>
      </c>
    </row>
    <row r="37" spans="1:16" ht="13.5" customHeight="1" x14ac:dyDescent="0.15">
      <c r="A37" s="248"/>
      <c r="B37" s="244"/>
      <c r="C37" s="244"/>
      <c r="D37" s="244"/>
      <c r="E37" s="244"/>
      <c r="F37" s="244"/>
      <c r="G37" s="1130" t="s">
        <v>500</v>
      </c>
      <c r="H37" s="1131"/>
      <c r="I37" s="1131"/>
      <c r="J37" s="1132"/>
      <c r="K37" s="294">
        <v>26706</v>
      </c>
      <c r="L37" s="294">
        <v>990</v>
      </c>
      <c r="M37" s="295">
        <v>1343</v>
      </c>
      <c r="N37" s="296">
        <v>-26.3</v>
      </c>
    </row>
    <row r="38" spans="1:16" ht="27" customHeight="1" x14ac:dyDescent="0.15">
      <c r="A38" s="248"/>
      <c r="B38" s="244"/>
      <c r="C38" s="244"/>
      <c r="D38" s="244"/>
      <c r="E38" s="244"/>
      <c r="F38" s="244"/>
      <c r="G38" s="1133" t="s">
        <v>501</v>
      </c>
      <c r="H38" s="1134"/>
      <c r="I38" s="1134"/>
      <c r="J38" s="1135"/>
      <c r="K38" s="297">
        <v>8</v>
      </c>
      <c r="L38" s="297">
        <v>0</v>
      </c>
      <c r="M38" s="298">
        <v>2</v>
      </c>
      <c r="N38" s="299">
        <v>-100</v>
      </c>
      <c r="O38" s="293"/>
    </row>
    <row r="39" spans="1:16" x14ac:dyDescent="0.15">
      <c r="A39" s="248"/>
      <c r="B39" s="244"/>
      <c r="C39" s="244"/>
      <c r="D39" s="244"/>
      <c r="E39" s="244"/>
      <c r="F39" s="244"/>
      <c r="G39" s="1133" t="s">
        <v>502</v>
      </c>
      <c r="H39" s="1134"/>
      <c r="I39" s="1134"/>
      <c r="J39" s="1135"/>
      <c r="K39" s="300">
        <v>-89651</v>
      </c>
      <c r="L39" s="300">
        <v>-3325</v>
      </c>
      <c r="M39" s="301">
        <v>-3110</v>
      </c>
      <c r="N39" s="302">
        <v>6.9</v>
      </c>
      <c r="O39" s="293"/>
    </row>
    <row r="40" spans="1:16" ht="27" customHeight="1" x14ac:dyDescent="0.15">
      <c r="A40" s="248"/>
      <c r="B40" s="244"/>
      <c r="C40" s="244"/>
      <c r="D40" s="244"/>
      <c r="E40" s="244"/>
      <c r="F40" s="244"/>
      <c r="G40" s="1130" t="s">
        <v>503</v>
      </c>
      <c r="H40" s="1131"/>
      <c r="I40" s="1131"/>
      <c r="J40" s="1132"/>
      <c r="K40" s="300">
        <v>-919038</v>
      </c>
      <c r="L40" s="300">
        <v>-34085</v>
      </c>
      <c r="M40" s="301">
        <v>-31707</v>
      </c>
      <c r="N40" s="302">
        <v>7.5</v>
      </c>
      <c r="O40" s="293"/>
    </row>
    <row r="41" spans="1:16" x14ac:dyDescent="0.15">
      <c r="A41" s="248"/>
      <c r="B41" s="244"/>
      <c r="C41" s="244"/>
      <c r="D41" s="244"/>
      <c r="E41" s="244"/>
      <c r="F41" s="244"/>
      <c r="G41" s="1136" t="s">
        <v>280</v>
      </c>
      <c r="H41" s="1137"/>
      <c r="I41" s="1137"/>
      <c r="J41" s="1138"/>
      <c r="K41" s="294">
        <v>396104</v>
      </c>
      <c r="L41" s="300">
        <v>14691</v>
      </c>
      <c r="M41" s="301">
        <v>13210</v>
      </c>
      <c r="N41" s="302">
        <v>11.2</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1468314</v>
      </c>
      <c r="J51" s="320">
        <v>54641</v>
      </c>
      <c r="K51" s="321">
        <v>9.4</v>
      </c>
      <c r="L51" s="322">
        <v>49426</v>
      </c>
      <c r="M51" s="323">
        <v>4.5999999999999996</v>
      </c>
      <c r="N51" s="324">
        <v>4.8</v>
      </c>
    </row>
    <row r="52" spans="1:14" x14ac:dyDescent="0.15">
      <c r="A52" s="248"/>
      <c r="B52" s="244"/>
      <c r="C52" s="244"/>
      <c r="D52" s="244"/>
      <c r="E52" s="244"/>
      <c r="F52" s="244"/>
      <c r="G52" s="325"/>
      <c r="H52" s="326" t="s">
        <v>514</v>
      </c>
      <c r="I52" s="327">
        <v>339213</v>
      </c>
      <c r="J52" s="328">
        <v>12623</v>
      </c>
      <c r="K52" s="329">
        <v>-53.8</v>
      </c>
      <c r="L52" s="330">
        <v>26568</v>
      </c>
      <c r="M52" s="331">
        <v>-4.5999999999999996</v>
      </c>
      <c r="N52" s="332">
        <v>-49.2</v>
      </c>
    </row>
    <row r="53" spans="1:14" x14ac:dyDescent="0.15">
      <c r="A53" s="248"/>
      <c r="B53" s="244"/>
      <c r="C53" s="244"/>
      <c r="D53" s="244"/>
      <c r="E53" s="244"/>
      <c r="F53" s="244"/>
      <c r="G53" s="310" t="s">
        <v>515</v>
      </c>
      <c r="H53" s="311"/>
      <c r="I53" s="319">
        <v>455415</v>
      </c>
      <c r="J53" s="320">
        <v>16941</v>
      </c>
      <c r="K53" s="321">
        <v>-69</v>
      </c>
      <c r="L53" s="322">
        <v>42839</v>
      </c>
      <c r="M53" s="323">
        <v>-13.3</v>
      </c>
      <c r="N53" s="324">
        <v>-55.7</v>
      </c>
    </row>
    <row r="54" spans="1:14" x14ac:dyDescent="0.15">
      <c r="A54" s="248"/>
      <c r="B54" s="244"/>
      <c r="C54" s="244"/>
      <c r="D54" s="244"/>
      <c r="E54" s="244"/>
      <c r="F54" s="244"/>
      <c r="G54" s="325"/>
      <c r="H54" s="326" t="s">
        <v>514</v>
      </c>
      <c r="I54" s="327">
        <v>131343</v>
      </c>
      <c r="J54" s="328">
        <v>4886</v>
      </c>
      <c r="K54" s="329">
        <v>-61.3</v>
      </c>
      <c r="L54" s="330">
        <v>22027</v>
      </c>
      <c r="M54" s="331">
        <v>-17.100000000000001</v>
      </c>
      <c r="N54" s="332">
        <v>-44.2</v>
      </c>
    </row>
    <row r="55" spans="1:14" x14ac:dyDescent="0.15">
      <c r="A55" s="248"/>
      <c r="B55" s="244"/>
      <c r="C55" s="244"/>
      <c r="D55" s="244"/>
      <c r="E55" s="244"/>
      <c r="F55" s="244"/>
      <c r="G55" s="310" t="s">
        <v>516</v>
      </c>
      <c r="H55" s="311"/>
      <c r="I55" s="319">
        <v>386123</v>
      </c>
      <c r="J55" s="320">
        <v>14267</v>
      </c>
      <c r="K55" s="321">
        <v>-15.8</v>
      </c>
      <c r="L55" s="322">
        <v>46819</v>
      </c>
      <c r="M55" s="323">
        <v>9.3000000000000007</v>
      </c>
      <c r="N55" s="324">
        <v>-25.1</v>
      </c>
    </row>
    <row r="56" spans="1:14" x14ac:dyDescent="0.15">
      <c r="A56" s="248"/>
      <c r="B56" s="244"/>
      <c r="C56" s="244"/>
      <c r="D56" s="244"/>
      <c r="E56" s="244"/>
      <c r="F56" s="244"/>
      <c r="G56" s="325"/>
      <c r="H56" s="326" t="s">
        <v>514</v>
      </c>
      <c r="I56" s="327">
        <v>141076</v>
      </c>
      <c r="J56" s="328">
        <v>5213</v>
      </c>
      <c r="K56" s="329">
        <v>6.7</v>
      </c>
      <c r="L56" s="330">
        <v>24121</v>
      </c>
      <c r="M56" s="331">
        <v>9.5</v>
      </c>
      <c r="N56" s="332">
        <v>-2.8</v>
      </c>
    </row>
    <row r="57" spans="1:14" x14ac:dyDescent="0.15">
      <c r="A57" s="248"/>
      <c r="B57" s="244"/>
      <c r="C57" s="244"/>
      <c r="D57" s="244"/>
      <c r="E57" s="244"/>
      <c r="F57" s="244"/>
      <c r="G57" s="310" t="s">
        <v>517</v>
      </c>
      <c r="H57" s="311"/>
      <c r="I57" s="319">
        <v>998169</v>
      </c>
      <c r="J57" s="320">
        <v>36772</v>
      </c>
      <c r="K57" s="321">
        <v>157.69999999999999</v>
      </c>
      <c r="L57" s="322">
        <v>53270</v>
      </c>
      <c r="M57" s="323">
        <v>13.8</v>
      </c>
      <c r="N57" s="324">
        <v>143.9</v>
      </c>
    </row>
    <row r="58" spans="1:14" x14ac:dyDescent="0.15">
      <c r="A58" s="248"/>
      <c r="B58" s="244"/>
      <c r="C58" s="244"/>
      <c r="D58" s="244"/>
      <c r="E58" s="244"/>
      <c r="F58" s="244"/>
      <c r="G58" s="325"/>
      <c r="H58" s="326" t="s">
        <v>514</v>
      </c>
      <c r="I58" s="327">
        <v>149017</v>
      </c>
      <c r="J58" s="328">
        <v>5490</v>
      </c>
      <c r="K58" s="329">
        <v>5.3</v>
      </c>
      <c r="L58" s="330">
        <v>24316</v>
      </c>
      <c r="M58" s="331">
        <v>0.8</v>
      </c>
      <c r="N58" s="332">
        <v>4.5</v>
      </c>
    </row>
    <row r="59" spans="1:14" x14ac:dyDescent="0.15">
      <c r="A59" s="248"/>
      <c r="B59" s="244"/>
      <c r="C59" s="244"/>
      <c r="D59" s="244"/>
      <c r="E59" s="244"/>
      <c r="F59" s="244"/>
      <c r="G59" s="310" t="s">
        <v>518</v>
      </c>
      <c r="H59" s="311"/>
      <c r="I59" s="319">
        <v>2227538</v>
      </c>
      <c r="J59" s="320">
        <v>82615</v>
      </c>
      <c r="K59" s="321">
        <v>124.7</v>
      </c>
      <c r="L59" s="322">
        <v>53292</v>
      </c>
      <c r="M59" s="323">
        <v>0</v>
      </c>
      <c r="N59" s="324">
        <v>124.7</v>
      </c>
    </row>
    <row r="60" spans="1:14" x14ac:dyDescent="0.15">
      <c r="A60" s="248"/>
      <c r="B60" s="244"/>
      <c r="C60" s="244"/>
      <c r="D60" s="244"/>
      <c r="E60" s="244"/>
      <c r="F60" s="244"/>
      <c r="G60" s="325"/>
      <c r="H60" s="326" t="s">
        <v>514</v>
      </c>
      <c r="I60" s="333">
        <v>1411419</v>
      </c>
      <c r="J60" s="328">
        <v>52347</v>
      </c>
      <c r="K60" s="329">
        <v>853.5</v>
      </c>
      <c r="L60" s="330">
        <v>28900</v>
      </c>
      <c r="M60" s="331">
        <v>18.899999999999999</v>
      </c>
      <c r="N60" s="332">
        <v>834.6</v>
      </c>
    </row>
    <row r="61" spans="1:14" x14ac:dyDescent="0.15">
      <c r="A61" s="248"/>
      <c r="B61" s="244"/>
      <c r="C61" s="244"/>
      <c r="D61" s="244"/>
      <c r="E61" s="244"/>
      <c r="F61" s="244"/>
      <c r="G61" s="310" t="s">
        <v>519</v>
      </c>
      <c r="H61" s="334"/>
      <c r="I61" s="335">
        <v>1107112</v>
      </c>
      <c r="J61" s="336">
        <v>41047</v>
      </c>
      <c r="K61" s="337">
        <v>41.4</v>
      </c>
      <c r="L61" s="338">
        <v>49129</v>
      </c>
      <c r="M61" s="339">
        <v>2.9</v>
      </c>
      <c r="N61" s="324">
        <v>38.5</v>
      </c>
    </row>
    <row r="62" spans="1:14" x14ac:dyDescent="0.15">
      <c r="A62" s="248"/>
      <c r="B62" s="244"/>
      <c r="C62" s="244"/>
      <c r="D62" s="244"/>
      <c r="E62" s="244"/>
      <c r="F62" s="244"/>
      <c r="G62" s="325"/>
      <c r="H62" s="326" t="s">
        <v>514</v>
      </c>
      <c r="I62" s="327">
        <v>434414</v>
      </c>
      <c r="J62" s="328">
        <v>16112</v>
      </c>
      <c r="K62" s="329">
        <v>150.1</v>
      </c>
      <c r="L62" s="330">
        <v>25186</v>
      </c>
      <c r="M62" s="331">
        <v>1.5</v>
      </c>
      <c r="N62" s="332">
        <v>148.6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D34" zoomScale="85" zoomScaleNormal="85"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14.12</v>
      </c>
      <c r="G47" s="12">
        <v>11.81</v>
      </c>
      <c r="H47" s="12">
        <v>12.57</v>
      </c>
      <c r="I47" s="12">
        <v>13.2</v>
      </c>
      <c r="J47" s="13">
        <v>9.82</v>
      </c>
    </row>
    <row r="48" spans="2:10" ht="57.75" customHeight="1" x14ac:dyDescent="0.15">
      <c r="B48" s="14"/>
      <c r="C48" s="1141" t="s">
        <v>4</v>
      </c>
      <c r="D48" s="1141"/>
      <c r="E48" s="1142"/>
      <c r="F48" s="15">
        <v>1.59</v>
      </c>
      <c r="G48" s="16">
        <v>1.97</v>
      </c>
      <c r="H48" s="16">
        <v>1.47</v>
      </c>
      <c r="I48" s="16">
        <v>1.43</v>
      </c>
      <c r="J48" s="17">
        <v>2.2200000000000002</v>
      </c>
    </row>
    <row r="49" spans="2:10" ht="57.75" customHeight="1" thickBot="1" x14ac:dyDescent="0.2">
      <c r="B49" s="18"/>
      <c r="C49" s="1143" t="s">
        <v>5</v>
      </c>
      <c r="D49" s="1143"/>
      <c r="E49" s="1144"/>
      <c r="F49" s="19">
        <v>4.37</v>
      </c>
      <c r="G49" s="20" t="s">
        <v>526</v>
      </c>
      <c r="H49" s="20" t="s">
        <v>527</v>
      </c>
      <c r="I49" s="20">
        <v>0.04</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40" sqref="H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529</v>
      </c>
      <c r="D34" s="1151"/>
      <c r="E34" s="1152"/>
      <c r="F34" s="32" t="s">
        <v>530</v>
      </c>
      <c r="G34" s="33" t="s">
        <v>531</v>
      </c>
      <c r="H34" s="33" t="s">
        <v>532</v>
      </c>
      <c r="I34" s="33" t="s">
        <v>533</v>
      </c>
      <c r="J34" s="34" t="s">
        <v>534</v>
      </c>
      <c r="K34" s="22"/>
      <c r="L34" s="22"/>
      <c r="M34" s="22"/>
      <c r="N34" s="22"/>
      <c r="O34" s="22"/>
      <c r="P34" s="22"/>
    </row>
    <row r="35" spans="1:16" ht="39" customHeight="1" x14ac:dyDescent="0.15">
      <c r="A35" s="22"/>
      <c r="B35" s="35"/>
      <c r="C35" s="1145" t="s">
        <v>535</v>
      </c>
      <c r="D35" s="1146"/>
      <c r="E35" s="1147"/>
      <c r="F35" s="36">
        <v>5.95</v>
      </c>
      <c r="G35" s="37">
        <v>6.63</v>
      </c>
      <c r="H35" s="37">
        <v>7.02</v>
      </c>
      <c r="I35" s="37">
        <v>7.7</v>
      </c>
      <c r="J35" s="38">
        <v>8.1</v>
      </c>
      <c r="K35" s="22"/>
      <c r="L35" s="22"/>
      <c r="M35" s="22"/>
      <c r="N35" s="22"/>
      <c r="O35" s="22"/>
      <c r="P35" s="22"/>
    </row>
    <row r="36" spans="1:16" ht="39" customHeight="1" x14ac:dyDescent="0.15">
      <c r="A36" s="22"/>
      <c r="B36" s="35"/>
      <c r="C36" s="1145" t="s">
        <v>536</v>
      </c>
      <c r="D36" s="1146"/>
      <c r="E36" s="1147"/>
      <c r="F36" s="36">
        <v>1.58</v>
      </c>
      <c r="G36" s="37">
        <v>1.97</v>
      </c>
      <c r="H36" s="37">
        <v>1.46</v>
      </c>
      <c r="I36" s="37">
        <v>1.43</v>
      </c>
      <c r="J36" s="38">
        <v>2.2200000000000002</v>
      </c>
      <c r="K36" s="22"/>
      <c r="L36" s="22"/>
      <c r="M36" s="22"/>
      <c r="N36" s="22"/>
      <c r="O36" s="22"/>
      <c r="P36" s="22"/>
    </row>
    <row r="37" spans="1:16" ht="39" customHeight="1" x14ac:dyDescent="0.15">
      <c r="A37" s="22"/>
      <c r="B37" s="35"/>
      <c r="C37" s="1145" t="s">
        <v>537</v>
      </c>
      <c r="D37" s="1146"/>
      <c r="E37" s="1147"/>
      <c r="F37" s="36">
        <v>0.08</v>
      </c>
      <c r="G37" s="37">
        <v>0.04</v>
      </c>
      <c r="H37" s="37">
        <v>0.01</v>
      </c>
      <c r="I37" s="37">
        <v>0.02</v>
      </c>
      <c r="J37" s="38">
        <v>0.03</v>
      </c>
      <c r="K37" s="22"/>
      <c r="L37" s="22"/>
      <c r="M37" s="22"/>
      <c r="N37" s="22"/>
      <c r="O37" s="22"/>
      <c r="P37" s="22"/>
    </row>
    <row r="38" spans="1:16" ht="39" customHeight="1" x14ac:dyDescent="0.15">
      <c r="A38" s="22"/>
      <c r="B38" s="35"/>
      <c r="C38" s="1145" t="s">
        <v>538</v>
      </c>
      <c r="D38" s="1146"/>
      <c r="E38" s="1147"/>
      <c r="F38" s="36">
        <v>0.21</v>
      </c>
      <c r="G38" s="37" t="s">
        <v>539</v>
      </c>
      <c r="H38" s="37">
        <v>0.21</v>
      </c>
      <c r="I38" s="37">
        <v>0.12</v>
      </c>
      <c r="J38" s="38">
        <v>0.02</v>
      </c>
      <c r="K38" s="22"/>
      <c r="L38" s="22"/>
      <c r="M38" s="22"/>
      <c r="N38" s="22"/>
      <c r="O38" s="22"/>
      <c r="P38" s="22"/>
    </row>
    <row r="39" spans="1:16" ht="39" customHeight="1" x14ac:dyDescent="0.15">
      <c r="A39" s="22"/>
      <c r="B39" s="35"/>
      <c r="C39" s="1145" t="s">
        <v>540</v>
      </c>
      <c r="D39" s="1146"/>
      <c r="E39" s="1147"/>
      <c r="F39" s="36">
        <v>0</v>
      </c>
      <c r="G39" s="37">
        <v>0.01</v>
      </c>
      <c r="H39" s="37">
        <v>0</v>
      </c>
      <c r="I39" s="37" t="s">
        <v>541</v>
      </c>
      <c r="J39" s="38">
        <v>0</v>
      </c>
      <c r="K39" s="22"/>
      <c r="L39" s="22"/>
      <c r="M39" s="22"/>
      <c r="N39" s="22"/>
      <c r="O39" s="22"/>
      <c r="P39" s="22"/>
    </row>
    <row r="40" spans="1:16" ht="39" customHeight="1" x14ac:dyDescent="0.15">
      <c r="A40" s="22"/>
      <c r="B40" s="35"/>
      <c r="C40" s="1145" t="s">
        <v>542</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543</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544</v>
      </c>
      <c r="D43" s="1149"/>
      <c r="E43" s="1150"/>
      <c r="F43" s="41">
        <v>0</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7"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990</v>
      </c>
      <c r="L45" s="60">
        <v>1006</v>
      </c>
      <c r="M45" s="60">
        <v>925</v>
      </c>
      <c r="N45" s="60">
        <v>948</v>
      </c>
      <c r="O45" s="61">
        <v>906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215</v>
      </c>
      <c r="L48" s="64">
        <v>246</v>
      </c>
      <c r="M48" s="64">
        <v>247</v>
      </c>
      <c r="N48" s="64">
        <v>258</v>
      </c>
      <c r="O48" s="65">
        <v>291</v>
      </c>
      <c r="P48" s="48"/>
      <c r="Q48" s="48"/>
      <c r="R48" s="48"/>
      <c r="S48" s="48"/>
      <c r="T48" s="48"/>
      <c r="U48" s="48"/>
    </row>
    <row r="49" spans="1:21" ht="30.75" customHeight="1" x14ac:dyDescent="0.15">
      <c r="A49" s="48"/>
      <c r="B49" s="1163"/>
      <c r="C49" s="1164"/>
      <c r="D49" s="62"/>
      <c r="E49" s="1155" t="s">
        <v>16</v>
      </c>
      <c r="F49" s="1155"/>
      <c r="G49" s="1155"/>
      <c r="H49" s="1155"/>
      <c r="I49" s="1155"/>
      <c r="J49" s="1156"/>
      <c r="K49" s="63">
        <v>222</v>
      </c>
      <c r="L49" s="64">
        <v>224</v>
      </c>
      <c r="M49" s="64">
        <v>221</v>
      </c>
      <c r="N49" s="64">
        <v>210</v>
      </c>
      <c r="O49" s="65">
        <v>181</v>
      </c>
      <c r="P49" s="48"/>
      <c r="Q49" s="48"/>
      <c r="R49" s="48"/>
      <c r="S49" s="48"/>
      <c r="T49" s="48"/>
      <c r="U49" s="48"/>
    </row>
    <row r="50" spans="1:21" ht="30.75" customHeight="1" x14ac:dyDescent="0.15">
      <c r="A50" s="48"/>
      <c r="B50" s="1163"/>
      <c r="C50" s="1164"/>
      <c r="D50" s="62"/>
      <c r="E50" s="1155" t="s">
        <v>17</v>
      </c>
      <c r="F50" s="1155"/>
      <c r="G50" s="1155"/>
      <c r="H50" s="1155"/>
      <c r="I50" s="1155"/>
      <c r="J50" s="1156"/>
      <c r="K50" s="63">
        <v>5</v>
      </c>
      <c r="L50" s="64">
        <v>21</v>
      </c>
      <c r="M50" s="64">
        <v>22</v>
      </c>
      <c r="N50" s="64">
        <v>24</v>
      </c>
      <c r="O50" s="65">
        <v>27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906</v>
      </c>
      <c r="L52" s="64">
        <v>953</v>
      </c>
      <c r="M52" s="64">
        <v>987</v>
      </c>
      <c r="N52" s="64">
        <v>994</v>
      </c>
      <c r="O52" s="65">
        <v>1009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526</v>
      </c>
      <c r="L53" s="69">
        <v>544</v>
      </c>
      <c r="M53" s="69">
        <v>428</v>
      </c>
      <c r="N53" s="69">
        <v>446</v>
      </c>
      <c r="O53" s="70">
        <v>396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2016-04-06T07:12:02Z</cp:lastPrinted>
  <dcterms:created xsi:type="dcterms:W3CDTF">2016-02-15T01:17:42Z</dcterms:created>
  <dcterms:modified xsi:type="dcterms:W3CDTF">2016-04-06T07:15:14Z</dcterms:modified>
  <cp:category/>
</cp:coreProperties>
</file>