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
    </mc:Choice>
  </mc:AlternateContent>
  <xr:revisionPtr revIDLastSave="0" documentId="13_ncr:1_{54CA24CB-89DA-44E0-9DEA-19FDBE5E0ED6}" xr6:coauthVersionLast="47" xr6:coauthVersionMax="47" xr10:uidLastSave="{00000000-0000-0000-0000-000000000000}"/>
  <bookViews>
    <workbookView xWindow="-120" yWindow="-120" windowWidth="29040" windowHeight="15840" tabRatio="8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AM36" i="10" s="1"/>
  <c r="BE34" i="10" l="1"/>
  <c r="BW34" i="10" s="1"/>
  <c r="BW35" i="10" l="1"/>
  <c r="BW36" i="10" s="1"/>
  <c r="BW37" i="10" s="1"/>
  <c r="BW38" i="10" s="1"/>
  <c r="BW39" i="10" s="1"/>
  <c r="BW40" i="10" s="1"/>
  <c r="CO34" i="10" l="1"/>
  <c r="CO35" i="10" s="1"/>
</calcChain>
</file>

<file path=xl/sharedStrings.xml><?xml version="1.0" encoding="utf-8"?>
<sst xmlns="http://schemas.openxmlformats.org/spreadsheetml/2006/main" count="1125" uniqueCount="623">
  <si>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</si>
  <si>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</si>
  <si>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</si>
  <si>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</si>
  <si>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</si>
  <si>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</si>
  <si>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</si>
  <si>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</si>
  <si>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</si>
  <si>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</si>
  <si>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</si>
  <si>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</si>
  <si>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</si>
  <si>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</si>
  <si>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</si>
  <si>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</si>
  <si>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</si>
  <si>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</si>
  <si>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</si>
  <si>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</si>
  <si>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</si>
  <si>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</si>
  <si>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</si>
  <si>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</si>
  <si>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</si>
  <si>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</si>
  <si>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</si>
  <si>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</si>
  <si>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</si>
  <si>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</si>
  <si>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</si>
  <si>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</si>
  <si>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</si>
  <si>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</si>
  <si>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</si>
  <si>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</si>
  <si>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</si>
  <si>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</si>
  <si>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</si>
  <si>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</si>
  <si>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</si>
  <si>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</si>
  <si>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</si>
  <si>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</si>
  <si>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</si>
  <si>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</si>
  <si>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</si>
  <si>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</si>
  <si>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</si>
  <si>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</si>
  <si>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</si>
  <si>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</si>
  <si>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</si>
  <si>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</si>
  <si>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</si>
  <si>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</si>
  <si>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</si>
  <si>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</si>
  <si>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</si>
  <si>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</si>
  <si>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</si>
  <si>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</si>
  <si>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</si>
  <si>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</si>
  <si>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</si>
  <si>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</si>
  <si>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</si>
  <si>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</si>
  <si>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</si>
  <si>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</si>
  <si>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</si>
  <si>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</si>
  <si>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</si>
  <si>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</si>
  <si>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</si>
  <si>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</si>
  <si>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</si>
  <si>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</si>
  <si>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</si>
  <si>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</si>
  <si>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</si>
  <si>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</si>
  <si>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</si>
  <si>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</si>
  <si>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</si>
  <si>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</si>
  <si>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</si>
  <si>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</si>
  <si>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</si>
  <si>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</si>
  <si>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</si>
  <si>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</si>
  <si>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</si>
  <si>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</si>
  <si>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</si>
  <si>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</si>
  <si>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</si>
  <si>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</si>
  <si>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</si>
  <si>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</si>
  <si>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</si>
  <si>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</si>
  <si>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</si>
  <si>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</si>
  <si>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</si>
  <si>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</si>
  <si>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</si>
  <si>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</si>
  <si>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</si>
  <si>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</si>
  <si>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</si>
  <si>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</si>
  <si>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</si>
  <si>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</si>
  <si>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</si>
  <si>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</si>
  <si>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</si>
  <si>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</si>
  <si>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</si>
  <si>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</si>
  <si>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</si>
  <si>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</si>
  <si>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</si>
  <si>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</si>
  <si>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</si>
  <si>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</si>
  <si>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</si>
  <si>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</si>
  <si>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</si>
  <si>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</si>
  <si>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</si>
  <si>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</si>
  <si>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</si>
  <si>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</si>
  <si>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</si>
  <si>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</si>
  <si>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</si>
  <si>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</si>
  <si>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</si>
  <si>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</si>
  <si>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</si>
  <si>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</si>
  <si>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</si>
  <si>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</si>
  <si>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</si>
  <si>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</si>
  <si>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</si>
  <si>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</si>
  <si>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</si>
  <si>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</si>
  <si>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</si>
  <si>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</si>
  <si>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</si>
  <si>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</si>
  <si>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</si>
  <si>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</si>
  <si>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</si>
  <si>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</si>
  <si>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</si>
  <si>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</si>
  <si>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</si>
  <si>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</si>
  <si>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</si>
  <si>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</si>
  <si>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</si>
  <si>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</si>
  <si>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</si>
  <si>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</si>
  <si>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</si>
  <si>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</si>
  <si>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</si>
  <si>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</si>
  <si>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</si>
  <si>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</si>
  <si>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</si>
  <si>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</si>
  <si>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</si>
  <si>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</si>
  <si>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</si>
  <si>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</si>
  <si>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</si>
  <si>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</si>
  <si>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</si>
  <si>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</si>
  <si>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</si>
  <si>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</si>
  <si>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</si>
  <si>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</si>
  <si>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</si>
  <si>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</si>
  <si>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</si>
  <si>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</si>
  <si>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</si>
  <si>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</si>
  <si>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</si>
  <si>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</si>
  <si>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</si>
  <si>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</si>
  <si>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</si>
  <si>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</si>
  <si>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</si>
  <si>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</si>
  <si>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</si>
  <si>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</si>
  <si>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</si>
  <si>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</si>
  <si>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</si>
  <si>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</si>
  <si>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</si>
  <si>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</si>
  <si>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</si>
  <si>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</si>
  <si>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</si>
  <si>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</si>
  <si>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</si>
  <si>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</si>
  <si>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</si>
  <si>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</si>
  <si>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</si>
  <si>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</si>
  <si>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</si>
  <si>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石川県津幡町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</si>
  <si>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</si>
  <si>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</si>
  <si>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</si>
  <si>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</si>
  <si>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</si>
  <si>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</si>
  <si>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</si>
  <si>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</si>
  <si>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</si>
  <si>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</si>
  <si>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</si>
  <si>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</si>
  <si>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</si>
  <si>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</si>
  <si>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</si>
  <si>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</si>
  <si>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</si>
  <si>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</si>
  <si>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</si>
  <si>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</si>
  <si>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</si>
  <si>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</si>
  <si>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</si>
  <si>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</si>
  <si>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</si>
  <si>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</si>
  <si>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</si>
  <si>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</si>
  <si>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</si>
  <si>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</si>
  <si>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</si>
  <si>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</si>
  <si>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</si>
  <si>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</si>
  <si>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</si>
  <si>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</si>
  <si>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</si>
  <si>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</si>
  <si>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</si>
  <si>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</si>
  <si>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</si>
  <si>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</si>
  <si>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</si>
  <si>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</si>
  <si>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</si>
  <si>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</si>
  <si>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</si>
  <si>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</si>
  <si>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</si>
  <si>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</si>
  <si>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</si>
  <si>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</si>
  <si>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</si>
  <si>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</si>
  <si>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</si>
  <si>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</si>
  <si>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</si>
  <si>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</si>
  <si>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</si>
  <si>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</si>
  <si>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</si>
  <si>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</si>
  <si>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</si>
  <si>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</si>
  <si>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</si>
  <si>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</si>
  <si>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</si>
  <si>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</si>
  <si>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</si>
  <si>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</si>
  <si>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</si>
  <si>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</si>
  <si>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</si>
  <si>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</si>
  <si>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</si>
  <si>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</si>
  <si>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</si>
  <si>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</si>
  <si>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</si>
  <si>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</si>
  <si>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</si>
  <si>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</si>
  <si>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</si>
  <si>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</si>
  <si>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</si>
  <si>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</si>
  <si>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</si>
  <si>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</si>
  <si>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</si>
  <si>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</si>
  <si>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</si>
  <si>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</si>
  <si>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</si>
  <si>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</si>
  <si>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</si>
  <si>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</si>
  <si>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</si>
  <si>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</si>
  <si>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</si>
  <si>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</si>
  <si>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</si>
  <si>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</si>
  <si>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</si>
  <si>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</si>
  <si>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</si>
  <si>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</si>
  <si>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</si>
  <si>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</si>
  <si>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</si>
  <si>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</si>
  <si>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</si>
  <si>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</si>
  <si>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</si>
  <si>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</si>
  <si>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</si>
  <si>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</si>
  <si>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</si>
  <si>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</si>
  <si>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</si>
  <si>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</si>
  <si>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</si>
  <si>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</si>
  <si>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</si>
  <si>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</si>
  <si>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</si>
  <si>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</si>
  <si>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</si>
  <si>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</si>
  <si>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</si>
  <si>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</si>
  <si>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</si>
  <si>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</si>
  <si>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</si>
  <si>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</si>
  <si>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</si>
  <si>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</si>
  <si>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</si>
  <si>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</si>
  <si>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</si>
  <si>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</si>
  <si>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</si>
  <si>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</si>
  <si>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</si>
  <si>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</si>
  <si>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</si>
  <si>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</si>
  <si>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</si>
  <si>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</si>
  <si>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</si>
  <si>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</si>
  <si>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</si>
  <si>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</si>
  <si>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</si>
  <si>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</si>
  <si>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</si>
  <si>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石川県津幡町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</si>
  <si>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</si>
  <si>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</si>
  <si>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</si>
  <si>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</si>
  <si>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</si>
  <si>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</si>
  <si>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</si>
  <si>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</si>
  <si>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</si>
  <si>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</si>
  <si>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</si>
  <si>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</si>
  <si>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</si>
  <si>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</si>
  <si>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</si>
  <si>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</si>
  <si>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</si>
  <si>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</si>
  <si>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</si>
  <si>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</si>
  <si>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</si>
  <si>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</si>
  <si>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</si>
  <si>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</si>
  <si>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</si>
  <si>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</si>
  <si>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</si>
  <si>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</si>
  <si>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</si>
  <si>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</si>
  <si>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</si>
  <si>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</si>
  <si>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</si>
  <si>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</si>
  <si>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</si>
  <si>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</si>
  <si>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津幡町介護保険特別会計</t>
    <phoneticPr fontId="5"/>
  </si>
  <si>
    <t>津幡町後期高齢者医療特別会計</t>
    <phoneticPr fontId="5"/>
  </si>
  <si>
    <t>津幡町病院事業会計</t>
    <phoneticPr fontId="5"/>
  </si>
  <si>
    <t>法適用企業</t>
    <phoneticPr fontId="5"/>
  </si>
  <si>
    <t>津幡町水道事業会計</t>
    <phoneticPr fontId="5"/>
  </si>
  <si>
    <t>法適用企業</t>
    <phoneticPr fontId="5"/>
  </si>
  <si>
    <t>津幡町下水道事業会計</t>
    <phoneticPr fontId="5"/>
  </si>
  <si>
    <t>津幡町簡易水道事業特別会計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</si>
  <si>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</si>
  <si>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</si>
  <si>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</si>
  <si>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</si>
  <si>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</si>
  <si>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</si>
  <si>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</si>
  <si>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</si>
  <si>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</si>
  <si>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</si>
  <si>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</si>
  <si>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</si>
  <si>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</si>
  <si>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</si>
  <si>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</si>
  <si>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</si>
  <si>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</si>
  <si>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</si>
  <si>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</si>
  <si>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</si>
  <si>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</si>
  <si>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</si>
  <si>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</si>
  <si>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</si>
  <si>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</si>
  <si>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</si>
  <si>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</si>
  <si>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</si>
  <si>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</si>
  <si>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</si>
  <si>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</si>
  <si>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</si>
  <si>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</si>
  <si>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</si>
  <si>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</si>
  <si>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</si>
  <si>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</si>
  <si>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</si>
  <si>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</si>
  <si>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</si>
  <si>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</si>
  <si>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</si>
  <si>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</si>
  <si>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</si>
  <si>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</si>
  <si>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</si>
  <si>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</si>
  <si>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</si>
  <si>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</si>
  <si>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</si>
  <si>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</si>
  <si>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</si>
  <si>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</si>
  <si>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</si>
  <si>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</si>
  <si>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</si>
  <si>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</si>
  <si>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</si>
  <si>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</si>
  <si>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</si>
  <si>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</si>
  <si>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</si>
  <si>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</si>
  <si>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津幡町下水道事業会計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</si>
  <si>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</si>
  <si>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</si>
  <si>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津幡町病院事業会計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</si>
  <si>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</si>
  <si>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津幡町水道事業会計</t>
    <phoneticPr fontId="5"/>
  </si>
  <si>
    <t>(Ｆ)</t>
    <phoneticPr fontId="5"/>
  </si>
  <si>
    <t>津幡町介護保険特別会計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</si>
  <si>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</si>
  <si>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</si>
  <si>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</si>
  <si>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</si>
  <si>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</si>
  <si>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</si>
  <si>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</si>
  <si>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</si>
  <si>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</si>
  <si>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</si>
  <si>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</si>
  <si>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</si>
  <si>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</si>
  <si>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</si>
  <si>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</si>
  <si>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</si>
  <si>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</si>
  <si>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</si>
  <si>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</si>
  <si>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</si>
  <si>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</si>
  <si>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</si>
  <si>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</si>
  <si>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</si>
  <si>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</si>
  <si>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</si>
  <si>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</si>
  <si>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</si>
  <si>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</si>
  <si>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</si>
  <si>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</si>
  <si>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</si>
  <si>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</si>
  <si>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</si>
  <si>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</si>
  <si>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</si>
  <si>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</si>
  <si>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</si>
  <si>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</si>
  <si>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</si>
  <si>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</si>
  <si>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</si>
  <si>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</si>
  <si>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</si>
  <si>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</si>
  <si>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</si>
  <si>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</si>
  <si>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</si>
  <si>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</si>
  <si>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</si>
  <si>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</si>
  <si>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</si>
  <si>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</si>
  <si>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</si>
  <si>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</si>
  <si>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</si>
  <si>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</si>
  <si>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</si>
  <si>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</si>
  <si>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</si>
  <si>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</si>
  <si>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</si>
  <si>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</si>
  <si>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</si>
  <si>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</si>
  <si>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</si>
  <si>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</si>
  <si>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</si>
  <si>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</si>
  <si>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</si>
  <si>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</si>
  <si>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</si>
  <si>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</si>
  <si>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</si>
  <si>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</si>
  <si>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</si>
  <si>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</si>
  <si>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</si>
  <si>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</si>
  <si>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</si>
  <si>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</si>
  <si>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</si>
  <si>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</si>
  <si>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1.84</t>
  </si>
  <si>
    <t>▲ 0.98</t>
  </si>
  <si>
    <t>▲ 1.59</t>
  </si>
  <si>
    <t>津幡町水道事業会計</t>
  </si>
  <si>
    <t>津幡町病院事業会計</t>
  </si>
  <si>
    <t>一般会計</t>
  </si>
  <si>
    <t>津幡町介護保険特別会計</t>
  </si>
  <si>
    <t>津幡町国民健康保険特別会計</t>
  </si>
  <si>
    <t>津幡町後期高齢者医療特別会計</t>
  </si>
  <si>
    <t>津幡町バス事業特別会計</t>
  </si>
  <si>
    <t>津幡町簡易水道事業特別会計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</si>
  <si>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</si>
  <si>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</si>
  <si>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</si>
  <si>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</si>
  <si>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</si>
  <si>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</si>
  <si>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</si>
  <si>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</si>
  <si>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</si>
  <si>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</si>
  <si>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</si>
  <si>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</si>
  <si>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</si>
  <si>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</si>
  <si>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</si>
  <si>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石川県市町村消防団員等公務災害補償等組合</t>
  </si>
  <si>
    <t>石川県市町村消防賞じゅつ金組合</t>
    <rPh sb="0" eb="3">
      <t>イシカワケン</t>
    </rPh>
    <rPh sb="3" eb="6">
      <t>シチョウソン</t>
    </rPh>
    <rPh sb="6" eb="8">
      <t>ショウボウ</t>
    </rPh>
    <rPh sb="8" eb="9">
      <t>ショウ</t>
    </rPh>
    <rPh sb="12" eb="13">
      <t>キン</t>
    </rPh>
    <rPh sb="13" eb="15">
      <t>クミアイ</t>
    </rPh>
    <phoneticPr fontId="2"/>
  </si>
  <si>
    <t>土地開発公社</t>
    <rPh sb="0" eb="2">
      <t>トチ</t>
    </rPh>
    <rPh sb="2" eb="4">
      <t>カイハツ</t>
    </rPh>
    <rPh sb="4" eb="6">
      <t>コウシャ</t>
    </rPh>
    <phoneticPr fontId="2"/>
  </si>
  <si>
    <t>－</t>
    <phoneticPr fontId="2"/>
  </si>
  <si>
    <t>公共施設管理公社</t>
    <rPh sb="0" eb="2">
      <t>コウキョウ</t>
    </rPh>
    <rPh sb="2" eb="4">
      <t>シセツ</t>
    </rPh>
    <rPh sb="4" eb="6">
      <t>カンリ</t>
    </rPh>
    <rPh sb="6" eb="8">
      <t>コウシャ</t>
    </rPh>
    <phoneticPr fontId="2"/>
  </si>
  <si>
    <t>環境整備基金</t>
    <phoneticPr fontId="5"/>
  </si>
  <si>
    <t>公共施設等整備基金</t>
    <phoneticPr fontId="5"/>
  </si>
  <si>
    <t>バス事業調整基金</t>
    <phoneticPr fontId="5"/>
  </si>
  <si>
    <t>人材育成基金</t>
  </si>
  <si>
    <t>地域づくり推進事業基金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</si>
  <si>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</si>
  <si>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</si>
  <si>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値との比較では、有形固定資産減価償却率は低い数値となっているものの、将来負担比率は大きく上回る数値となっている。当町の将来負担比率については、公営企業等繰入見込額が多額であることや充当可能基金残高が少額であることが数値を高くしている要因の一部であり、それらは一般会計等の有形固定資産減価償却率とは関係のない要素である。令和3年度においては、財政調整基金、減債基金の増により、将来負担比率は改善した。また、当町が有形固定資産減価償却率が低い要因としては、保有資産額の多額を占める学校施設や道路等の施設類型で低い数値を示していることが考えられる。　</t>
    <rPh sb="177" eb="179">
      <t>ザイセイ</t>
    </rPh>
    <rPh sb="179" eb="181">
      <t>チョウセイ</t>
    </rPh>
    <rPh sb="181" eb="183">
      <t>キキン</t>
    </rPh>
    <rPh sb="184" eb="186">
      <t>ゲンサイ</t>
    </rPh>
    <rPh sb="186" eb="188">
      <t>キキン</t>
    </rPh>
    <rPh sb="201" eb="203">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</si>
  <si>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</si>
  <si>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</si>
  <si>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</si>
  <si>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</si>
  <si>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</si>
  <si>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</si>
  <si>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の比較では、依然として高い傾向にあるが、平成15年度から普通会計において実施している地方債発行時のシーリング等により、地方債発行を厳しく抑制してきたことで改善傾向にあり、令和3年度においては財政調整基金、減債基金の増により将来負担比率は改善した。今後も各大型事業が控えており、一時的に比率が上昇することが見込まれるが、各健全化基準等は超えない見込みである。今後も一層の経費削減や適正な手数料・負担金の見直し等を行い、更なる比率の改善を目指す。</t>
    <rPh sb="100" eb="102">
      <t>レイワ</t>
    </rPh>
    <rPh sb="103" eb="105">
      <t>ネンド</t>
    </rPh>
    <rPh sb="110" eb="116">
      <t>ザイセイチョウセイキキン</t>
    </rPh>
    <rPh sb="117" eb="119">
      <t>ゲンサイ</t>
    </rPh>
    <rPh sb="119" eb="121">
      <t>キキン</t>
    </rPh>
    <rPh sb="122" eb="123">
      <t>ゾウ</t>
    </rPh>
    <rPh sb="133" eb="135">
      <t>カイゼン</t>
    </rPh>
    <rPh sb="153" eb="156">
      <t>イチジテキ</t>
    </rPh>
    <rPh sb="167" eb="169">
      <t>ミコ</t>
    </rPh>
    <rPh sb="207" eb="210">
      <t>テスウリョウ</t>
    </rPh>
    <rPh sb="211" eb="214">
      <t>フタンキン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</si>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</sst>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5F5D1A4-777F-405D-AD37-CC2E47E426B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91E52B39-88FB-4458-9165-D8736EDDC45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CB17-4FDD-92DC-77597FECA4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19101</c:v>
                </c:pt>
                <c:pt idx="1">
                  <c:v>35346</c:v>
                </c:pt>
                <c:pt idx="2">
                  <c:v>57125</c:v>
                </c:pt>
                <c:pt idx="3">
                  <c:v>125487</c:v>
                </c:pt>
                <c:pt idx="4">
                  <c:v>72784</c:v>
                </c:pt>
              </c:numCache>
            </c:numRef>
          </c:val>
          <c:smooth val="0"/>
          <c:extLst>
            <c:ext xmlns:c16="http://schemas.microsoft.com/office/drawing/2014/chart" uri="{C3380CC4-5D6E-409C-BE32-E72D297353CC}">
              <c16:uniqueId val="{00000001-CB17-4FDD-92DC-77597FECA4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c:v>
                </c:pt>
                <c:pt idx="1">
                  <c:v>2.29</c:v>
                </c:pt>
                <c:pt idx="2">
                  <c:v>2.4</c:v>
                </c:pt>
                <c:pt idx="3">
                  <c:v>2.35</c:v>
                </c:pt>
                <c:pt idx="4">
                  <c:v>4.2</c:v>
                </c:pt>
              </c:numCache>
            </c:numRef>
          </c:val>
          <c:extLst>
            <c:ext xmlns:c16="http://schemas.microsoft.com/office/drawing/2014/chart" uri="{C3380CC4-5D6E-409C-BE32-E72D297353CC}">
              <c16:uniqueId val="{00000000-50E5-4B1B-9037-709A4DBF58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9.69</c:v>
                </c:pt>
                <c:pt idx="1">
                  <c:v>9.23</c:v>
                </c:pt>
                <c:pt idx="2">
                  <c:v>8.91</c:v>
                </c:pt>
                <c:pt idx="3">
                  <c:v>11.99</c:v>
                </c:pt>
                <c:pt idx="4">
                  <c:v>19.27</c:v>
                </c:pt>
              </c:numCache>
            </c:numRef>
          </c:val>
          <c:extLst>
            <c:ext xmlns:c16="http://schemas.microsoft.com/office/drawing/2014/chart" uri="{C3380CC4-5D6E-409C-BE32-E72D297353CC}">
              <c16:uniqueId val="{00000001-50E5-4B1B-9037-709A4DBF58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-1.84</c:v>
                </c:pt>
                <c:pt idx="1">
                  <c:v>-0.98</c:v>
                </c:pt>
                <c:pt idx="2">
                  <c:v>-1.59</c:v>
                </c:pt>
                <c:pt idx="3">
                  <c:v>1.92</c:v>
                </c:pt>
                <c:pt idx="4">
                  <c:v>8.48</c:v>
                </c:pt>
              </c:numCache>
            </c:numRef>
          </c:val>
          <c:smooth val="0"/>
          <c:extLst>
            <c:ext xmlns:c16="http://schemas.microsoft.com/office/drawing/2014/chart" uri="{C3380CC4-5D6E-409C-BE32-E72D297353CC}">
              <c16:uniqueId val="{00000002-50E5-4B1B-9037-709A4DBF58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2.84</c:v>
                </c:pt>
                <c:pt idx="2">
                  <c:v>#N/A</c:v>
                </c:pt>
                <c:pt idx="3">
                  <c:v>2</c:v>
                </c:pt>
                <c:pt idx="4">
                  <c:v>#N/A</c:v>
                </c:pt>
                <c:pt idx="5">
                  <c:v>1.74</c:v>
                </c:pt>
                <c:pt idx="6">
                  <c:v>#N/A</c:v>
                </c:pt>
                <c:pt idx="7">
                  <c:v>0.52</c:v>
                </c:pt>
                <c:pt idx="8">
                  <c:v>#N/A</c:v>
                </c:pt>
                <c:pt idx="9">
                  <c:v>0</c:v>
                </c:pt>
              </c:numCache>
            </c:numRef>
          </c:val>
          <c:extLst>
            <c:ext xmlns:c16="http://schemas.microsoft.com/office/drawing/2014/chart" uri="{C3380CC4-5D6E-409C-BE32-E72D297353CC}">
              <c16:uniqueId val="{00000000-B7E7-451F-8959-2FF8DABC05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E7-451F-8959-2FF8DABC05B1}"/>
            </c:ext>
          </c:extLst>
        </c:ser>
        <c:ser>
          <c:idx val="2"/>
          <c:order val="2"/>
          <c:tx>
            <c:strRef>
              <c:f>データシート!$A$29</c:f>
              <c:strCache>
                <c:ptCount val="1"/>
                <c:pt idx="0">
                  <c:v>津幡町簡易水道事業特別会計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B7E7-451F-8959-2FF8DABC05B1}"/>
            </c:ext>
          </c:extLst>
        </c:ser>
        <c:ser>
          <c:idx val="3"/>
          <c:order val="3"/>
          <c:tx>
            <c:strRef>
              <c:f>データシート!$A$30</c:f>
              <c:strCache>
                <c:ptCount val="1"/>
                <c:pt idx="0">
                  <c:v>津幡町バス事業特別会計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3-B7E7-451F-8959-2FF8DABC05B1}"/>
            </c:ext>
          </c:extLst>
        </c:ser>
        <c:ser>
          <c:idx val="4"/>
          <c:order val="4"/>
          <c:tx>
            <c:strRef>
              <c:f>データシート!$A$31</c:f>
              <c:strCache>
                <c:ptCount val="1"/>
                <c:pt idx="0">
                  <c:v>津幡町後期高齢者医療特別会計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0.06</c:v>
                </c:pt>
              </c:numCache>
            </c:numRef>
          </c:val>
          <c:extLst>
            <c:ext xmlns:c16="http://schemas.microsoft.com/office/drawing/2014/chart" uri="{C3380CC4-5D6E-409C-BE32-E72D297353CC}">
              <c16:uniqueId val="{00000004-B7E7-451F-8959-2FF8DABC05B1}"/>
            </c:ext>
          </c:extLst>
        </c:ser>
        <c:ser>
          <c:idx val="5"/>
          <c:order val="5"/>
          <c:tx>
            <c:strRef>
              <c:f>データシート!$A$32</c:f>
              <c:strCache>
                <c:ptCount val="1"/>
                <c:pt idx="0">
                  <c:v>津幡町国民健康保険特別会計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0.49</c:v>
                </c:pt>
                <c:pt idx="4">
                  <c:v>#N/A</c:v>
                </c:pt>
                <c:pt idx="5">
                  <c:v>0.89</c:v>
                </c:pt>
                <c:pt idx="6">
                  <c:v>#N/A</c:v>
                </c:pt>
                <c:pt idx="7">
                  <c:v>0.31</c:v>
                </c:pt>
                <c:pt idx="8">
                  <c:v>#N/A</c:v>
                </c:pt>
                <c:pt idx="9">
                  <c:v>0.44</c:v>
                </c:pt>
              </c:numCache>
            </c:numRef>
          </c:val>
          <c:extLst>
            <c:ext xmlns:c16="http://schemas.microsoft.com/office/drawing/2014/chart" uri="{C3380CC4-5D6E-409C-BE32-E72D297353CC}">
              <c16:uniqueId val="{00000005-B7E7-451F-8959-2FF8DABC05B1}"/>
            </c:ext>
          </c:extLst>
        </c:ser>
        <c:ser>
          <c:idx val="6"/>
          <c:order val="6"/>
          <c:tx>
            <c:strRef>
              <c:f>データシート!$A$33</c:f>
              <c:strCache>
                <c:ptCount val="1"/>
                <c:pt idx="0">
                  <c:v>津幡町介護保険特別会計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c:v>
                </c:pt>
                <c:pt idx="2">
                  <c:v>#N/A</c:v>
                </c:pt>
                <c:pt idx="3">
                  <c:v>0.83</c:v>
                </c:pt>
                <c:pt idx="4">
                  <c:v>#N/A</c:v>
                </c:pt>
                <c:pt idx="5">
                  <c:v>0.61</c:v>
                </c:pt>
                <c:pt idx="6">
                  <c:v>#N/A</c:v>
                </c:pt>
                <c:pt idx="7">
                  <c:v>1.03</c:v>
                </c:pt>
                <c:pt idx="8">
                  <c:v>#N/A</c:v>
                </c:pt>
                <c:pt idx="9">
                  <c:v>0.54</c:v>
                </c:pt>
              </c:numCache>
            </c:numRef>
          </c:val>
          <c:extLst>
            <c:ext xmlns:c16="http://schemas.microsoft.com/office/drawing/2014/chart" uri="{C3380CC4-5D6E-409C-BE32-E72D297353CC}">
              <c16:uniqueId val="{00000006-B7E7-451F-8959-2FF8DABC05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1.66</c:v>
                </c:pt>
                <c:pt idx="2">
                  <c:v>#N/A</c:v>
                </c:pt>
                <c:pt idx="3">
                  <c:v>2.2400000000000002</c:v>
                </c:pt>
                <c:pt idx="4">
                  <c:v>#N/A</c:v>
                </c:pt>
                <c:pt idx="5">
                  <c:v>2.35</c:v>
                </c:pt>
                <c:pt idx="6">
                  <c:v>#N/A</c:v>
                </c:pt>
                <c:pt idx="7">
                  <c:v>2.2999999999999998</c:v>
                </c:pt>
                <c:pt idx="8">
                  <c:v>#N/A</c:v>
                </c:pt>
                <c:pt idx="9">
                  <c:v>4.16</c:v>
                </c:pt>
              </c:numCache>
            </c:numRef>
          </c:val>
          <c:extLst>
            <c:ext xmlns:c16="http://schemas.microsoft.com/office/drawing/2014/chart" uri="{C3380CC4-5D6E-409C-BE32-E72D297353CC}">
              <c16:uniqueId val="{00000007-B7E7-451F-8959-2FF8DABC05B1}"/>
            </c:ext>
          </c:extLst>
        </c:ser>
        <c:ser>
          <c:idx val="8"/>
          <c:order val="8"/>
          <c:tx>
            <c:strRef>
              <c:f>データシート!$A$35</c:f>
              <c:strCache>
                <c:ptCount val="1"/>
                <c:pt idx="0">
                  <c:v>津幡町病院事業会計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3.52</c:v>
                </c:pt>
                <c:pt idx="8">
                  <c:v>#N/A</c:v>
                </c:pt>
                <c:pt idx="9">
                  <c:v>6.75</c:v>
                </c:pt>
              </c:numCache>
            </c:numRef>
          </c:val>
          <c:extLst>
            <c:ext xmlns:c16="http://schemas.microsoft.com/office/drawing/2014/chart" uri="{C3380CC4-5D6E-409C-BE32-E72D297353CC}">
              <c16:uniqueId val="{00000008-B7E7-451F-8959-2FF8DABC05B1}"/>
            </c:ext>
          </c:extLst>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10.26</c:v>
                </c:pt>
                <c:pt idx="2">
                  <c:v>#N/A</c:v>
                </c:pt>
                <c:pt idx="3">
                  <c:v>11.28</c:v>
                </c:pt>
                <c:pt idx="4">
                  <c:v>#N/A</c:v>
                </c:pt>
                <c:pt idx="5">
                  <c:v>11.93</c:v>
                </c:pt>
                <c:pt idx="6">
                  <c:v>#N/A</c:v>
                </c:pt>
                <c:pt idx="7">
                  <c:v>11.8</c:v>
                </c:pt>
                <c:pt idx="8">
                  <c:v>#N/A</c:v>
                </c:pt>
                <c:pt idx="9">
                  <c:v>11.64</c:v>
                </c:pt>
              </c:numCache>
            </c:numRef>
          </c:val>
          <c:extLst>
            <c:ext xmlns:c16="http://schemas.microsoft.com/office/drawing/2014/chart" uri="{C3380CC4-5D6E-409C-BE32-E72D297353CC}">
              <c16:uniqueId val="{00000009-B7E7-451F-8959-2FF8DABC05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2050</c:v>
                </c:pt>
                <c:pt idx="5">
                  <c:v>2007</c:v>
                </c:pt>
                <c:pt idx="8">
                  <c:v>1917</c:v>
                </c:pt>
                <c:pt idx="11">
                  <c:v>1811</c:v>
                </c:pt>
                <c:pt idx="14">
                  <c:v>1847</c:v>
                </c:pt>
              </c:numCache>
            </c:numRef>
          </c:val>
          <c:extLst>
            <c:ext xmlns:c16="http://schemas.microsoft.com/office/drawing/2014/chart" uri="{C3380CC4-5D6E-409C-BE32-E72D297353CC}">
              <c16:uniqueId val="{00000000-3788-4C22-9193-3B070D27D9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88-4C22-9193-3B070D27D9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88-4C22-9193-3B070D27D9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157</c:v>
                </c:pt>
                <c:pt idx="3">
                  <c:v>85</c:v>
                </c:pt>
                <c:pt idx="6">
                  <c:v>74</c:v>
                </c:pt>
                <c:pt idx="9">
                  <c:v>61</c:v>
                </c:pt>
                <c:pt idx="12">
                  <c:v>20</c:v>
                </c:pt>
              </c:numCache>
            </c:numRef>
          </c:val>
          <c:extLst>
            <c:ext xmlns:c16="http://schemas.microsoft.com/office/drawing/2014/chart" uri="{C3380CC4-5D6E-409C-BE32-E72D297353CC}">
              <c16:uniqueId val="{00000003-3788-4C22-9193-3B070D27D9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809</c:v>
                </c:pt>
                <c:pt idx="3">
                  <c:v>765</c:v>
                </c:pt>
                <c:pt idx="6">
                  <c:v>714</c:v>
                </c:pt>
                <c:pt idx="9">
                  <c:v>674</c:v>
                </c:pt>
                <c:pt idx="12">
                  <c:v>667</c:v>
                </c:pt>
              </c:numCache>
            </c:numRef>
          </c:val>
          <c:extLst>
            <c:ext xmlns:c16="http://schemas.microsoft.com/office/drawing/2014/chart" uri="{C3380CC4-5D6E-409C-BE32-E72D297353CC}">
              <c16:uniqueId val="{00000004-3788-4C22-9193-3B070D27D9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88-4C22-9193-3B070D27D9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88-4C22-9193-3B070D27D9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1819</c:v>
                </c:pt>
                <c:pt idx="3">
                  <c:v>1792</c:v>
                </c:pt>
                <c:pt idx="6">
                  <c:v>1744</c:v>
                </c:pt>
                <c:pt idx="9">
                  <c:v>1567</c:v>
                </c:pt>
                <c:pt idx="12">
                  <c:v>1701</c:v>
                </c:pt>
              </c:numCache>
            </c:numRef>
          </c:val>
          <c:extLst>
            <c:ext xmlns:c16="http://schemas.microsoft.com/office/drawing/2014/chart" uri="{C3380CC4-5D6E-409C-BE32-E72D297353CC}">
              <c16:uniqueId val="{00000007-3788-4C22-9193-3B070D27D9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735</c:v>
                </c:pt>
                <c:pt idx="2">
                  <c:v>#N/A</c:v>
                </c:pt>
                <c:pt idx="3">
                  <c:v>#N/A</c:v>
                </c:pt>
                <c:pt idx="4">
                  <c:v>635</c:v>
                </c:pt>
                <c:pt idx="5">
                  <c:v>#N/A</c:v>
                </c:pt>
                <c:pt idx="6">
                  <c:v>#N/A</c:v>
                </c:pt>
                <c:pt idx="7">
                  <c:v>615</c:v>
                </c:pt>
                <c:pt idx="8">
                  <c:v>#N/A</c:v>
                </c:pt>
                <c:pt idx="9">
                  <c:v>#N/A</c:v>
                </c:pt>
                <c:pt idx="10">
                  <c:v>491</c:v>
                </c:pt>
                <c:pt idx="11">
                  <c:v>#N/A</c:v>
                </c:pt>
                <c:pt idx="12">
                  <c:v>#N/A</c:v>
                </c:pt>
                <c:pt idx="13">
                  <c:v>541</c:v>
                </c:pt>
                <c:pt idx="14">
                  <c:v>#N/A</c:v>
                </c:pt>
              </c:numCache>
            </c:numRef>
          </c:val>
          <c:smooth val="0"/>
          <c:extLst>
            <c:ext xmlns:c16="http://schemas.microsoft.com/office/drawing/2014/chart" uri="{C3380CC4-5D6E-409C-BE32-E72D297353CC}">
              <c16:uniqueId val="{00000008-3788-4C22-9193-3B070D27D9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17953</c:v>
                </c:pt>
                <c:pt idx="5">
                  <c:v>17220</c:v>
                </c:pt>
                <c:pt idx="8">
                  <c:v>16616</c:v>
                </c:pt>
                <c:pt idx="11">
                  <c:v>16744</c:v>
                </c:pt>
                <c:pt idx="14">
                  <c:v>17265</c:v>
                </c:pt>
              </c:numCache>
            </c:numRef>
          </c:val>
          <c:extLst>
            <c:ext xmlns:c16="http://schemas.microsoft.com/office/drawing/2014/chart" uri="{C3380CC4-5D6E-409C-BE32-E72D297353CC}">
              <c16:uniqueId val="{00000000-1F49-4503-89D4-F6EA4FD893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2088</c:v>
                </c:pt>
                <c:pt idx="5">
                  <c:v>2026</c:v>
                </c:pt>
                <c:pt idx="8">
                  <c:v>2021</c:v>
                </c:pt>
                <c:pt idx="11">
                  <c:v>2043</c:v>
                </c:pt>
                <c:pt idx="14">
                  <c:v>2104</c:v>
                </c:pt>
              </c:numCache>
            </c:numRef>
          </c:val>
          <c:extLst>
            <c:ext xmlns:c16="http://schemas.microsoft.com/office/drawing/2014/chart" uri="{C3380CC4-5D6E-409C-BE32-E72D297353CC}">
              <c16:uniqueId val="{00000001-1F49-4503-89D4-F6EA4FD893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1691</c:v>
                </c:pt>
                <c:pt idx="5">
                  <c:v>1790</c:v>
                </c:pt>
                <c:pt idx="8">
                  <c:v>1809</c:v>
                </c:pt>
                <c:pt idx="11">
                  <c:v>2021</c:v>
                </c:pt>
                <c:pt idx="14">
                  <c:v>2943</c:v>
                </c:pt>
              </c:numCache>
            </c:numRef>
          </c:val>
          <c:extLst>
            <c:ext xmlns:c16="http://schemas.microsoft.com/office/drawing/2014/chart" uri="{C3380CC4-5D6E-409C-BE32-E72D297353CC}">
              <c16:uniqueId val="{00000002-1F49-4503-89D4-F6EA4FD893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49-4503-89D4-F6EA4FD893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49-4503-89D4-F6EA4FD893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291</c:v>
                </c:pt>
                <c:pt idx="3">
                  <c:v>277</c:v>
                </c:pt>
                <c:pt idx="6">
                  <c:v>245</c:v>
                </c:pt>
                <c:pt idx="9">
                  <c:v>213</c:v>
                </c:pt>
                <c:pt idx="12">
                  <c:v>210</c:v>
                </c:pt>
              </c:numCache>
            </c:numRef>
          </c:val>
          <c:extLst>
            <c:ext xmlns:c16="http://schemas.microsoft.com/office/drawing/2014/chart" uri="{C3380CC4-5D6E-409C-BE32-E72D297353CC}">
              <c16:uniqueId val="{00000005-1F49-4503-89D4-F6EA4FD893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1763</c:v>
                </c:pt>
                <c:pt idx="3">
                  <c:v>1651</c:v>
                </c:pt>
                <c:pt idx="6">
                  <c:v>1609</c:v>
                </c:pt>
                <c:pt idx="9">
                  <c:v>1548</c:v>
                </c:pt>
                <c:pt idx="12">
                  <c:v>1509</c:v>
                </c:pt>
              </c:numCache>
            </c:numRef>
          </c:val>
          <c:extLst>
            <c:ext xmlns:c16="http://schemas.microsoft.com/office/drawing/2014/chart" uri="{C3380CC4-5D6E-409C-BE32-E72D297353CC}">
              <c16:uniqueId val="{00000006-1F49-4503-89D4-F6EA4FD893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387</c:v>
                </c:pt>
                <c:pt idx="3">
                  <c:v>303</c:v>
                </c:pt>
                <c:pt idx="6">
                  <c:v>253</c:v>
                </c:pt>
                <c:pt idx="9">
                  <c:v>246</c:v>
                </c:pt>
                <c:pt idx="12">
                  <c:v>758</c:v>
                </c:pt>
              </c:numCache>
            </c:numRef>
          </c:val>
          <c:extLst>
            <c:ext xmlns:c16="http://schemas.microsoft.com/office/drawing/2014/chart" uri="{C3380CC4-5D6E-409C-BE32-E72D297353CC}">
              <c16:uniqueId val="{00000007-1F49-4503-89D4-F6EA4FD893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10524</c:v>
                </c:pt>
                <c:pt idx="3">
                  <c:v>9663</c:v>
                </c:pt>
                <c:pt idx="6">
                  <c:v>8919</c:v>
                </c:pt>
                <c:pt idx="9">
                  <c:v>8151</c:v>
                </c:pt>
                <c:pt idx="12">
                  <c:v>7763</c:v>
                </c:pt>
              </c:numCache>
            </c:numRef>
          </c:val>
          <c:extLst>
            <c:ext xmlns:c16="http://schemas.microsoft.com/office/drawing/2014/chart" uri="{C3380CC4-5D6E-409C-BE32-E72D297353CC}">
              <c16:uniqueId val="{00000008-1F49-4503-89D4-F6EA4FD893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141</c:v>
                </c:pt>
                <c:pt idx="6">
                  <c:v>153</c:v>
                </c:pt>
                <c:pt idx="9">
                  <c:v>0</c:v>
                </c:pt>
                <c:pt idx="12">
                  <c:v>0</c:v>
                </c:pt>
              </c:numCache>
            </c:numRef>
          </c:val>
          <c:extLst>
            <c:ext xmlns:c16="http://schemas.microsoft.com/office/drawing/2014/chart" uri="{C3380CC4-5D6E-409C-BE32-E72D297353CC}">
              <c16:uniqueId val="{00000009-1F49-4503-89D4-F6EA4FD893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14860</c:v>
                </c:pt>
                <c:pt idx="3">
                  <c:v>14240</c:v>
                </c:pt>
                <c:pt idx="6">
                  <c:v>14262</c:v>
                </c:pt>
                <c:pt idx="9">
                  <c:v>16022</c:v>
                </c:pt>
                <c:pt idx="12">
                  <c:v>16741</c:v>
                </c:pt>
              </c:numCache>
            </c:numRef>
          </c:val>
          <c:extLst>
            <c:ext xmlns:c16="http://schemas.microsoft.com/office/drawing/2014/chart" uri="{C3380CC4-5D6E-409C-BE32-E72D297353CC}">
              <c16:uniqueId val="{0000000A-1F49-4503-89D4-F6EA4FD893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6098</c:v>
                </c:pt>
                <c:pt idx="2">
                  <c:v>#N/A</c:v>
                </c:pt>
                <c:pt idx="3">
                  <c:v>#N/A</c:v>
                </c:pt>
                <c:pt idx="4">
                  <c:v>5239</c:v>
                </c:pt>
                <c:pt idx="5">
                  <c:v>#N/A</c:v>
                </c:pt>
                <c:pt idx="6">
                  <c:v>#N/A</c:v>
                </c:pt>
                <c:pt idx="7">
                  <c:v>4996</c:v>
                </c:pt>
                <c:pt idx="8">
                  <c:v>#N/A</c:v>
                </c:pt>
                <c:pt idx="9">
                  <c:v>#N/A</c:v>
                </c:pt>
                <c:pt idx="10">
                  <c:v>5373</c:v>
                </c:pt>
                <c:pt idx="11">
                  <c:v>#N/A</c:v>
                </c:pt>
                <c:pt idx="12">
                  <c:v>#N/A</c:v>
                </c:pt>
                <c:pt idx="13">
                  <c:v>4670</c:v>
                </c:pt>
                <c:pt idx="14">
                  <c:v>#N/A</c:v>
                </c:pt>
              </c:numCache>
            </c:numRef>
          </c:val>
          <c:smooth val="0"/>
          <c:extLst>
            <c:ext xmlns:c16="http://schemas.microsoft.com/office/drawing/2014/chart" uri="{C3380CC4-5D6E-409C-BE32-E72D297353CC}">
              <c16:uniqueId val="{0000000B-1F49-4503-89D4-F6EA4FD893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760</c:v>
                </c:pt>
                <c:pt idx="1">
                  <c:v>1047</c:v>
                </c:pt>
                <c:pt idx="2">
                  <c:v>1752</c:v>
                </c:pt>
              </c:numCache>
            </c:numRef>
          </c:val>
          <c:extLst>
            <c:ext xmlns:c16="http://schemas.microsoft.com/office/drawing/2014/chart" uri="{C3380CC4-5D6E-409C-BE32-E72D297353CC}">
              <c16:uniqueId val="{00000000-6854-4E1F-931E-F5E1306806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143</c:v>
                </c:pt>
              </c:numCache>
            </c:numRef>
          </c:val>
          <c:extLst>
            <c:ext xmlns:c16="http://schemas.microsoft.com/office/drawing/2014/chart" uri="{C3380CC4-5D6E-409C-BE32-E72D297353CC}">
              <c16:uniqueId val="{00000001-6854-4E1F-931E-F5E1306806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438</c:v>
                </c:pt>
                <c:pt idx="1">
                  <c:v>243</c:v>
                </c:pt>
                <c:pt idx="2">
                  <c:v>194</c:v>
                </c:pt>
              </c:numCache>
            </c:numRef>
          </c:val>
          <c:extLst>
            <c:ext xmlns:c16="http://schemas.microsoft.com/office/drawing/2014/chart" uri="{C3380CC4-5D6E-409C-BE32-E72D297353CC}">
              <c16:uniqueId val="{00000002-6854-4E1F-931E-F5E1306806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{54877D39-D40B-4B1E-8727-DB3FBBE37A84}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57-4A66-9627-0EDF2BA7AA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{7CA5AC94-4521-4828-9D4A-CCA96D0FD8FF}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57-4A66-9627-0EDF2BA7AA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{89C168B8-74FC-493D-870B-193FDF278536}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57-4A66-9627-0EDF2BA7AA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{1B639213-BA8A-4956-B148-94C9F94A2CE5}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57-4A66-9627-0EDF2BA7AA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{6CA6A460-5582-47EA-9DDE-6B12049FF177}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57-4A66-9627-0EDF2BA7AA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{E8CFC821-1C87-407D-AF6C-0D84D9DE4E7C}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57-4A66-9627-0EDF2BA7AA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{4795E659-DAC0-4507-BE56-C1F4950293FE}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57-4A66-9627-0EDF2BA7AA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{0C20FE75-FAF4-45F8-82B6-C3E344CD2305}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57-4A66-9627-0EDF2BA7AA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{D98C44F2-23B5-4F37-AC76-F1EFF11F07EE}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57-4A66-9627-0EDF2BA7AA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53.5</c:v>
                </c:pt>
                <c:pt idx="16">
                  <c:v>54.6</c:v>
                </c:pt>
                <c:pt idx="24">
                  <c:v>51.9</c:v>
                </c:pt>
                <c:pt idx="32">
                  <c:v>53.9</c:v>
                </c:pt>
              </c:numCache>
            </c:numRef>
          </c:xVal>
          <c:yVal>
            <c:numRef>
              <c:f>公会計指標分析・財政指標組合せ分析表!$BP$51:$DC$51</c:f>
              <c:numCache>
                <c:formatCode>#,##0.0;"▲ "#,##0.0</c:formatCode>
                <c:ptCount val="40"/>
                <c:pt idx="0">
                  <c:v>90</c:v>
                </c:pt>
                <c:pt idx="8">
                  <c:v>76.400000000000006</c:v>
                </c:pt>
                <c:pt idx="16">
                  <c:v>73.5</c:v>
                </c:pt>
                <c:pt idx="24">
                  <c:v>75.599999999999994</c:v>
                </c:pt>
                <c:pt idx="32">
                  <c:v>61.7</c:v>
                </c:pt>
              </c:numCache>
            </c:numRef>
          </c:yVal>
          <c:smooth val="0"/>
          <c:extLst>
            <c:ext xmlns:c16="http://schemas.microsoft.com/office/drawing/2014/chart" uri="{C3380CC4-5D6E-409C-BE32-E72D297353CC}">
              <c16:uniqueId val="{00000009-A557-4A66-9627-0EDF2BA7AA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{F3D558C7-29B3-4698-8336-2DACFC77B846}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57-4A66-9627-0EDF2BA7AA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{5078EE94-DAE8-429D-89FE-86A148C6537E}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57-4A66-9627-0EDF2BA7AA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{86A2DBFF-1908-4026-B56B-3BC46C246E92}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57-4A66-9627-0EDF2BA7AA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{72D24118-85B6-46C4-B468-6C8FA06CDBAB}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57-4A66-9627-0EDF2BA7AA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{F07500FF-A45E-4150-B023-7AD24674C80D}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57-4A66-9627-0EDF2BA7AAE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{3A3E1779-213A-451C-9F5F-725944DFD6DD}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57-4A66-9627-0EDF2BA7AAE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{9515846F-BC5C-4EE0-BED5-67223B59B913}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57-4A66-9627-0EDF2BA7AAE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{CBF01C5C-AA70-4F30-9625-AAF9C59F4D30}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57-4A66-9627-0EDF2BA7AAE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{1F298738-5B19-4EF1-8B26-2270DF02B042}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57-4A66-9627-0EDF2BA7AA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A557-4A66-9627-0EDF2BA7AAEC}"/>
            </c:ext>
          </c:extLst>
        </c:ser>
        <c:dLbls>
          <c:showLegendKey val="0"/>
          <c:showVal val="1"/>
          <c:showCatName val="0"/>
          <c:showSerName val="0"/>
          <c:showPercent val="0"/>
          <c:showBubbleSize val="0"/>
        </c:dLbls>
        <c:axId val="46179840"/>
        <c:axId val="46181760"/>
      </c:scatterChart>
      <c:valAx>
        <c:axId val="46179840"/>
        <c:scaling>
          <c:orientation val="maxMin"/>
          <c:max val="63"/>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{56D37BF4-E8EB-4E88-A05B-6872EDD600A3}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A9-49DB-82C5-B8E269F24F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{705BDE8E-8BDB-4199-B7EE-B5D8FC139D19}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A9-49DB-82C5-B8E269F24F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{C1336A22-385C-47CB-98E1-88CC7D21812B}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A9-49DB-82C5-B8E269F24F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{B07F3B79-6B02-4C5D-B3CE-0E0E2DDA411E}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A9-49DB-82C5-B8E269F24F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{2D4BADCF-DCA9-4075-B560-52B98A1C3579}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A9-49DB-82C5-B8E269F24F9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{58FE0B8D-8299-43F3-853B-1A560BABD1B3}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A9-49DB-82C5-B8E269F24F9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{47AFA27F-BA03-48C1-AE4E-42334127E712}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A9-49DB-82C5-B8E269F24F9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{488AEAA8-5F1D-493E-8397-A4B096080656}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A9-49DB-82C5-B8E269F24F9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{4B52A06C-3115-4362-85C7-3763D306FA72}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A9-49DB-82C5-B8E269F24F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10.4</c:v>
                </c:pt>
                <c:pt idx="16">
                  <c:v>9.6999999999999993</c:v>
                </c:pt>
                <c:pt idx="24">
                  <c:v>8.4</c:v>
                </c:pt>
                <c:pt idx="32">
                  <c:v>7.7</c:v>
                </c:pt>
              </c:numCache>
            </c:numRef>
          </c:xVal>
          <c:yVal>
            <c:numRef>
              <c:f>公会計指標分析・財政指標組合せ分析表!$BP$73:$DC$73</c:f>
              <c:numCache>
                <c:formatCode>#,##0.0;"▲ "#,##0.0</c:formatCode>
                <c:ptCount val="40"/>
                <c:pt idx="0">
                  <c:v>90</c:v>
                </c:pt>
                <c:pt idx="8">
                  <c:v>76.400000000000006</c:v>
                </c:pt>
                <c:pt idx="16">
                  <c:v>73.5</c:v>
                </c:pt>
                <c:pt idx="24">
                  <c:v>75.599999999999994</c:v>
                </c:pt>
                <c:pt idx="32">
                  <c:v>61.7</c:v>
                </c:pt>
              </c:numCache>
            </c:numRef>
          </c:yVal>
          <c:smooth val="0"/>
          <c:extLst>
            <c:ext xmlns:c16="http://schemas.microsoft.com/office/drawing/2014/chart" uri="{C3380CC4-5D6E-409C-BE32-E72D297353CC}">
              <c16:uniqueId val="{00000009-3DA9-49DB-82C5-B8E269F24F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988800656480176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{02C3FCDA-A871-4783-B792-C08480D2DAB3}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A9-49DB-82C5-B8E269F24F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{0CF3AED8-D871-4252-81F5-655D0F335570}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A9-49DB-82C5-B8E269F24F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{D43184E3-B3B7-4C11-851F-9C72742B7DCD}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A9-49DB-82C5-B8E269F24F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{E5109868-9012-42E7-AE1A-7C3BF187749B}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A9-49DB-82C5-B8E269F24F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{6CDDFC75-630E-4170-A638-90B6BF7AAB08}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A9-49DB-82C5-B8E269F24F9B}"/>
                </c:ext>
              </c:extLst>
            </c:dLbl>
            <c:dLbl>
              <c:idx val="8"/>
              <c:layout>
                <c:manualLayout>
                  <c:x val="-1.8235628084249993E-2"/>
                  <c:y val="-8.073373851896045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{CF60FD3D-0178-4AC3-A222-41EFFFCA3B89}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A9-49DB-82C5-B8E269F24F9B}"/>
                </c:ext>
              </c:extLst>
            </c:dLbl>
            <c:dLbl>
              <c:idx val="16"/>
              <c:layout>
                <c:manualLayout>
                  <c:x val="-3.1570342725075584E-2"/>
                  <c:y val="-5.613405511446965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{51BF32CB-6DEB-40FF-ACD3-020C74497612}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A9-49DB-82C5-B8E269F24F9B}"/>
                </c:ext>
              </c:extLst>
            </c:dLbl>
            <c:dLbl>
              <c:idx val="24"/>
              <c:layout>
                <c:manualLayout>
                  <c:x val="-3.1570342725075584E-2"/>
                  <c:y val="-6.280982281748083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{4706307F-012F-47AE-9B84-EE9C523AF06B}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A9-49DB-82C5-B8E269F24F9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{866FDEFF-5160-432F-999A-6BEF76F4D787}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A9-49DB-82C5-B8E269F24F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DA9-49DB-82C5-B8E269F24F9B}"/>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令和３年度は</a:t>
          </a:r>
          <a:r>
            <a:rPr kumimoji="0" lang="ja-JP" altLang="ja-JP" sz="1000" b="0" i="0" u="none" strike="noStrike" kern="0" cap="none" spc="0" normalizeH="0" baseline="0" noProof="0">
              <a:ln>
                <a:noFill/>
              </a:ln>
              <a:solidFill>
                <a:prstClr val="black"/>
              </a:solidFill>
              <a:effectLst/>
              <a:uLnTx/>
              <a:uFillTx/>
              <a:latin typeface="+mn-lt"/>
              <a:ea typeface="+mn-ea"/>
              <a:cs typeface="+mn-cs"/>
            </a:rPr>
            <a:t>、自治振興資金貸付金</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en-US" altLang="ja-JP" sz="1000" b="0" i="0" u="none" strike="noStrike" kern="0" cap="none" spc="0" normalizeH="0" baseline="0" noProof="0">
              <a:ln>
                <a:noFill/>
              </a:ln>
              <a:solidFill>
                <a:prstClr val="black"/>
              </a:solidFill>
              <a:effectLst/>
              <a:uLnTx/>
              <a:uFillTx/>
              <a:latin typeface="+mn-lt"/>
              <a:ea typeface="+mn-ea"/>
              <a:cs typeface="+mn-cs"/>
            </a:rPr>
            <a:t>135</a:t>
          </a:r>
          <a:r>
            <a:rPr kumimoji="0" lang="ja-JP" altLang="en-US" sz="1000" b="0" i="0" u="none" strike="noStrike" kern="0" cap="none" spc="0" normalizeH="0" baseline="0" noProof="0">
              <a:ln>
                <a:noFill/>
              </a:ln>
              <a:solidFill>
                <a:prstClr val="black"/>
              </a:solidFill>
              <a:effectLst/>
              <a:uLnTx/>
              <a:uFillTx/>
              <a:latin typeface="+mn-lt"/>
              <a:ea typeface="+mn-ea"/>
              <a:cs typeface="+mn-cs"/>
            </a:rPr>
            <a:t>百万円）</a:t>
          </a:r>
          <a:r>
            <a:rPr kumimoji="0" lang="ja-JP" altLang="ja-JP" sz="1000" b="0" i="0" u="none" strike="noStrike" kern="0" cap="none" spc="0" normalizeH="0" baseline="0" noProof="0">
              <a:ln>
                <a:noFill/>
              </a:ln>
              <a:solidFill>
                <a:prstClr val="black"/>
              </a:solidFill>
              <a:effectLst/>
              <a:uLnTx/>
              <a:uFillTx/>
              <a:latin typeface="+mn-lt"/>
              <a:ea typeface="+mn-ea"/>
              <a:cs typeface="+mn-cs"/>
            </a:rPr>
            <a:t>の満期一括償還</a:t>
          </a:r>
          <a:r>
            <a:rPr kumimoji="0" lang="ja-JP" altLang="en-US" sz="1000" b="0" i="0" u="none" strike="noStrike" kern="0" cap="none" spc="0" normalizeH="0" baseline="0" noProof="0">
              <a:ln>
                <a:noFill/>
              </a:ln>
              <a:solidFill>
                <a:prstClr val="black"/>
              </a:solidFill>
              <a:effectLst/>
              <a:uLnTx/>
              <a:uFillTx/>
              <a:latin typeface="+mn-lt"/>
              <a:ea typeface="+mn-ea"/>
              <a:cs typeface="+mn-cs"/>
            </a:rPr>
            <a:t>と貸付</a:t>
          </a:r>
          <a:r>
            <a:rPr kumimoji="0" lang="ja-JP" altLang="ja-JP" sz="1000" b="0" i="0" u="none" strike="noStrike" kern="0" cap="none" spc="0" normalizeH="0" baseline="0" noProof="0">
              <a:ln>
                <a:noFill/>
              </a:ln>
              <a:solidFill>
                <a:prstClr val="black"/>
              </a:solidFill>
              <a:effectLst/>
              <a:uLnTx/>
              <a:uFillTx/>
              <a:latin typeface="+mn-lt"/>
              <a:ea typeface="+mn-ea"/>
              <a:cs typeface="+mn-cs"/>
            </a:rPr>
            <a:t>によ</a:t>
          </a:r>
          <a:r>
            <a:rPr kumimoji="0" lang="ja-JP" altLang="en-US" sz="1000" b="0" i="0" u="none" strike="noStrike" kern="0" cap="none" spc="0" normalizeH="0" baseline="0" noProof="0">
              <a:ln>
                <a:noFill/>
              </a:ln>
              <a:solidFill>
                <a:prstClr val="black"/>
              </a:solidFill>
              <a:effectLst/>
              <a:uLnTx/>
              <a:uFillTx/>
              <a:latin typeface="+mn-lt"/>
              <a:ea typeface="+mn-ea"/>
              <a:cs typeface="+mn-cs"/>
            </a:rPr>
            <a:t>り</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普通会計の</a:t>
          </a:r>
          <a:r>
            <a:rPr kumimoji="0" lang="ja-JP" altLang="ja-JP" sz="1000" b="0" i="0" u="none" strike="noStrike" kern="0" cap="none" spc="0" normalizeH="0" baseline="0" noProof="0">
              <a:ln>
                <a:noFill/>
              </a:ln>
              <a:solidFill>
                <a:prstClr val="black"/>
              </a:solidFill>
              <a:effectLst/>
              <a:uLnTx/>
              <a:uFillTx/>
              <a:latin typeface="+mn-lt"/>
              <a:ea typeface="+mn-ea"/>
              <a:cs typeface="+mn-cs"/>
            </a:rPr>
            <a:t>元利償還金</a:t>
          </a:r>
          <a:r>
            <a:rPr kumimoji="0" lang="ja-JP" altLang="en-US" sz="1000" b="0" i="0" u="none" strike="noStrike" kern="0" cap="none" spc="0" normalizeH="0" baseline="0" noProof="0">
              <a:ln>
                <a:noFill/>
              </a:ln>
              <a:solidFill>
                <a:prstClr val="black"/>
              </a:solidFill>
              <a:effectLst/>
              <a:uLnTx/>
              <a:uFillTx/>
              <a:latin typeface="+mn-lt"/>
              <a:ea typeface="+mn-ea"/>
              <a:cs typeface="+mn-cs"/>
            </a:rPr>
            <a:t>と算入公債費がともに貸付金分増加している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元利償還金等の増が</a:t>
          </a:r>
          <a:r>
            <a:rPr kumimoji="0" lang="ja-JP" altLang="ja-JP" sz="1000" b="0" i="0" u="none" strike="noStrike" kern="0" cap="none" spc="0" normalizeH="0" baseline="0" noProof="0">
              <a:ln>
                <a:noFill/>
              </a:ln>
              <a:solidFill>
                <a:prstClr val="black"/>
              </a:solidFill>
              <a:effectLst/>
              <a:uLnTx/>
              <a:uFillTx/>
              <a:latin typeface="+mn-lt"/>
              <a:ea typeface="+mn-ea"/>
              <a:cs typeface="+mn-cs"/>
            </a:rPr>
            <a:t>算入公債費の増</a:t>
          </a:r>
          <a:r>
            <a:rPr kumimoji="0" lang="ja-JP" altLang="en-US" sz="1000" b="0" i="0" u="none" strike="noStrike" kern="0" cap="none" spc="0" normalizeH="0" baseline="0" noProof="0">
              <a:ln>
                <a:noFill/>
              </a:ln>
              <a:solidFill>
                <a:prstClr val="black"/>
              </a:solidFill>
              <a:effectLst/>
              <a:uLnTx/>
              <a:uFillTx/>
              <a:latin typeface="+mn-lt"/>
              <a:ea typeface="+mn-ea"/>
              <a:cs typeface="+mn-cs"/>
            </a:rPr>
            <a:t>を上回ったため</a:t>
          </a:r>
          <a:r>
            <a:rPr kumimoji="0" lang="ja-JP" altLang="ja-JP" sz="1000" b="0" i="0" u="none" strike="noStrike" kern="0" cap="none" spc="0" normalizeH="0" baseline="0" noProof="0">
              <a:ln>
                <a:noFill/>
              </a:ln>
              <a:solidFill>
                <a:prstClr val="black"/>
              </a:solidFill>
              <a:effectLst/>
              <a:uLnTx/>
              <a:uFillTx/>
              <a:latin typeface="+mn-lt"/>
              <a:ea typeface="+mn-ea"/>
              <a:cs typeface="+mn-cs"/>
            </a:rPr>
            <a:t>実質公債費比率の分子</a:t>
          </a:r>
          <a:r>
            <a:rPr kumimoji="0" lang="ja-JP" altLang="en-US" sz="1000" b="0" i="0" u="none" strike="noStrike" kern="0" cap="none" spc="0" normalizeH="0" baseline="0" noProof="0">
              <a:ln>
                <a:noFill/>
              </a:ln>
              <a:solidFill>
                <a:prstClr val="black"/>
              </a:solidFill>
              <a:effectLst/>
              <a:uLnTx/>
              <a:uFillTx/>
              <a:latin typeface="+mn-lt"/>
              <a:ea typeface="+mn-ea"/>
              <a:cs typeface="+mn-cs"/>
            </a:rPr>
            <a:t>は増加した</a:t>
          </a:r>
          <a:r>
            <a:rPr kumimoji="0" lang="ja-JP" altLang="ja-JP" sz="1000" b="0" i="0" u="none" strike="noStrike" kern="0" cap="none" spc="0" normalizeH="0" baseline="0" noProof="0">
              <a:ln>
                <a:noFill/>
              </a:ln>
              <a:solidFill>
                <a:prstClr val="black"/>
              </a:solidFill>
              <a:effectLst/>
              <a:uLnTx/>
              <a:uFillTx/>
              <a:latin typeface="+mn-lt"/>
              <a:ea typeface="+mn-ea"/>
              <a:cs typeface="+mn-cs"/>
            </a:rPr>
            <a:t>。公営企業債の元利償還に対する繰入金は、</a:t>
          </a:r>
          <a:r>
            <a:rPr kumimoji="0" lang="ja-JP" altLang="en-US" sz="1000" b="0" i="0" u="none" strike="noStrike" kern="0" cap="none" spc="0" normalizeH="0" baseline="0" noProof="0">
              <a:ln>
                <a:noFill/>
              </a:ln>
              <a:solidFill>
                <a:prstClr val="black"/>
              </a:solidFill>
              <a:effectLst/>
              <a:uLnTx/>
              <a:uFillTx/>
              <a:latin typeface="+mn-lt"/>
              <a:ea typeface="+mn-ea"/>
              <a:cs typeface="+mn-cs"/>
            </a:rPr>
            <a:t>下水道事業の経営改善等による基準外繰出の減等により</a:t>
          </a:r>
          <a:r>
            <a:rPr kumimoji="0" lang="ja-JP" altLang="ja-JP" sz="1000" b="0" i="0" u="none" strike="noStrike" kern="0" cap="none" spc="0" normalizeH="0" baseline="0" noProof="0">
              <a:ln>
                <a:noFill/>
              </a:ln>
              <a:solidFill>
                <a:prstClr val="black"/>
              </a:solidFill>
              <a:effectLst/>
              <a:uLnTx/>
              <a:uFillTx/>
              <a:latin typeface="+mn-lt"/>
              <a:ea typeface="+mn-ea"/>
              <a:cs typeface="+mn-cs"/>
            </a:rPr>
            <a:t>着実に減額し続けているが依然として実質公債費比率の分子を大きくさせる要因となっている。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今後については、役場新庁舎整備事業</a:t>
          </a:r>
          <a:r>
            <a:rPr kumimoji="0" lang="ja-JP" altLang="en-US" sz="1000" b="0" i="0" u="none" strike="noStrike" kern="0" cap="none" spc="0" normalizeH="0" baseline="0" noProof="0">
              <a:ln>
                <a:noFill/>
              </a:ln>
              <a:solidFill>
                <a:prstClr val="black"/>
              </a:solidFill>
              <a:effectLst/>
              <a:uLnTx/>
              <a:uFillTx/>
              <a:latin typeface="+mn-lt"/>
              <a:ea typeface="+mn-ea"/>
              <a:cs typeface="+mn-cs"/>
            </a:rPr>
            <a:t>をはじめとした大型事業</a:t>
          </a:r>
          <a:r>
            <a:rPr kumimoji="0" lang="ja-JP" altLang="ja-JP" sz="1000" b="0" i="0" u="none" strike="noStrike" kern="0" cap="none" spc="0" normalizeH="0" baseline="0" noProof="0">
              <a:ln>
                <a:noFill/>
              </a:ln>
              <a:solidFill>
                <a:prstClr val="black"/>
              </a:solidFill>
              <a:effectLst/>
              <a:uLnTx/>
              <a:uFillTx/>
              <a:latin typeface="+mn-lt"/>
              <a:ea typeface="+mn-ea"/>
              <a:cs typeface="+mn-cs"/>
            </a:rPr>
            <a:t>に係る地方債の償還開始に伴い、元利償還金は増加傾向になる見込みである。普通会計については計画的な地方債発行をするとともに、公営企業会計や一部事務組合についてもより一層の経費削減や適正な料金設定の見直し等を行い、健全な経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実績なし</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年度の一般会計等に係る地方債の現在高は、役場新庁舎、河合谷宿泊体験交流施設整備等の地方債発行により増加となった。また、エネルギー回収型廃棄物処理施設建設に伴う地方債発行により組合等負担見込額も増加となった。一方で、大型事業の地方債発行により基準財政需要額算入見込額は増加し、充当可能基金についても財政調整基金、減債基金の積立により増加したため将来負担比率の分子は減少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一般会計等においては地方債発行を伴う大型事業が控え、一時的に将来負担額の増加が予想されるが、過度な増加とならないよう計画的な地方債発行を行っていく必要がある。そのほか、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石川県津幡町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財政調整基金の取崩し行わなかったこと、普通交付税の追加交付や、新型コロナウイルス感染症により各種イベント等が中止になるなど、積立金が大幅増となり、財政調整基金残高は増加となった。また、令和３年度発行の臨時財政対策債に係る償還元金への措置として、追加交付された普通交付税の臨時財政対策債償還基金費分を減債基金に積み立て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一方、庁舎整備基金の大幅減により、その他特定目的基金については減少となったが、基金全体としては増加となった。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他団体比で少ない状況にある。突発的な支出に備えるため、税基盤の強化や歳出の削減に努め、今後も残高の増加に努める。その他特定目的基金については、それぞれの基金の趣旨に則り、計画的に積み立て及び取崩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環境整備基金：地域福祉向上や定住の促進をはじめとした町の環境整備を行う。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人材育成基金：未来を担う、心豊かで創造性に満ちた青少年を育成する。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年度に基金を新設したため。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人材育成基金：寄附金等の積立により、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庁舎整備基金：本庁舎建替えの財源として充当し、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年度末に基金を廃止した。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公共施設等整備基金：公共施設等の整備、改修及び維持補修の財源に充当する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前年度決算剰余分として１１０百万円を積み立てたことや財政調整基金の取崩しを行わなかったこと、普通交付税の追加交付や新型コロナウイルス感染症により各種イベント等が中止になるなど、積立金が大幅増となり、財政調整基金残高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他団体比で少ない状況にある。突発的な支出に備えるため、税基盤の強化や歳出の削減に努め、今後も残高の増加に努める。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令和３年度発行の臨時財政対策債に係る償還元金への措置として、追加交付された普通交付税の臨時財政対策債償還基金費分を減債基金に積み立てたため、積立金が大幅増となった。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積み立てした普通交付税の臨時財政対策債償還基金費分について、令和６年度以降の元金償還に合わせて取崩を行う予定である。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0E334D-EDBB-4C70-BE8D-4221BFDE9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181A5BE-15ED-43F4-95C8-C73CAE9F82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5AB972-ACDA-42B4-A039-4CDBE09346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08B2383-B4E0-4055-B1F0-2F47A7FB7E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99C149-6D5D-4116-98F0-D64C677740C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FB8BBC6-E8C3-46D5-8508-375401607B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F537AC2-B227-4FF5-8D30-27CA214E9E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7C142B6-F2F8-4C69-BFBE-4D72022BEC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8F1E782-EDB7-4A0D-9A96-A3FB9C2C9B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2F19EA1-1493-461C-9DF9-63FB053C4D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F5D6D8B-779E-4405-8935-C491B63DC7D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8F51801-EC78-4EA5-802C-99172E26785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0DC56A7-21BC-4B80-9716-F61E0C32EAC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D963335-E4F0-4448-B6A2-EE6B05E6A3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6AD8FC5-9BBE-4A30-AD28-D27F73BDB77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4405BAC-E653-453B-884B-E0B196FEAF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3917040-1F20-4069-9ED1-0412E6E2810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F520929-9F6C-401F-9A3A-2F464EE9088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9183DAB-2B85-4CA5-945A-8A6F6D3889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823813F-FD8B-4307-A348-D81CCE0CD2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56F58C-471F-4212-898E-73961BA85F9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9D6120E-9A43-44CF-9383-CF244FAF571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CDACD89-35AD-4786-902D-10B38CE2B2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AB85D29-40FF-4780-AC4F-08F75E6A6C3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853EDD7-72C6-4238-AFC6-2A93951EB5E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15BBD1E-9953-4235-9610-D73459E1438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E973229-FF23-4442-A2B3-98978C8B00E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2ABFC71-3CD6-424D-82ED-9BD9DA67A8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B6C1426-8795-4878-B306-68465426C8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E4F28E2-D977-426B-AE2D-A6C8EBB5F3F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265E8F4-AFF8-46A3-8CE4-8D2CE90017E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0BFF8D1-849E-46F5-AF26-45E7858E624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F612842-7A4D-443F-8212-5B749876075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7AF0F80-F797-498B-8D22-C17D563C60A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523B745-CDC0-406E-87D6-B603DA8F7F6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7C62DF6-3E11-49DB-B1E0-8872945883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B9898AA-A0A5-44A4-8720-578F7E63C0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E282DE8-BFA0-43E8-9B48-7ED624BA25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945C9F5-E7B9-4DCC-A42D-2266A5F901F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DC2C37C-128B-432F-B60F-01C835F63D6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39F00B6-EE80-4E37-8E30-872B34D31B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1F7A2FC-D499-408D-914A-0FA1E45B1F1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CECADA9-7F66-411C-9153-E95A75BDD90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8035FE7-E165-4BEB-A285-B1235127C7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019B120-8921-498F-8FB7-506A80B9F99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4A53796-3312-42BE-80D1-A50F20B6F2D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3B55A75-7E68-4FE7-BFA4-2C8CF8D0F3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類似団体平均値よりも低い数値になっているが有形固定資産減価償却率は年々上昇傾向にある。（令和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年度は新庁舎整備により低下）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本は減価償却費が投資的経費を上回ることが予想されるため、数値は上昇傾向となる見込みであり、津幡町公共施設等総合計画や各個別施設計画等の方針に従い、施設の長寿命化や、更には統廃合についても検討していく必要がある。　　　　　　　</a:t>
          </a:r>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ECDECB3-23AC-4F39-B73E-2C91D65C1BA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B6D40A4-4771-4537-A5A6-C0C931D5614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025AF93-F255-41D9-A22B-F4F7CA6A8C8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9F658E9-1980-4F74-93C4-6EA9FD8C35F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F6101EE-FBD9-4AA7-AE25-8D7ACA55A45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DB8F48A-9F44-426A-95A0-24831DB508D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8CA95A8-D7C9-40D8-BB06-9BB4093993C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5E44FB8-AEC0-4A52-B3C7-6F1B750D5C7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6F04986-EF9C-4356-8C16-7EEA923C932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0E7B4C0-9829-4C32-91B0-D34B5D83867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3E127B8-A8F9-4A06-B954-57DA7AABFE6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DD666F4-2FB6-472A-9967-A3E2A08FC34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6FD33D2-B8CF-402C-AE1D-A1A7C5EEA2D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21D2027-2825-4271-80A5-FF26B2139A1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A6B9EE8-320D-488C-9A97-ED5D25F8BCD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C238FC7-BF9E-4979-A00B-48A9E764844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385CF78-1806-4142-8D53-CA41F3ACDFA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695C00C-43D5-4136-B57A-4251B3E46D6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F81674E0-FE38-4EB7-B3D5-CD314ECC71A8}"/>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A550A154-AC38-40B8-82F8-69AD53A5583B}"/>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85D07F77-4F75-4A8B-81A0-15AF87A67E23}"/>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7EF7AEFA-BB67-4454-943D-24DE152B0705}"/>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DDE0A63C-AD67-43B0-B5E5-D728CF8BD696}"/>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F759A663-EEC0-4FA9-8EEC-A7D1C0062A4F}"/>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B3EC74BF-8FD8-49C0-A278-7D89FBE48A16}"/>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60FB271B-24F4-4DF8-BDCD-CDB6C454E24C}"/>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B8EAFB7D-1F10-4208-BB41-55F1DA5933AD}"/>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232D1D17-8DBF-4651-96CC-8EA763009EDF}"/>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3E3571DE-B9E3-465F-949C-46804213EB24}"/>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1780689-B6C3-468C-8FC7-4909C11FF51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422DF1B-66D7-4714-B123-1742E27FB8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B52ACFD-2392-43A1-B86A-E1FA4CD0404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D68B5362-8972-4109-B600-BA42CE26CF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CFA13BC-08D6-44A1-A071-AC9CD8A1E1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67219</xdr:rowOff>
    </xdr:from>
    <xdr:to>
      <xdr:col>23</xdr:col>
      <xdr:colOff>136525</xdr:colOff>
      <xdr:row>28</xdr:row>
      <xdr:rowOff>168819</xdr:rowOff>
    </xdr:to>
    <xdr:sp macro="" textlink="">
      <xdr:nvSpPr>
        <xdr:cNvPr id="83" name="楕円 82">
          <a:extLst>
            <a:ext uri="{FF2B5EF4-FFF2-40B4-BE49-F238E27FC236}">
              <a16:creationId xmlns:a16="http://schemas.microsoft.com/office/drawing/2014/main" id="{FC9A8033-F3EF-4D42-9C5B-D91B949D1B8C}"/>
            </a:ext>
          </a:extLst>
        </xdr:cNvPr>
        <xdr:cNvSpPr/>
      </xdr:nvSpPr>
      <xdr:spPr>
        <a:xfrm>
          <a:off x="47117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90096</xdr:rowOff>
    </xdr:from>
    <xdr:ext cx="405111" cy="259045"/>
    <xdr:sp macro="" textlink="">
      <xdr:nvSpPr>
        <xdr:cNvPr id="84" name="有形固定資産減価償却率該当値テキスト">
          <a:extLst>
            <a:ext uri="{FF2B5EF4-FFF2-40B4-BE49-F238E27FC236}">
              <a16:creationId xmlns:a16="http://schemas.microsoft.com/office/drawing/2014/main" id="{EAD31F97-50C4-4BBB-A5A7-561990DD1924}"/>
            </a:ext>
          </a:extLst>
        </xdr:cNvPr>
        <xdr:cNvSpPr txBox="1"/>
      </xdr:nvSpPr>
      <xdr:spPr>
        <a:xfrm>
          <a:off x="4813300" y="549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5533</xdr:rowOff>
    </xdr:from>
    <xdr:to>
      <xdr:col>19</xdr:col>
      <xdr:colOff>187325</xdr:colOff>
      <xdr:row>28</xdr:row>
      <xdr:rowOff>107133</xdr:rowOff>
    </xdr:to>
    <xdr:sp macro="" textlink="">
      <xdr:nvSpPr>
        <xdr:cNvPr id="85" name="楕円 84">
          <a:extLst>
            <a:ext uri="{FF2B5EF4-FFF2-40B4-BE49-F238E27FC236}">
              <a16:creationId xmlns:a16="http://schemas.microsoft.com/office/drawing/2014/main" id="{EC52C1AE-7FBA-48AF-9DF8-30578CCF4E23}"/>
            </a:ext>
          </a:extLst>
        </xdr:cNvPr>
        <xdr:cNvSpPr/>
      </xdr:nvSpPr>
      <xdr:spPr>
        <a:xfrm>
          <a:off x="40005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56333</xdr:rowOff>
    </xdr:from>
    <xdr:to>
      <xdr:col>23</xdr:col>
      <xdr:colOff>85725</xdr:colOff>
      <xdr:row>28</xdr:row>
      <xdr:rowOff>118019</xdr:rowOff>
    </xdr:to>
    <xdr:cxnSp macro="">
      <xdr:nvCxnSpPr>
        <xdr:cNvPr id="86" name="直線コネクタ 85">
          <a:extLst>
            <a:ext uri="{FF2B5EF4-FFF2-40B4-BE49-F238E27FC236}">
              <a16:creationId xmlns:a16="http://schemas.microsoft.com/office/drawing/2014/main" id="{1A134A83-34BC-4ECA-8308-86380D1F2B4B}"/>
            </a:ext>
          </a:extLst>
        </xdr:cNvPr>
        <xdr:cNvCxnSpPr/>
      </xdr:nvCxnSpPr>
      <xdr:spPr>
        <a:xfrm>
          <a:off x="4051300" y="5628458"/>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88809</xdr:rowOff>
    </xdr:from>
    <xdr:to>
      <xdr:col>15</xdr:col>
      <xdr:colOff>187325</xdr:colOff>
      <xdr:row>29</xdr:row>
      <xdr:rowOff>18959</xdr:rowOff>
    </xdr:to>
    <xdr:sp macro="" textlink="">
      <xdr:nvSpPr>
        <xdr:cNvPr id="87" name="楕円 86">
          <a:extLst>
            <a:ext uri="{FF2B5EF4-FFF2-40B4-BE49-F238E27FC236}">
              <a16:creationId xmlns:a16="http://schemas.microsoft.com/office/drawing/2014/main" id="{390F97ED-D820-4D56-83BE-08237AAAB3C9}"/>
            </a:ext>
          </a:extLst>
        </xdr:cNvPr>
        <xdr:cNvSpPr/>
      </xdr:nvSpPr>
      <xdr:spPr>
        <a:xfrm>
          <a:off x="3238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56333</xdr:rowOff>
    </xdr:from>
    <xdr:to>
      <xdr:col>19</xdr:col>
      <xdr:colOff>136525</xdr:colOff>
      <xdr:row>28</xdr:row>
      <xdr:rowOff>139609</xdr:rowOff>
    </xdr:to>
    <xdr:cxnSp macro="">
      <xdr:nvCxnSpPr>
        <xdr:cNvPr id="88" name="直線コネクタ 87">
          <a:extLst>
            <a:ext uri="{FF2B5EF4-FFF2-40B4-BE49-F238E27FC236}">
              <a16:creationId xmlns:a16="http://schemas.microsoft.com/office/drawing/2014/main" id="{08982FCC-0166-47C4-A7FD-D7E628987B04}"/>
            </a:ext>
          </a:extLst>
        </xdr:cNvPr>
        <xdr:cNvCxnSpPr/>
      </xdr:nvCxnSpPr>
      <xdr:spPr>
        <a:xfrm flipV="1">
          <a:off x="3289300" y="5628458"/>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54882</xdr:rowOff>
    </xdr:from>
    <xdr:to>
      <xdr:col>11</xdr:col>
      <xdr:colOff>187325</xdr:colOff>
      <xdr:row>28</xdr:row>
      <xdr:rowOff>156482</xdr:rowOff>
    </xdr:to>
    <xdr:sp macro="" textlink="">
      <xdr:nvSpPr>
        <xdr:cNvPr id="89" name="楕円 88">
          <a:extLst>
            <a:ext uri="{FF2B5EF4-FFF2-40B4-BE49-F238E27FC236}">
              <a16:creationId xmlns:a16="http://schemas.microsoft.com/office/drawing/2014/main" id="{5FB6E207-C31F-466B-9ACD-C6B397B2BD8B}"/>
            </a:ext>
          </a:extLst>
        </xdr:cNvPr>
        <xdr:cNvSpPr/>
      </xdr:nvSpPr>
      <xdr:spPr>
        <a:xfrm>
          <a:off x="24765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105682</xdr:rowOff>
    </xdr:from>
    <xdr:to>
      <xdr:col>15</xdr:col>
      <xdr:colOff>136525</xdr:colOff>
      <xdr:row>28</xdr:row>
      <xdr:rowOff>139609</xdr:rowOff>
    </xdr:to>
    <xdr:cxnSp macro="">
      <xdr:nvCxnSpPr>
        <xdr:cNvPr id="90" name="直線コネクタ 89">
          <a:extLst>
            <a:ext uri="{FF2B5EF4-FFF2-40B4-BE49-F238E27FC236}">
              <a16:creationId xmlns:a16="http://schemas.microsoft.com/office/drawing/2014/main" id="{AF4A6E7A-1D3F-4945-8E58-DC60AEF516B2}"/>
            </a:ext>
          </a:extLst>
        </xdr:cNvPr>
        <xdr:cNvCxnSpPr/>
      </xdr:nvCxnSpPr>
      <xdr:spPr>
        <a:xfrm>
          <a:off x="2527300" y="567780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91" name="楕円 90">
          <a:extLst>
            <a:ext uri="{FF2B5EF4-FFF2-40B4-BE49-F238E27FC236}">
              <a16:creationId xmlns:a16="http://schemas.microsoft.com/office/drawing/2014/main" id="{066E053F-6795-4AB7-B069-F55924B9FFEE}"/>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105682</xdr:rowOff>
    </xdr:to>
    <xdr:cxnSp macro="">
      <xdr:nvCxnSpPr>
        <xdr:cNvPr id="92" name="直線コネクタ 91">
          <a:extLst>
            <a:ext uri="{FF2B5EF4-FFF2-40B4-BE49-F238E27FC236}">
              <a16:creationId xmlns:a16="http://schemas.microsoft.com/office/drawing/2014/main" id="{D992F1B8-7F5F-4AD8-BB5A-D537E093A0FB}"/>
            </a:ext>
          </a:extLst>
        </xdr:cNvPr>
        <xdr:cNvCxnSpPr/>
      </xdr:nvCxnSpPr>
      <xdr:spPr>
        <a:xfrm>
          <a:off x="1765300" y="562229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94091781-1C9C-4D95-B760-D8354A66AFB6}"/>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id="{94B6A25E-1738-4799-81C7-5A6B829A8B29}"/>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id="{022DEC36-0588-4FC1-AF56-7F0A71BA31C1}"/>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id="{806F91DD-602D-4867-ADB5-BDDA1C088EE0}"/>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123660</xdr:rowOff>
    </xdr:from>
    <xdr:ext cx="405111" cy="259045"/>
    <xdr:sp macro="" textlink="">
      <xdr:nvSpPr>
        <xdr:cNvPr id="97" name="n_1mainValue有形固定資産減価償却率">
          <a:extLst>
            <a:ext uri="{FF2B5EF4-FFF2-40B4-BE49-F238E27FC236}">
              <a16:creationId xmlns:a16="http://schemas.microsoft.com/office/drawing/2014/main" id="{20160C17-3629-4FF8-BA5C-3B150872F65F}"/>
            </a:ext>
          </a:extLst>
        </xdr:cNvPr>
        <xdr:cNvSpPr txBox="1"/>
      </xdr:nvSpPr>
      <xdr:spPr>
        <a:xfrm>
          <a:off x="3836044" y="535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35486</xdr:rowOff>
    </xdr:from>
    <xdr:ext cx="405111" cy="259045"/>
    <xdr:sp macro="" textlink="">
      <xdr:nvSpPr>
        <xdr:cNvPr id="98" name="n_2mainValue有形固定資産減価償却率">
          <a:extLst>
            <a:ext uri="{FF2B5EF4-FFF2-40B4-BE49-F238E27FC236}">
              <a16:creationId xmlns:a16="http://schemas.microsoft.com/office/drawing/2014/main" id="{E9CE5D2F-6D1A-445D-AEDE-53409C0EFFCA}"/>
            </a:ext>
          </a:extLst>
        </xdr:cNvPr>
        <xdr:cNvSpPr txBox="1"/>
      </xdr:nvSpPr>
      <xdr:spPr>
        <a:xfrm>
          <a:off x="30867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1559</xdr:rowOff>
    </xdr:from>
    <xdr:ext cx="405111" cy="259045"/>
    <xdr:sp macro="" textlink="">
      <xdr:nvSpPr>
        <xdr:cNvPr id="99" name="n_3mainValue有形固定資産減価償却率">
          <a:extLst>
            <a:ext uri="{FF2B5EF4-FFF2-40B4-BE49-F238E27FC236}">
              <a16:creationId xmlns:a16="http://schemas.microsoft.com/office/drawing/2014/main" id="{D862CCA0-DE93-4973-B9F2-E016D463BC39}"/>
            </a:ext>
          </a:extLst>
        </xdr:cNvPr>
        <xdr:cNvSpPr txBox="1"/>
      </xdr:nvSpPr>
      <xdr:spPr>
        <a:xfrm>
          <a:off x="2324744"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117492</xdr:rowOff>
    </xdr:from>
    <xdr:ext cx="405111" cy="259045"/>
    <xdr:sp macro="" textlink="">
      <xdr:nvSpPr>
        <xdr:cNvPr id="100" name="n_4mainValue有形固定資産減価償却率">
          <a:extLst>
            <a:ext uri="{FF2B5EF4-FFF2-40B4-BE49-F238E27FC236}">
              <a16:creationId xmlns:a16="http://schemas.microsoft.com/office/drawing/2014/main" id="{4E367A9B-DB6E-4BE8-8CC6-DD77F77681B7}"/>
            </a:ext>
          </a:extLst>
        </xdr:cNvPr>
        <xdr:cNvSpPr txBox="1"/>
      </xdr:nvSpPr>
      <xdr:spPr>
        <a:xfrm>
          <a:off x="1562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CACA474-CBE6-49AC-AFB8-744C8FD79CF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3DC2132-1675-46E7-973E-5513F869CF6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04A0D65-5FC1-4D67-8825-69C3E3E16C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DBAF839-BDE2-41A6-97B0-169C03204E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788DDB7-B4B1-4A9F-A4D3-115FFB70E0B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8131F3C-3CB0-426C-8D09-06E982105F5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49CF324-D063-4217-9BEF-57862BFD398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8053B5F-3FAB-4207-8906-C203E122762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3E700E6-1587-4093-B157-AC4FDBA3AE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3F71665-8B50-4B1C-82AF-50AF526941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A630B36-74FA-4446-A537-72EA90F7D15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3659F8E-22D6-4622-943E-A45C1FA41E5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0272D7D-71AA-4652-87F9-BFB1714603D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普通交付税の追加交付により経常一般財源が増加したことで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なお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、類似団体平均値と比較</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、起債残高等の将来負担額が多額であることや、基金等充当可能財源が少額であることから高い比率になっている。今後も地方債発行時のシーリングや経費の削減等、数値が改善されるよう取り組んでいく。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496061A-3D40-4B2E-B4AC-17C20B50027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D576F50-1813-494D-809B-F7EED19BBDC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30262F23-24F9-49A5-902D-0D95DD723E7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DDAEA602-FE0A-4877-AB33-0269A8604E9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ECA23784-309F-4EBC-B4DF-E94F6AFA8E5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D5299D06-B640-4AD5-B556-3203C6B44B0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FF93337-78C9-4368-A5E0-6A8B79C07CB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59373394-F832-4230-B909-1747F85032D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D63777A6-4CB7-4044-83D6-3BF435CAAF5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C1C8CEDF-9E04-474E-918C-7B64D9044DE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BCD21C22-4148-458C-AD21-6F7E07DD2B4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692C18EA-FE05-4447-A992-C936EC495B3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40AED7D-DE88-4BAA-B7BE-3699181AE90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D960676-E28E-4738-88C0-36B702D6DCF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E2A4F88-5A3C-4F24-819B-B5CBDD266EE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B9A451B-648A-4CFC-92E8-8D85F564D222}"/>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3088A2D4-20D5-45B9-8AFE-B5455B15A932}"/>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A84C9B65-76AC-4583-9D5D-F8167D3E2C1F}"/>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B0B8C97-B5BD-4092-B9DD-4896610E008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ED34FF9-ABDF-4BEA-92DB-3F715C8D1D4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77416EB1-99EE-4F16-A55D-01E63F03DFD6}"/>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D91D794F-AC11-4D73-9C55-FAECB0B408C7}"/>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96258759-C35F-4F6D-BAF4-2589BC689529}"/>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D7726177-6A8A-4F46-9400-9AE986F6C192}"/>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11A1D8D7-7650-48EC-929F-72FD51F09DC6}"/>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5A8EE241-C055-49BE-9E9C-80CF1BC4710C}"/>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0AD44F7-AFA0-447E-BFC6-BD15E40B3F4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F4DA443-CA33-4670-B23E-D797EF147F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4E62267-4A32-445E-902C-C97731A047F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6F9136E-34DE-41BF-8F0C-549BDBE343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559A0DF-D4E3-45C5-A1D5-84821AF6ED9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94262</xdr:rowOff>
    </xdr:from>
    <xdr:to>
      <xdr:col>76</xdr:col>
      <xdr:colOff>73025</xdr:colOff>
      <xdr:row>31</xdr:row>
      <xdr:rowOff>24412</xdr:rowOff>
    </xdr:to>
    <xdr:sp macro="" textlink="">
      <xdr:nvSpPr>
        <xdr:cNvPr id="145" name="楕円 144">
          <a:extLst>
            <a:ext uri="{FF2B5EF4-FFF2-40B4-BE49-F238E27FC236}">
              <a16:creationId xmlns:a16="http://schemas.microsoft.com/office/drawing/2014/main" id="{AC6BC9B4-22EA-474E-A1E9-84528850762F}"/>
            </a:ext>
          </a:extLst>
        </xdr:cNvPr>
        <xdr:cNvSpPr/>
      </xdr:nvSpPr>
      <xdr:spPr>
        <a:xfrm>
          <a:off x="14744700" y="60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72689</xdr:rowOff>
    </xdr:from>
    <xdr:ext cx="469744" cy="259045"/>
    <xdr:sp macro="" textlink="">
      <xdr:nvSpPr>
        <xdr:cNvPr id="146" name="債務償還比率該当値テキスト">
          <a:extLst>
            <a:ext uri="{FF2B5EF4-FFF2-40B4-BE49-F238E27FC236}">
              <a16:creationId xmlns:a16="http://schemas.microsoft.com/office/drawing/2014/main" id="{7718095F-6705-4995-918A-50AC789B0ACC}"/>
            </a:ext>
          </a:extLst>
        </xdr:cNvPr>
        <xdr:cNvSpPr txBox="1"/>
      </xdr:nvSpPr>
      <xdr:spPr>
        <a:xfrm>
          <a:off x="14846300" y="598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25484</xdr:rowOff>
    </xdr:from>
    <xdr:to>
      <xdr:col>72</xdr:col>
      <xdr:colOff>123825</xdr:colOff>
      <xdr:row>31</xdr:row>
      <xdr:rowOff>127084</xdr:rowOff>
    </xdr:to>
    <xdr:sp macro="" textlink="">
      <xdr:nvSpPr>
        <xdr:cNvPr id="147" name="楕円 146">
          <a:extLst>
            <a:ext uri="{FF2B5EF4-FFF2-40B4-BE49-F238E27FC236}">
              <a16:creationId xmlns:a16="http://schemas.microsoft.com/office/drawing/2014/main" id="{16CF6B59-E1E0-4E4B-B5E2-0F63B3F6300D}"/>
            </a:ext>
          </a:extLst>
        </xdr:cNvPr>
        <xdr:cNvSpPr/>
      </xdr:nvSpPr>
      <xdr:spPr>
        <a:xfrm>
          <a:off x="14033500" y="61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145062</xdr:rowOff>
    </xdr:from>
    <xdr:to>
      <xdr:col>76</xdr:col>
      <xdr:colOff>22225</xdr:colOff>
      <xdr:row>31</xdr:row>
      <xdr:rowOff>76284</xdr:rowOff>
    </xdr:to>
    <xdr:cxnSp macro="">
      <xdr:nvCxnSpPr>
        <xdr:cNvPr id="148" name="直線コネクタ 147">
          <a:extLst>
            <a:ext uri="{FF2B5EF4-FFF2-40B4-BE49-F238E27FC236}">
              <a16:creationId xmlns:a16="http://schemas.microsoft.com/office/drawing/2014/main" id="{978841F0-58B4-4FBD-8848-26C171753A73}"/>
            </a:ext>
          </a:extLst>
        </xdr:cNvPr>
        <xdr:cNvCxnSpPr/>
      </xdr:nvCxnSpPr>
      <xdr:spPr>
        <a:xfrm flipV="1">
          <a:off x="14084300" y="6060087"/>
          <a:ext cx="711200" cy="10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171027</xdr:rowOff>
    </xdr:from>
    <xdr:to>
      <xdr:col>68</xdr:col>
      <xdr:colOff>123825</xdr:colOff>
      <xdr:row>31</xdr:row>
      <xdr:rowOff>101177</xdr:rowOff>
    </xdr:to>
    <xdr:sp macro="" textlink="">
      <xdr:nvSpPr>
        <xdr:cNvPr id="149" name="楕円 148">
          <a:extLst>
            <a:ext uri="{FF2B5EF4-FFF2-40B4-BE49-F238E27FC236}">
              <a16:creationId xmlns:a16="http://schemas.microsoft.com/office/drawing/2014/main" id="{F9FB4FA0-EFF3-46AB-9A27-C80E3530ABA5}"/>
            </a:ext>
          </a:extLst>
        </xdr:cNvPr>
        <xdr:cNvSpPr/>
      </xdr:nvSpPr>
      <xdr:spPr>
        <a:xfrm>
          <a:off x="13271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50377</xdr:rowOff>
    </xdr:from>
    <xdr:to>
      <xdr:col>72</xdr:col>
      <xdr:colOff>73025</xdr:colOff>
      <xdr:row>31</xdr:row>
      <xdr:rowOff>76284</xdr:rowOff>
    </xdr:to>
    <xdr:cxnSp macro="">
      <xdr:nvCxnSpPr>
        <xdr:cNvPr id="150" name="直線コネクタ 149">
          <a:extLst>
            <a:ext uri="{FF2B5EF4-FFF2-40B4-BE49-F238E27FC236}">
              <a16:creationId xmlns:a16="http://schemas.microsoft.com/office/drawing/2014/main" id="{B13AD5E6-8577-475A-8454-29FBD8D58F4B}"/>
            </a:ext>
          </a:extLst>
        </xdr:cNvPr>
        <xdr:cNvCxnSpPr/>
      </xdr:nvCxnSpPr>
      <xdr:spPr>
        <a:xfrm>
          <a:off x="13322300" y="6136852"/>
          <a:ext cx="762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154234</xdr:rowOff>
    </xdr:from>
    <xdr:to>
      <xdr:col>64</xdr:col>
      <xdr:colOff>123825</xdr:colOff>
      <xdr:row>31</xdr:row>
      <xdr:rowOff>84384</xdr:rowOff>
    </xdr:to>
    <xdr:sp macro="" textlink="">
      <xdr:nvSpPr>
        <xdr:cNvPr id="151" name="楕円 150">
          <a:extLst>
            <a:ext uri="{FF2B5EF4-FFF2-40B4-BE49-F238E27FC236}">
              <a16:creationId xmlns:a16="http://schemas.microsoft.com/office/drawing/2014/main" id="{7D39FD50-A512-4AEA-B1DF-C38F2C0B41F2}"/>
            </a:ext>
          </a:extLst>
        </xdr:cNvPr>
        <xdr:cNvSpPr/>
      </xdr:nvSpPr>
      <xdr:spPr>
        <a:xfrm>
          <a:off x="12509500" y="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33584</xdr:rowOff>
    </xdr:from>
    <xdr:to>
      <xdr:col>68</xdr:col>
      <xdr:colOff>73025</xdr:colOff>
      <xdr:row>31</xdr:row>
      <xdr:rowOff>50377</xdr:rowOff>
    </xdr:to>
    <xdr:cxnSp macro="">
      <xdr:nvCxnSpPr>
        <xdr:cNvPr id="152" name="直線コネクタ 151">
          <a:extLst>
            <a:ext uri="{FF2B5EF4-FFF2-40B4-BE49-F238E27FC236}">
              <a16:creationId xmlns:a16="http://schemas.microsoft.com/office/drawing/2014/main" id="{095A6CEB-299C-4BF3-8308-CB768E2AB0EA}"/>
            </a:ext>
          </a:extLst>
        </xdr:cNvPr>
        <xdr:cNvCxnSpPr/>
      </xdr:nvCxnSpPr>
      <xdr:spPr>
        <a:xfrm>
          <a:off x="12560300" y="6120059"/>
          <a:ext cx="762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45995</xdr:rowOff>
    </xdr:from>
    <xdr:to>
      <xdr:col>60</xdr:col>
      <xdr:colOff>123825</xdr:colOff>
      <xdr:row>31</xdr:row>
      <xdr:rowOff>147595</xdr:rowOff>
    </xdr:to>
    <xdr:sp macro="" textlink="">
      <xdr:nvSpPr>
        <xdr:cNvPr id="153" name="楕円 152">
          <a:extLst>
            <a:ext uri="{FF2B5EF4-FFF2-40B4-BE49-F238E27FC236}">
              <a16:creationId xmlns:a16="http://schemas.microsoft.com/office/drawing/2014/main" id="{6A92FD37-BCD9-4D12-921B-B9EFAF8E64DE}"/>
            </a:ext>
          </a:extLst>
        </xdr:cNvPr>
        <xdr:cNvSpPr/>
      </xdr:nvSpPr>
      <xdr:spPr>
        <a:xfrm>
          <a:off x="11747500" y="61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33584</xdr:rowOff>
    </xdr:from>
    <xdr:to>
      <xdr:col>64</xdr:col>
      <xdr:colOff>73025</xdr:colOff>
      <xdr:row>31</xdr:row>
      <xdr:rowOff>96795</xdr:rowOff>
    </xdr:to>
    <xdr:cxnSp macro="">
      <xdr:nvCxnSpPr>
        <xdr:cNvPr id="154" name="直線コネクタ 153">
          <a:extLst>
            <a:ext uri="{FF2B5EF4-FFF2-40B4-BE49-F238E27FC236}">
              <a16:creationId xmlns:a16="http://schemas.microsoft.com/office/drawing/2014/main" id="{A6B099C9-4E8F-4F4A-8381-C9ED50A911CB}"/>
            </a:ext>
          </a:extLst>
        </xdr:cNvPr>
        <xdr:cNvCxnSpPr/>
      </xdr:nvCxnSpPr>
      <xdr:spPr>
        <a:xfrm flipV="1">
          <a:off x="11798300" y="6120059"/>
          <a:ext cx="762000" cy="6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146C018E-7ACF-43B1-B962-F910524F1799}"/>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AF749413-5173-4C28-9464-FB268A912EB8}"/>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1031BD74-53A5-4256-A866-335386E0CF68}"/>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8D5A5837-6F4F-4C9E-B429-08C0C3492C4F}"/>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118211</xdr:rowOff>
    </xdr:from>
    <xdr:ext cx="469744" cy="259045"/>
    <xdr:sp macro="" textlink="">
      <xdr:nvSpPr>
        <xdr:cNvPr id="159" name="n_1mainValue債務償還比率">
          <a:extLst>
            <a:ext uri="{FF2B5EF4-FFF2-40B4-BE49-F238E27FC236}">
              <a16:creationId xmlns:a16="http://schemas.microsoft.com/office/drawing/2014/main" id="{0B6A2987-E1F7-4620-8E70-E64087B0F111}"/>
            </a:ext>
          </a:extLst>
        </xdr:cNvPr>
        <xdr:cNvSpPr txBox="1"/>
      </xdr:nvSpPr>
      <xdr:spPr>
        <a:xfrm>
          <a:off x="13836727" y="620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92304</xdr:rowOff>
    </xdr:from>
    <xdr:ext cx="469744" cy="259045"/>
    <xdr:sp macro="" textlink="">
      <xdr:nvSpPr>
        <xdr:cNvPr id="160" name="n_2mainValue債務償還比率">
          <a:extLst>
            <a:ext uri="{FF2B5EF4-FFF2-40B4-BE49-F238E27FC236}">
              <a16:creationId xmlns:a16="http://schemas.microsoft.com/office/drawing/2014/main" id="{4E62C819-53F7-4911-852E-6DA6D13C57C8}"/>
            </a:ext>
          </a:extLst>
        </xdr:cNvPr>
        <xdr:cNvSpPr txBox="1"/>
      </xdr:nvSpPr>
      <xdr:spPr>
        <a:xfrm>
          <a:off x="13087427" y="61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75511</xdr:rowOff>
    </xdr:from>
    <xdr:ext cx="469744" cy="259045"/>
    <xdr:sp macro="" textlink="">
      <xdr:nvSpPr>
        <xdr:cNvPr id="161" name="n_3mainValue債務償還比率">
          <a:extLst>
            <a:ext uri="{FF2B5EF4-FFF2-40B4-BE49-F238E27FC236}">
              <a16:creationId xmlns:a16="http://schemas.microsoft.com/office/drawing/2014/main" id="{A5691A82-5868-4057-8DC3-AF5226BD1BC3}"/>
            </a:ext>
          </a:extLst>
        </xdr:cNvPr>
        <xdr:cNvSpPr txBox="1"/>
      </xdr:nvSpPr>
      <xdr:spPr>
        <a:xfrm>
          <a:off x="12325427" y="61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138722</xdr:rowOff>
    </xdr:from>
    <xdr:ext cx="469744" cy="259045"/>
    <xdr:sp macro="" textlink="">
      <xdr:nvSpPr>
        <xdr:cNvPr id="162" name="n_4mainValue債務償還比率">
          <a:extLst>
            <a:ext uri="{FF2B5EF4-FFF2-40B4-BE49-F238E27FC236}">
              <a16:creationId xmlns:a16="http://schemas.microsoft.com/office/drawing/2014/main" id="{42ADE67E-1316-4FB6-9B49-9EC3B928A717}"/>
            </a:ext>
          </a:extLst>
        </xdr:cNvPr>
        <xdr:cNvSpPr txBox="1"/>
      </xdr:nvSpPr>
      <xdr:spPr>
        <a:xfrm>
          <a:off x="11563427" y="62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ED2B803-ED56-419E-9990-C5EA17DDE4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A6EA232-9CD9-4971-B7B8-6E4B22ECF27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9A92926-9780-41C5-B077-FB6E5C0ADD3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3E6CBAD-4E9C-4B89-BDD6-641AC57336A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EA45B8D-54A3-4FA2-9D86-E773BAA5D9A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FAE7D61-C192-470E-987B-582620F313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B7FE93-3626-4599-B2B6-2336EF2249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2EE4A7-029B-4456-A487-B2C8CE4156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378592-31A1-40DE-87F9-405CE76B1C7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37D36BC-04A5-4899-B389-BA396842E0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FBA28F-9F9F-487E-A12B-2917E21E9A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EDFF31-84F5-4FD6-AF53-2E628F766C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D87D9E-F84E-4394-8B63-48F1575476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27ECF7-BB61-4698-9505-2154EBFF35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5FAC76-4D43-4DE6-AE49-83052BF5FD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BB953E-BA1C-4EDB-A43E-B74F7FA07E8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9AB4BE-9C3B-4DAA-80BC-A2BEC78585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4B2E69-DF81-4C34-B181-98A342490A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88104D-E7A5-43D2-A181-D7352AA64A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A9B53D-6606-4578-A0AC-4DF2AA2FEB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DDF1E1-2112-4176-9470-7D85E8E4D0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7654957-32DA-4E2D-BD10-862F79F6BB1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ACAB62-E740-4042-BE2B-7FF5BFB86D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C2E0C4-8527-4FBE-A8AF-BD948A2966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93AC7F-2F45-4EC7-AB60-4DCE52F139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4E3271-EBD3-4328-80D8-D1BECF3BC3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2D3034-0CF3-42FA-A904-E0E95D9778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E5F6AD-DBC8-4372-8366-E4D5AD5FDC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C4D194-9602-424C-AF91-06F28D3988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EF1455-1981-4B1B-9BA0-E86298094B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B42D02-4311-4C7F-842F-3110775537D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69EB12C-AF85-427F-A9AC-058272D0F5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3069D9-4C55-4F94-A801-3FB02686DC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FE446F-F918-4519-BE95-0351337B26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FDA35F-3E84-4EEB-AC71-EF37FAD45F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B2790D5-730F-4AEF-81D0-3D1D0CB10A5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554B2DD-6328-4CF7-8B6C-BD86309B96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30D354-59A4-4889-AC2E-3601344491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782AFB-DEDC-4F14-A98C-EC5ECB5CC4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AF139D-BB2B-4515-808C-2DF1B30A3E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ED1DFDA-8D19-44F5-B5B8-5537A682B6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F7F43E-7018-44DA-B115-864E863536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B7034C-F9A7-4786-B7CC-C10F1D41DA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FD607B-8146-4DDC-BD14-37DDA4E34F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1DF861-3649-4EEC-B1CB-7F18257723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A50478-78B5-4B34-B693-F85DFEEECD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E47D4AC-C39C-4CC3-93E2-EC9A480747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B26E0E-35D6-441E-8BEA-2244A7D4B00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15911FC-E0DF-4CC2-AFF3-51A26FB58A8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B64B8B6-5C4E-468B-9222-5795AFB20A2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0FB6F2D-BB66-4E38-B290-F51A409E4A2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E8A7A7C-3D0D-4A9F-80E2-0AE586C1255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5ADA1A3-B55B-4473-91A9-C92558F6B3C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FF2D0DC-689C-47DE-8961-3B9071DAB34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9AE0ABD-5BCC-4917-A020-91BADC50E32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BF452A6-7444-4BF2-AEBB-47C08F1C999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B275885-BF44-4C3F-9E2D-54191934761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6A2F9CC-B751-4544-B87C-F009DF0EB28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8348BB2-7E37-4F28-AC57-86B984EBE1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7CE1B4D-67C7-494D-8546-9630652FEB4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854A30E-FF37-49EF-9296-51B9F93ACB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B27F408-0450-410D-961D-AD3138645A56}"/>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13FAB75B-BFB1-4797-A21D-C4A7EFF5E3D3}"/>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EFD840DF-9AA2-4857-9C9C-27E6D7E21689}"/>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C6841B2B-73F2-4F01-A4E6-F2BA005BCF97}"/>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B69B0284-3180-431A-B3F2-07EB534B7BFC}"/>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F9630ABA-2960-47B7-BF23-514F392165A3}"/>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CB8699FF-07EF-4B55-9EA3-48BE4E23881A}"/>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56165510-FBCA-4492-BD61-9ECE36E20281}"/>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C0C3F1B6-7320-4F1D-BD7B-984E99DD2A9F}"/>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6A04E56C-56D8-46A2-A6DA-18EF6C47BD6C}"/>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E28C2372-E543-436A-8D5C-7A8723AA04E9}"/>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E11287-0F93-4E91-A547-EE6DB81723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39B1E7B-81E4-4E8A-8A0D-0DB96F4D5B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9F700C-977A-4BB3-98E6-7D1616C106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C61572-F9A0-4121-85E5-4373B67242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607AD8F-6ED4-4488-BA91-51AF2EBC4C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3" name="楕円 72">
          <a:extLst>
            <a:ext uri="{FF2B5EF4-FFF2-40B4-BE49-F238E27FC236}">
              <a16:creationId xmlns:a16="http://schemas.microsoft.com/office/drawing/2014/main" id="{BBD442ED-2E35-42A5-AE1A-4CDF8F9CCA3F}"/>
            </a:ext>
          </a:extLst>
        </xdr:cNvPr>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4" name="【道路】&#10;有形固定資産減価償却率該当値テキスト">
          <a:extLst>
            <a:ext uri="{FF2B5EF4-FFF2-40B4-BE49-F238E27FC236}">
              <a16:creationId xmlns:a16="http://schemas.microsoft.com/office/drawing/2014/main" id="{FC832071-2982-4E19-B7C0-2783F8AFEDC9}"/>
            </a:ext>
          </a:extLst>
        </xdr:cNvPr>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154940</xdr:rowOff>
    </xdr:from>
    <xdr:to>
      <xdr:col>20</xdr:col>
      <xdr:colOff>38100</xdr:colOff>
      <xdr:row>36</xdr:row>
      <xdr:rowOff>85090</xdr:rowOff>
    </xdr:to>
    <xdr:sp macro="" textlink="">
      <xdr:nvSpPr>
        <xdr:cNvPr id="75" name="楕円 74">
          <a:extLst>
            <a:ext uri="{FF2B5EF4-FFF2-40B4-BE49-F238E27FC236}">
              <a16:creationId xmlns:a16="http://schemas.microsoft.com/office/drawing/2014/main" id="{AA3D99E9-5831-4E62-888A-553DB5FBD7ED}"/>
            </a:ext>
          </a:extLst>
        </xdr:cNvPr>
        <xdr:cNvSpPr/>
      </xdr:nvSpPr>
      <xdr:spPr>
        <a:xfrm>
          <a:off x="3746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34290</xdr:rowOff>
    </xdr:from>
    <xdr:to>
      <xdr:col>24</xdr:col>
      <xdr:colOff>63500</xdr:colOff>
      <xdr:row>36</xdr:row>
      <xdr:rowOff>59055</xdr:rowOff>
    </xdr:to>
    <xdr:cxnSp macro="">
      <xdr:nvCxnSpPr>
        <xdr:cNvPr id="76" name="直線コネクタ 75">
          <a:extLst>
            <a:ext uri="{FF2B5EF4-FFF2-40B4-BE49-F238E27FC236}">
              <a16:creationId xmlns:a16="http://schemas.microsoft.com/office/drawing/2014/main" id="{B2364CE7-323F-4A41-98A2-50EDA06A6BD6}"/>
            </a:ext>
          </a:extLst>
        </xdr:cNvPr>
        <xdr:cNvCxnSpPr/>
      </xdr:nvCxnSpPr>
      <xdr:spPr>
        <a:xfrm>
          <a:off x="3797300" y="62064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a:extLst>
            <a:ext uri="{FF2B5EF4-FFF2-40B4-BE49-F238E27FC236}">
              <a16:creationId xmlns:a16="http://schemas.microsoft.com/office/drawing/2014/main" id="{3F210E52-659A-4C71-9E00-21E549DE2516}"/>
            </a:ext>
          </a:extLst>
        </xdr:cNvPr>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34290</xdr:rowOff>
    </xdr:from>
    <xdr:to>
      <xdr:col>19</xdr:col>
      <xdr:colOff>177800</xdr:colOff>
      <xdr:row>36</xdr:row>
      <xdr:rowOff>81915</xdr:rowOff>
    </xdr:to>
    <xdr:cxnSp macro="">
      <xdr:nvCxnSpPr>
        <xdr:cNvPr id="78" name="直線コネクタ 77">
          <a:extLst>
            <a:ext uri="{FF2B5EF4-FFF2-40B4-BE49-F238E27FC236}">
              <a16:creationId xmlns:a16="http://schemas.microsoft.com/office/drawing/2014/main" id="{C97C3F96-3FAC-44B7-BD7A-7457CE14ED8E}"/>
            </a:ext>
          </a:extLst>
        </xdr:cNvPr>
        <xdr:cNvCxnSpPr/>
      </xdr:nvCxnSpPr>
      <xdr:spPr>
        <a:xfrm flipV="1">
          <a:off x="2908300" y="6206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9" name="楕円 78">
          <a:extLst>
            <a:ext uri="{FF2B5EF4-FFF2-40B4-BE49-F238E27FC236}">
              <a16:creationId xmlns:a16="http://schemas.microsoft.com/office/drawing/2014/main" id="{3E6D5950-5B1E-45B4-960B-F7E416EB73F8}"/>
            </a:ext>
          </a:extLst>
        </xdr:cNvPr>
        <xdr:cNvSpPr/>
      </xdr:nvSpPr>
      <xdr:spPr>
        <a:xfrm>
          <a:off x="1968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49530</xdr:rowOff>
    </xdr:from>
    <xdr:to>
      <xdr:col>15</xdr:col>
      <xdr:colOff>50800</xdr:colOff>
      <xdr:row>36</xdr:row>
      <xdr:rowOff>81915</xdr:rowOff>
    </xdr:to>
    <xdr:cxnSp macro="">
      <xdr:nvCxnSpPr>
        <xdr:cNvPr id="80" name="直線コネクタ 79">
          <a:extLst>
            <a:ext uri="{FF2B5EF4-FFF2-40B4-BE49-F238E27FC236}">
              <a16:creationId xmlns:a16="http://schemas.microsoft.com/office/drawing/2014/main" id="{B0B19411-74B7-4E1E-ABD2-91CA39A7D521}"/>
            </a:ext>
          </a:extLst>
        </xdr:cNvPr>
        <xdr:cNvCxnSpPr/>
      </xdr:nvCxnSpPr>
      <xdr:spPr>
        <a:xfrm>
          <a:off x="2019300" y="6221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141605</xdr:rowOff>
    </xdr:from>
    <xdr:to>
      <xdr:col>6</xdr:col>
      <xdr:colOff>38100</xdr:colOff>
      <xdr:row>36</xdr:row>
      <xdr:rowOff>71755</xdr:rowOff>
    </xdr:to>
    <xdr:sp macro="" textlink="">
      <xdr:nvSpPr>
        <xdr:cNvPr id="81" name="楕円 80">
          <a:extLst>
            <a:ext uri="{FF2B5EF4-FFF2-40B4-BE49-F238E27FC236}">
              <a16:creationId xmlns:a16="http://schemas.microsoft.com/office/drawing/2014/main" id="{6373E250-6F82-4CB7-A05E-2A7C680935CC}"/>
            </a:ext>
          </a:extLst>
        </xdr:cNvPr>
        <xdr:cNvSpPr/>
      </xdr:nvSpPr>
      <xdr:spPr>
        <a:xfrm>
          <a:off x="1079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49530</xdr:rowOff>
    </xdr:to>
    <xdr:cxnSp macro="">
      <xdr:nvCxnSpPr>
        <xdr:cNvPr id="82" name="直線コネクタ 81">
          <a:extLst>
            <a:ext uri="{FF2B5EF4-FFF2-40B4-BE49-F238E27FC236}">
              <a16:creationId xmlns:a16="http://schemas.microsoft.com/office/drawing/2014/main" id="{E2C3EE01-0641-4EFF-AD53-58114B3F5DB1}"/>
            </a:ext>
          </a:extLst>
        </xdr:cNvPr>
        <xdr:cNvCxnSpPr/>
      </xdr:nvCxnSpPr>
      <xdr:spPr>
        <a:xfrm>
          <a:off x="1130300" y="6193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C20BE8FA-B3EA-4287-9AFD-168EC05626F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EA1C74A7-2D30-438A-B5E4-42D5354D4D51}"/>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5176B212-CA22-443E-9072-62A1F1940CF2}"/>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ECC0A207-2907-4263-B249-904621F5D4AA}"/>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101617</xdr:rowOff>
    </xdr:from>
    <xdr:ext cx="405111" cy="259045"/>
    <xdr:sp macro="" textlink="">
      <xdr:nvSpPr>
        <xdr:cNvPr id="87" name="n_1mainValue【道路】&#10;有形固定資産減価償却率">
          <a:extLst>
            <a:ext uri="{FF2B5EF4-FFF2-40B4-BE49-F238E27FC236}">
              <a16:creationId xmlns:a16="http://schemas.microsoft.com/office/drawing/2014/main" id="{94A09437-824E-43AB-9682-8330042D01C5}"/>
            </a:ext>
          </a:extLst>
        </xdr:cNvPr>
        <xdr:cNvSpPr txBox="1"/>
      </xdr:nvSpPr>
      <xdr:spPr>
        <a:xfrm>
          <a:off x="3582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496E3359-BB38-4F2A-9A9C-4586059E7140}"/>
            </a:ext>
          </a:extLst>
        </xdr:cNvPr>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9" name="n_3mainValue【道路】&#10;有形固定資産減価償却率">
          <a:extLst>
            <a:ext uri="{FF2B5EF4-FFF2-40B4-BE49-F238E27FC236}">
              <a16:creationId xmlns:a16="http://schemas.microsoft.com/office/drawing/2014/main" id="{5CFE2A9E-64C4-49D5-A677-D9B83C39D292}"/>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88282</xdr:rowOff>
    </xdr:from>
    <xdr:ext cx="405111" cy="259045"/>
    <xdr:sp macro="" textlink="">
      <xdr:nvSpPr>
        <xdr:cNvPr id="90" name="n_4mainValue【道路】&#10;有形固定資産減価償却率">
          <a:extLst>
            <a:ext uri="{FF2B5EF4-FFF2-40B4-BE49-F238E27FC236}">
              <a16:creationId xmlns:a16="http://schemas.microsoft.com/office/drawing/2014/main" id="{0D57102F-C381-46F5-8CEF-7AE19F75CFE5}"/>
            </a:ext>
          </a:extLst>
        </xdr:cNvPr>
        <xdr:cNvSpPr txBox="1"/>
      </xdr:nvSpPr>
      <xdr:spPr>
        <a:xfrm>
          <a:off x="927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F7B1DB0-BE7E-4C0B-8588-46C883D7B0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D47EDD9-FD66-400C-8230-91FF5273488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D65EE2F-5908-4A3F-A280-B3AC5C7E83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9A10CA8-171C-4037-86A8-A3FA0475A4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CAE12F0-52D1-4FA5-8072-E1611BC527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A4D44D2-52C5-48EB-8031-5D3306428E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6EDC652-302D-4E74-B7F2-6F65093386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C4DED27-40FA-4248-88E8-97331375ED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C6812E0-DB51-4A5A-BE32-459DE8B0FF7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621C30F-BB5B-4931-A190-21424BF889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4F6C077-2694-4934-9ED1-D356D2008A6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EF03E8F-042F-4283-BC69-953678AC12E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04103AD-9182-4D4D-9652-BF468EA6215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996D84D-F8EC-4760-8549-0DF9B182043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3DBD203-2C3A-40E8-BB96-5F9EF065886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1270926-50B5-4F67-94CC-77FB20C57DA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EE1A046-5D4C-4AB9-952B-198CD47B54F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67F3B19-4590-49FB-A09D-8F87B85A0CE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668404F-5988-45EC-B86B-CB41EDAFA01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4683202-8F46-45E5-8E68-6C8A1CDE5BA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E265113-EFBC-4277-9558-FC6036A4FA3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1E7C348C-B583-41B5-84F7-D659AF3E25C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27521E1-21FD-4588-9D32-EED0904EEE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3FCFEEAC-847F-4CC6-8310-EE2E61D7B371}"/>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DDDE25A9-7F66-456C-B35A-D6E2F45AEF41}"/>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ED88FF13-0ED1-452B-A097-2D423EC04B08}"/>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8CD9E571-06F0-46F8-99B2-ECFE6774757C}"/>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B4A1F1E4-EE76-4C08-85F9-68C60480C21C}"/>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5456142E-53D4-4D41-8209-7D8A84B11D9A}"/>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87079A87-9D3E-4FCB-B86E-9B09B9FF9E7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A251EF62-C2AB-4F37-B9B5-87857F56A9DA}"/>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2270C0AD-9623-4969-A6F1-2F0BC1D63F0B}"/>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926605A-786F-4D24-8C92-921F59EF95C5}"/>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8709DB1A-A521-4A16-B146-5B6822DE49A1}"/>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B1BADC2-291E-4732-AAE9-808123B9BE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04302A9-917D-4B77-B122-4ED91EC0F3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A9ADBD-D56B-466D-BD5B-6C79A432CE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2B4B54-9223-44BE-A8FD-C6C3DA1CE8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C00F91C-3464-44B6-8B1C-746A46FC75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148958</xdr:rowOff>
    </xdr:from>
    <xdr:to>
      <xdr:col>55</xdr:col>
      <xdr:colOff>50800</xdr:colOff>
      <xdr:row>40</xdr:row>
      <xdr:rowOff>79108</xdr:rowOff>
    </xdr:to>
    <xdr:sp macro="" textlink="">
      <xdr:nvSpPr>
        <xdr:cNvPr id="130" name="楕円 129">
          <a:extLst>
            <a:ext uri="{FF2B5EF4-FFF2-40B4-BE49-F238E27FC236}">
              <a16:creationId xmlns:a16="http://schemas.microsoft.com/office/drawing/2014/main" id="{7573FA6F-CD81-47D1-95F8-E7F03F39A289}"/>
            </a:ext>
          </a:extLst>
        </xdr:cNvPr>
        <xdr:cNvSpPr/>
      </xdr:nvSpPr>
      <xdr:spPr>
        <a:xfrm>
          <a:off x="10426700" y="68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127385</xdr:rowOff>
    </xdr:from>
    <xdr:ext cx="469744" cy="259045"/>
    <xdr:sp macro="" textlink="">
      <xdr:nvSpPr>
        <xdr:cNvPr id="131" name="【道路】&#10;一人当たり延長該当値テキスト">
          <a:extLst>
            <a:ext uri="{FF2B5EF4-FFF2-40B4-BE49-F238E27FC236}">
              <a16:creationId xmlns:a16="http://schemas.microsoft.com/office/drawing/2014/main" id="{26190686-96FA-4986-8D7B-67CC850175A3}"/>
            </a:ext>
          </a:extLst>
        </xdr:cNvPr>
        <xdr:cNvSpPr txBox="1"/>
      </xdr:nvSpPr>
      <xdr:spPr>
        <a:xfrm>
          <a:off x="10515600" y="68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149873</xdr:rowOff>
    </xdr:from>
    <xdr:to>
      <xdr:col>50</xdr:col>
      <xdr:colOff>165100</xdr:colOff>
      <xdr:row>40</xdr:row>
      <xdr:rowOff>80023</xdr:rowOff>
    </xdr:to>
    <xdr:sp macro="" textlink="">
      <xdr:nvSpPr>
        <xdr:cNvPr id="132" name="楕円 131">
          <a:extLst>
            <a:ext uri="{FF2B5EF4-FFF2-40B4-BE49-F238E27FC236}">
              <a16:creationId xmlns:a16="http://schemas.microsoft.com/office/drawing/2014/main" id="{2E70D75D-FE65-44A3-86B9-5E2B1A3B6E35}"/>
            </a:ext>
          </a:extLst>
        </xdr:cNvPr>
        <xdr:cNvSpPr/>
      </xdr:nvSpPr>
      <xdr:spPr>
        <a:xfrm>
          <a:off x="9588500" y="68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28308</xdr:rowOff>
    </xdr:from>
    <xdr:to>
      <xdr:col>55</xdr:col>
      <xdr:colOff>0</xdr:colOff>
      <xdr:row>40</xdr:row>
      <xdr:rowOff>29223</xdr:rowOff>
    </xdr:to>
    <xdr:cxnSp macro="">
      <xdr:nvCxnSpPr>
        <xdr:cNvPr id="133" name="直線コネクタ 132">
          <a:extLst>
            <a:ext uri="{FF2B5EF4-FFF2-40B4-BE49-F238E27FC236}">
              <a16:creationId xmlns:a16="http://schemas.microsoft.com/office/drawing/2014/main" id="{06F8B335-37F6-4F9F-84A2-BA2C11C49A22}"/>
            </a:ext>
          </a:extLst>
        </xdr:cNvPr>
        <xdr:cNvCxnSpPr/>
      </xdr:nvCxnSpPr>
      <xdr:spPr>
        <a:xfrm flipV="1">
          <a:off x="9639300" y="68863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150749</xdr:rowOff>
    </xdr:from>
    <xdr:to>
      <xdr:col>46</xdr:col>
      <xdr:colOff>38100</xdr:colOff>
      <xdr:row>40</xdr:row>
      <xdr:rowOff>80899</xdr:rowOff>
    </xdr:to>
    <xdr:sp macro="" textlink="">
      <xdr:nvSpPr>
        <xdr:cNvPr id="134" name="楕円 133">
          <a:extLst>
            <a:ext uri="{FF2B5EF4-FFF2-40B4-BE49-F238E27FC236}">
              <a16:creationId xmlns:a16="http://schemas.microsoft.com/office/drawing/2014/main" id="{63DB93B1-9BF4-4B8B-A5D2-FB9D5E8608E3}"/>
            </a:ext>
          </a:extLst>
        </xdr:cNvPr>
        <xdr:cNvSpPr/>
      </xdr:nvSpPr>
      <xdr:spPr>
        <a:xfrm>
          <a:off x="8699500" y="6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29223</xdr:rowOff>
    </xdr:from>
    <xdr:to>
      <xdr:col>50</xdr:col>
      <xdr:colOff>114300</xdr:colOff>
      <xdr:row>40</xdr:row>
      <xdr:rowOff>30099</xdr:rowOff>
    </xdr:to>
    <xdr:cxnSp macro="">
      <xdr:nvCxnSpPr>
        <xdr:cNvPr id="135" name="直線コネクタ 134">
          <a:extLst>
            <a:ext uri="{FF2B5EF4-FFF2-40B4-BE49-F238E27FC236}">
              <a16:creationId xmlns:a16="http://schemas.microsoft.com/office/drawing/2014/main" id="{59E4C3C5-3B7A-48F8-814A-597EFF95C724}"/>
            </a:ext>
          </a:extLst>
        </xdr:cNvPr>
        <xdr:cNvCxnSpPr/>
      </xdr:nvCxnSpPr>
      <xdr:spPr>
        <a:xfrm flipV="1">
          <a:off x="8750300" y="688722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151435</xdr:rowOff>
    </xdr:from>
    <xdr:to>
      <xdr:col>41</xdr:col>
      <xdr:colOff>101600</xdr:colOff>
      <xdr:row>40</xdr:row>
      <xdr:rowOff>81585</xdr:rowOff>
    </xdr:to>
    <xdr:sp macro="" textlink="">
      <xdr:nvSpPr>
        <xdr:cNvPr id="136" name="楕円 135">
          <a:extLst>
            <a:ext uri="{FF2B5EF4-FFF2-40B4-BE49-F238E27FC236}">
              <a16:creationId xmlns:a16="http://schemas.microsoft.com/office/drawing/2014/main" id="{0B4E0A1F-ABB4-4AB8-8672-4963BC87E6CE}"/>
            </a:ext>
          </a:extLst>
        </xdr:cNvPr>
        <xdr:cNvSpPr/>
      </xdr:nvSpPr>
      <xdr:spPr>
        <a:xfrm>
          <a:off x="7810500" y="6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30099</xdr:rowOff>
    </xdr:from>
    <xdr:to>
      <xdr:col>45</xdr:col>
      <xdr:colOff>177800</xdr:colOff>
      <xdr:row>40</xdr:row>
      <xdr:rowOff>30785</xdr:rowOff>
    </xdr:to>
    <xdr:cxnSp macro="">
      <xdr:nvCxnSpPr>
        <xdr:cNvPr id="137" name="直線コネクタ 136">
          <a:extLst>
            <a:ext uri="{FF2B5EF4-FFF2-40B4-BE49-F238E27FC236}">
              <a16:creationId xmlns:a16="http://schemas.microsoft.com/office/drawing/2014/main" id="{CB646ACC-32A6-48E3-B10A-C38E988E2067}"/>
            </a:ext>
          </a:extLst>
        </xdr:cNvPr>
        <xdr:cNvCxnSpPr/>
      </xdr:nvCxnSpPr>
      <xdr:spPr>
        <a:xfrm flipV="1">
          <a:off x="7861300" y="68880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152540</xdr:rowOff>
    </xdr:from>
    <xdr:to>
      <xdr:col>36</xdr:col>
      <xdr:colOff>165100</xdr:colOff>
      <xdr:row>40</xdr:row>
      <xdr:rowOff>82690</xdr:rowOff>
    </xdr:to>
    <xdr:sp macro="" textlink="">
      <xdr:nvSpPr>
        <xdr:cNvPr id="138" name="楕円 137">
          <a:extLst>
            <a:ext uri="{FF2B5EF4-FFF2-40B4-BE49-F238E27FC236}">
              <a16:creationId xmlns:a16="http://schemas.microsoft.com/office/drawing/2014/main" id="{9543F3B5-0102-40A9-8C82-CFDCD223A7F1}"/>
            </a:ext>
          </a:extLst>
        </xdr:cNvPr>
        <xdr:cNvSpPr/>
      </xdr:nvSpPr>
      <xdr:spPr>
        <a:xfrm>
          <a:off x="6921500" y="68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30785</xdr:rowOff>
    </xdr:from>
    <xdr:to>
      <xdr:col>41</xdr:col>
      <xdr:colOff>50800</xdr:colOff>
      <xdr:row>40</xdr:row>
      <xdr:rowOff>31890</xdr:rowOff>
    </xdr:to>
    <xdr:cxnSp macro="">
      <xdr:nvCxnSpPr>
        <xdr:cNvPr id="139" name="直線コネクタ 138">
          <a:extLst>
            <a:ext uri="{FF2B5EF4-FFF2-40B4-BE49-F238E27FC236}">
              <a16:creationId xmlns:a16="http://schemas.microsoft.com/office/drawing/2014/main" id="{76E8D986-A78B-49B1-A4BA-918748BF8D22}"/>
            </a:ext>
          </a:extLst>
        </xdr:cNvPr>
        <xdr:cNvCxnSpPr/>
      </xdr:nvCxnSpPr>
      <xdr:spPr>
        <a:xfrm flipV="1">
          <a:off x="6972300" y="688878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74541</xdr:rowOff>
    </xdr:from>
    <xdr:ext cx="469744" cy="259045"/>
    <xdr:sp macro="" textlink="">
      <xdr:nvSpPr>
        <xdr:cNvPr id="140" name="n_1aveValue【道路】&#10;一人当たり延長">
          <a:extLst>
            <a:ext uri="{FF2B5EF4-FFF2-40B4-BE49-F238E27FC236}">
              <a16:creationId xmlns:a16="http://schemas.microsoft.com/office/drawing/2014/main" id="{7027B6C6-5A28-42FA-84BB-D19524A4C878}"/>
            </a:ext>
          </a:extLst>
        </xdr:cNvPr>
        <xdr:cNvSpPr txBox="1"/>
      </xdr:nvSpPr>
      <xdr:spPr>
        <a:xfrm>
          <a:off x="9391727" y="69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F70341CD-6E9F-4E0A-9121-44D4BD25E9B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2563D33E-44CD-43CA-B3A2-6BDD87AAEDB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CA558CF1-E75B-4907-A5D4-73091DD4A993}"/>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96550</xdr:rowOff>
    </xdr:from>
    <xdr:ext cx="469744" cy="259045"/>
    <xdr:sp macro="" textlink="">
      <xdr:nvSpPr>
        <xdr:cNvPr id="144" name="n_1mainValue【道路】&#10;一人当たり延長">
          <a:extLst>
            <a:ext uri="{FF2B5EF4-FFF2-40B4-BE49-F238E27FC236}">
              <a16:creationId xmlns:a16="http://schemas.microsoft.com/office/drawing/2014/main" id="{870250A2-23FD-48F9-8BCE-752119175A53}"/>
            </a:ext>
          </a:extLst>
        </xdr:cNvPr>
        <xdr:cNvSpPr txBox="1"/>
      </xdr:nvSpPr>
      <xdr:spPr>
        <a:xfrm>
          <a:off x="9391727" y="661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72026</xdr:rowOff>
    </xdr:from>
    <xdr:ext cx="469744" cy="259045"/>
    <xdr:sp macro="" textlink="">
      <xdr:nvSpPr>
        <xdr:cNvPr id="145" name="n_2mainValue【道路】&#10;一人当たり延長">
          <a:extLst>
            <a:ext uri="{FF2B5EF4-FFF2-40B4-BE49-F238E27FC236}">
              <a16:creationId xmlns:a16="http://schemas.microsoft.com/office/drawing/2014/main" id="{24A0F4B3-024B-45E2-8E39-3ED978090EB7}"/>
            </a:ext>
          </a:extLst>
        </xdr:cNvPr>
        <xdr:cNvSpPr txBox="1"/>
      </xdr:nvSpPr>
      <xdr:spPr>
        <a:xfrm>
          <a:off x="8515427" y="69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72712</xdr:rowOff>
    </xdr:from>
    <xdr:ext cx="469744" cy="259045"/>
    <xdr:sp macro="" textlink="">
      <xdr:nvSpPr>
        <xdr:cNvPr id="146" name="n_3mainValue【道路】&#10;一人当たり延長">
          <a:extLst>
            <a:ext uri="{FF2B5EF4-FFF2-40B4-BE49-F238E27FC236}">
              <a16:creationId xmlns:a16="http://schemas.microsoft.com/office/drawing/2014/main" id="{C73BE66B-9425-4DB6-8947-53B6CAFE8206}"/>
            </a:ext>
          </a:extLst>
        </xdr:cNvPr>
        <xdr:cNvSpPr txBox="1"/>
      </xdr:nvSpPr>
      <xdr:spPr>
        <a:xfrm>
          <a:off x="7626427" y="693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73817</xdr:rowOff>
    </xdr:from>
    <xdr:ext cx="469744" cy="259045"/>
    <xdr:sp macro="" textlink="">
      <xdr:nvSpPr>
        <xdr:cNvPr id="147" name="n_4mainValue【道路】&#10;一人当たり延長">
          <a:extLst>
            <a:ext uri="{FF2B5EF4-FFF2-40B4-BE49-F238E27FC236}">
              <a16:creationId xmlns:a16="http://schemas.microsoft.com/office/drawing/2014/main" id="{A6E0E555-33D5-493F-9F14-78B20E024910}"/>
            </a:ext>
          </a:extLst>
        </xdr:cNvPr>
        <xdr:cNvSpPr txBox="1"/>
      </xdr:nvSpPr>
      <xdr:spPr>
        <a:xfrm>
          <a:off x="6737427" y="69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88EDF5A-CC37-4AF1-9F2E-41E4A88CA7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AC3BB2F-D08E-4055-908E-4110C64CE6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04A7361-7F79-42F6-9C11-AA1960A0E9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C9ADF3E-C4F5-4B6F-B3D9-48D1BE5201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1A0CFA3-5469-4C57-9110-F1840546C1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07908AD-2BC2-4FFF-9759-45F08042A6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558711D-48E4-4BDA-B597-8B0003A832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7263465-08AC-4325-AF35-F78533FFA9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1644D0A-ABE4-45EB-AB8F-0E6EB2F283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FD68E41-C741-48CB-8C7B-D3CC2051C7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D820483-6671-45F8-95BB-90197A62B6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A899865C-3AC8-41D0-ADF1-764932D5C3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E3AE877-9A2C-4E8D-ADF6-332FD04A00E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F5AD854-3BD0-401E-B460-DD194F9636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8EF6F7E0-3833-4D12-A2CD-BAADBAB2C54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E7FA783-9B6C-466C-906E-39721C4B80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781FE6F-9220-43DF-AAF9-8C0016A2077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AF6D708-A488-42D2-BAD9-0037627CC1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3694147-16E3-4ADA-B5EF-CF4672B609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0EDE1D6-A591-474D-B23D-0B8E80A057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30CB85A-AF2D-42BB-BA81-28FDFA0E0FC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AED894B-6CAA-4C81-9F14-B9DFA93DD90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40CF2E5-B1BB-4462-849B-71C28C6E721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D6E3817-B400-417D-BB46-FB54FA5020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02A3ADE-537E-4716-BC5E-44B4457A29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3030B345-3213-454B-A5F1-D546F38AB819}"/>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13BB13C-EE31-488C-86C5-18D865BB5372}"/>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39F8EED-297B-4D1F-8D1E-2A378EC72A58}"/>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7C27EF7-DE5A-41D7-A8EA-EFEEAEB859A8}"/>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CCA9ADFD-5474-492D-9554-F50BF3EFBFE1}"/>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D30D1C3-9038-4197-A475-0B3354A912CE}"/>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888799B1-30BB-4424-8674-B933839F697C}"/>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FDECA53D-80B8-4345-AD94-9B8EA656B48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4B6864C1-36F5-457E-A423-349CCCB75209}"/>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EA3C7948-7FE7-4AB9-A8C9-6F33E5943B46}"/>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FD7EBDE6-A09A-4BD3-8FD4-EC2996987511}"/>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4D62EC5-2ABA-4CDF-8E78-8FC1A88AF6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9535F2-12A7-428E-82FD-0F2E04B267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484E940-186A-4594-8B8F-422D52F1DE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E025E2C-DADE-481C-B720-39511FDFBF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247BB47-58FB-43B5-9294-C27AB4DC69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9" name="楕円 188">
          <a:extLst>
            <a:ext uri="{FF2B5EF4-FFF2-40B4-BE49-F238E27FC236}">
              <a16:creationId xmlns:a16="http://schemas.microsoft.com/office/drawing/2014/main" id="{AD477278-10AB-4266-8D1B-8D17A7454202}"/>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F2AF47C-D0BD-48A8-86C2-FE89FEDAB6DB}"/>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1" name="楕円 190">
          <a:extLst>
            <a:ext uri="{FF2B5EF4-FFF2-40B4-BE49-F238E27FC236}">
              <a16:creationId xmlns:a16="http://schemas.microsoft.com/office/drawing/2014/main" id="{FFAA1BDE-1678-48C7-BBAB-9E433298D887}"/>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93073</xdr:rowOff>
    </xdr:to>
    <xdr:cxnSp macro="">
      <xdr:nvCxnSpPr>
        <xdr:cNvPr id="192" name="直線コネクタ 191">
          <a:extLst>
            <a:ext uri="{FF2B5EF4-FFF2-40B4-BE49-F238E27FC236}">
              <a16:creationId xmlns:a16="http://schemas.microsoft.com/office/drawing/2014/main" id="{42B0741F-0BE9-48FA-8A5E-6AAA4D8BA925}"/>
            </a:ext>
          </a:extLst>
        </xdr:cNvPr>
        <xdr:cNvCxnSpPr/>
      </xdr:nvCxnSpPr>
      <xdr:spPr>
        <a:xfrm>
          <a:off x="3797300" y="105286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93" name="楕円 192">
          <a:extLst>
            <a:ext uri="{FF2B5EF4-FFF2-40B4-BE49-F238E27FC236}">
              <a16:creationId xmlns:a16="http://schemas.microsoft.com/office/drawing/2014/main" id="{6DE03E85-2DBF-4217-B099-572DC1D3ECA7}"/>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70213</xdr:rowOff>
    </xdr:to>
    <xdr:cxnSp macro="">
      <xdr:nvCxnSpPr>
        <xdr:cNvPr id="194" name="直線コネクタ 193">
          <a:extLst>
            <a:ext uri="{FF2B5EF4-FFF2-40B4-BE49-F238E27FC236}">
              <a16:creationId xmlns:a16="http://schemas.microsoft.com/office/drawing/2014/main" id="{60D422BC-0E7B-4DB5-A531-060E24BA4845}"/>
            </a:ext>
          </a:extLst>
        </xdr:cNvPr>
        <xdr:cNvCxnSpPr/>
      </xdr:nvCxnSpPr>
      <xdr:spPr>
        <a:xfrm>
          <a:off x="2908300" y="1048131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5" name="楕円 194">
          <a:extLst>
            <a:ext uri="{FF2B5EF4-FFF2-40B4-BE49-F238E27FC236}">
              <a16:creationId xmlns:a16="http://schemas.microsoft.com/office/drawing/2014/main" id="{7B0B9E22-A8E1-4E0E-9E43-9785E9BCDA7C}"/>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22860</xdr:rowOff>
    </xdr:to>
    <xdr:cxnSp macro="">
      <xdr:nvCxnSpPr>
        <xdr:cNvPr id="196" name="直線コネクタ 195">
          <a:extLst>
            <a:ext uri="{FF2B5EF4-FFF2-40B4-BE49-F238E27FC236}">
              <a16:creationId xmlns:a16="http://schemas.microsoft.com/office/drawing/2014/main" id="{1068BB6C-AD13-4CE7-A8D5-1A2D292ACDA4}"/>
            </a:ext>
          </a:extLst>
        </xdr:cNvPr>
        <xdr:cNvCxnSpPr/>
      </xdr:nvCxnSpPr>
      <xdr:spPr>
        <a:xfrm>
          <a:off x="2019300" y="104796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7" name="楕円 196">
          <a:extLst>
            <a:ext uri="{FF2B5EF4-FFF2-40B4-BE49-F238E27FC236}">
              <a16:creationId xmlns:a16="http://schemas.microsoft.com/office/drawing/2014/main" id="{F29922B1-3A5D-4731-A661-45DEF6AFA85B}"/>
            </a:ext>
          </a:extLst>
        </xdr:cNvPr>
        <xdr:cNvSpPr/>
      </xdr:nvSpPr>
      <xdr:spPr>
        <a:xfrm>
          <a:off x="107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21227</xdr:rowOff>
    </xdr:to>
    <xdr:cxnSp macro="">
      <xdr:nvCxnSpPr>
        <xdr:cNvPr id="198" name="直線コネクタ 197">
          <a:extLst>
            <a:ext uri="{FF2B5EF4-FFF2-40B4-BE49-F238E27FC236}">
              <a16:creationId xmlns:a16="http://schemas.microsoft.com/office/drawing/2014/main" id="{2465E9A3-78BD-4906-83D9-85CABAA7CE1E}"/>
            </a:ext>
          </a:extLst>
        </xdr:cNvPr>
        <xdr:cNvCxnSpPr/>
      </xdr:nvCxnSpPr>
      <xdr:spPr>
        <a:xfrm>
          <a:off x="1130300" y="1047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2CDE515-8870-48D8-BEAB-A1E35274335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349C3CA-A8B6-4F8E-839B-8B2EA9E92783}"/>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EC70902-C283-4051-BA63-4205C31AACF4}"/>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AFB1CEE-3C92-496D-BF1F-3F5DF1670062}"/>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8D353B2-1038-47DA-934F-346A737CF6C9}"/>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7631D28-2DEF-4D18-BA42-1449B52C76F0}"/>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280FDE8-3DB4-4302-8901-7549881FC936}"/>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8EA3021-7BD5-4E33-AC70-0C11E80A750F}"/>
            </a:ext>
          </a:extLst>
        </xdr:cNvPr>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DDC1967-639E-4D31-968D-68514CED46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2B69BFE-F38A-41BB-9450-372876C9D3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46D0C29-1924-46B4-88CB-44231404A27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03BCFA2-955C-4A42-8999-C50AB6760F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A8C2835-91AA-49C8-A59C-9352E1D7E0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18441F1-F76B-494D-9314-DBD8C247FB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A1D2A56-8F32-4FBF-A9E6-547F2FB95D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A6441D9-3470-4DCE-B6ED-FCB450A61E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34FA5A8-9676-423D-88B1-058267FF31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571C7DD-D132-4093-B719-033921A79C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9E101A98-2911-4F80-8A27-66A28843E5B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A7A38192-16AF-4824-AFE4-4AD1F7621BF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EF99FE5-576A-4148-8D6D-6A20715996D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D68924B4-B196-4B3A-99D4-AF3A058C955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A754E49-5E9A-42DE-AFFA-5B181A13A6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E76976F-654E-42CD-883D-3183166BE5D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24F9A26-1EC3-425E-8AE8-13557A527AA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3CC561D0-893E-4AEB-98CC-E7F212C0DC4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8E726BD-B112-4AFC-8C8C-328C6B07E80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AD1AB43-EE13-4EBD-98EE-FCE448A076E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F1D5F92-5596-419A-8612-95F08CA863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BFA5533D-7A57-4DDC-BCA1-17A6241D404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D664B50E-7D3A-44D1-9994-DFF19597EA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307B6781-059C-46F3-AD4C-D9FA2F6782D2}"/>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AF0BD0A-1BEB-46AB-ADEF-FDD2034C8C4B}"/>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55CD07BC-B807-41F3-A6E7-CA8EBA102A6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B481EA6-D2A1-4C38-AB11-53946A14621F}"/>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4C091F13-7C73-439A-91D6-8A00BE21CDF4}"/>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0B5DA7D-612D-492C-B03C-CA6EE85A097D}"/>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B7CEEDBF-03BD-4B9B-8E1B-5E79E5D1FF36}"/>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83F9B7D3-6461-444D-880A-173A53AE33C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1E034E0-6133-4412-9EEB-6B424A3F0C4B}"/>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B61DCA78-A2FB-4066-BC6F-E9F1DE18043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5CEFC38F-B4B3-4633-A1D8-792232D33E4C}"/>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E7B36C2-5491-4113-A715-09DB3F219C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DCFD281-458E-4803-89A9-D6260DBF7B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AFCAEAB-6329-4CE4-87D4-E401C9E9DE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9CA5FF0-975F-4AB1-98EF-0411477DA4F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6581298-BBC1-478C-9F82-E21B86679C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98051</xdr:rowOff>
    </xdr:from>
    <xdr:to>
      <xdr:col>55</xdr:col>
      <xdr:colOff>50800</xdr:colOff>
      <xdr:row>63</xdr:row>
      <xdr:rowOff>28201</xdr:rowOff>
    </xdr:to>
    <xdr:sp macro="" textlink="">
      <xdr:nvSpPr>
        <xdr:cNvPr id="246" name="楕円 245">
          <a:extLst>
            <a:ext uri="{FF2B5EF4-FFF2-40B4-BE49-F238E27FC236}">
              <a16:creationId xmlns:a16="http://schemas.microsoft.com/office/drawing/2014/main" id="{360FD0D7-85C5-4F5D-A617-A1E23DA62249}"/>
            </a:ext>
          </a:extLst>
        </xdr:cNvPr>
        <xdr:cNvSpPr/>
      </xdr:nvSpPr>
      <xdr:spPr>
        <a:xfrm>
          <a:off x="10426700" y="107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120928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5F1F0D3-86E2-4EFF-813A-E3CD00FDF146}"/>
            </a:ext>
          </a:extLst>
        </xdr:cNvPr>
        <xdr:cNvSpPr txBox="1"/>
      </xdr:nvSpPr>
      <xdr:spPr>
        <a:xfrm>
          <a:off x="10515600" y="105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98244</xdr:rowOff>
    </xdr:from>
    <xdr:to>
      <xdr:col>50</xdr:col>
      <xdr:colOff>165100</xdr:colOff>
      <xdr:row>63</xdr:row>
      <xdr:rowOff>28394</xdr:rowOff>
    </xdr:to>
    <xdr:sp macro="" textlink="">
      <xdr:nvSpPr>
        <xdr:cNvPr id="248" name="楕円 247">
          <a:extLst>
            <a:ext uri="{FF2B5EF4-FFF2-40B4-BE49-F238E27FC236}">
              <a16:creationId xmlns:a16="http://schemas.microsoft.com/office/drawing/2014/main" id="{E470399E-014B-4B17-9F54-029FFDC84091}"/>
            </a:ext>
          </a:extLst>
        </xdr:cNvPr>
        <xdr:cNvSpPr/>
      </xdr:nvSpPr>
      <xdr:spPr>
        <a:xfrm>
          <a:off x="9588500" y="1072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148851</xdr:rowOff>
    </xdr:from>
    <xdr:to>
      <xdr:col>55</xdr:col>
      <xdr:colOff>0</xdr:colOff>
      <xdr:row>62</xdr:row>
      <xdr:rowOff>149044</xdr:rowOff>
    </xdr:to>
    <xdr:cxnSp macro="">
      <xdr:nvCxnSpPr>
        <xdr:cNvPr id="249" name="直線コネクタ 248">
          <a:extLst>
            <a:ext uri="{FF2B5EF4-FFF2-40B4-BE49-F238E27FC236}">
              <a16:creationId xmlns:a16="http://schemas.microsoft.com/office/drawing/2014/main" id="{A05BEE34-CB8B-4F0D-A37B-D91DB7C04B35}"/>
            </a:ext>
          </a:extLst>
        </xdr:cNvPr>
        <xdr:cNvCxnSpPr/>
      </xdr:nvCxnSpPr>
      <xdr:spPr>
        <a:xfrm flipV="1">
          <a:off x="9639300" y="10778751"/>
          <a:ext cx="8382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98596</xdr:rowOff>
    </xdr:from>
    <xdr:to>
      <xdr:col>46</xdr:col>
      <xdr:colOff>38100</xdr:colOff>
      <xdr:row>63</xdr:row>
      <xdr:rowOff>28746</xdr:rowOff>
    </xdr:to>
    <xdr:sp macro="" textlink="">
      <xdr:nvSpPr>
        <xdr:cNvPr id="250" name="楕円 249">
          <a:extLst>
            <a:ext uri="{FF2B5EF4-FFF2-40B4-BE49-F238E27FC236}">
              <a16:creationId xmlns:a16="http://schemas.microsoft.com/office/drawing/2014/main" id="{C91DDD4F-CC7A-4B41-9FB4-2DF1F8463559}"/>
            </a:ext>
          </a:extLst>
        </xdr:cNvPr>
        <xdr:cNvSpPr/>
      </xdr:nvSpPr>
      <xdr:spPr>
        <a:xfrm>
          <a:off x="8699500" y="107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149044</xdr:rowOff>
    </xdr:from>
    <xdr:to>
      <xdr:col>50</xdr:col>
      <xdr:colOff>114300</xdr:colOff>
      <xdr:row>62</xdr:row>
      <xdr:rowOff>149396</xdr:rowOff>
    </xdr:to>
    <xdr:cxnSp macro="">
      <xdr:nvCxnSpPr>
        <xdr:cNvPr id="251" name="直線コネクタ 250">
          <a:extLst>
            <a:ext uri="{FF2B5EF4-FFF2-40B4-BE49-F238E27FC236}">
              <a16:creationId xmlns:a16="http://schemas.microsoft.com/office/drawing/2014/main" id="{BDD58F0C-3744-4A0B-96BD-8BB22DD428C4}"/>
            </a:ext>
          </a:extLst>
        </xdr:cNvPr>
        <xdr:cNvCxnSpPr/>
      </xdr:nvCxnSpPr>
      <xdr:spPr>
        <a:xfrm flipV="1">
          <a:off x="8750300" y="10778944"/>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98775</xdr:rowOff>
    </xdr:from>
    <xdr:to>
      <xdr:col>41</xdr:col>
      <xdr:colOff>101600</xdr:colOff>
      <xdr:row>63</xdr:row>
      <xdr:rowOff>28925</xdr:rowOff>
    </xdr:to>
    <xdr:sp macro="" textlink="">
      <xdr:nvSpPr>
        <xdr:cNvPr id="252" name="楕円 251">
          <a:extLst>
            <a:ext uri="{FF2B5EF4-FFF2-40B4-BE49-F238E27FC236}">
              <a16:creationId xmlns:a16="http://schemas.microsoft.com/office/drawing/2014/main" id="{5DEE42C4-8990-4FB2-951C-FDA2E7AB8A76}"/>
            </a:ext>
          </a:extLst>
        </xdr:cNvPr>
        <xdr:cNvSpPr/>
      </xdr:nvSpPr>
      <xdr:spPr>
        <a:xfrm>
          <a:off x="7810500" y="10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149396</xdr:rowOff>
    </xdr:from>
    <xdr:to>
      <xdr:col>45</xdr:col>
      <xdr:colOff>177800</xdr:colOff>
      <xdr:row>62</xdr:row>
      <xdr:rowOff>149575</xdr:rowOff>
    </xdr:to>
    <xdr:cxnSp macro="">
      <xdr:nvCxnSpPr>
        <xdr:cNvPr id="253" name="直線コネクタ 252">
          <a:extLst>
            <a:ext uri="{FF2B5EF4-FFF2-40B4-BE49-F238E27FC236}">
              <a16:creationId xmlns:a16="http://schemas.microsoft.com/office/drawing/2014/main" id="{77F645C6-0146-4778-9482-7EA05D63FF99}"/>
            </a:ext>
          </a:extLst>
        </xdr:cNvPr>
        <xdr:cNvCxnSpPr/>
      </xdr:nvCxnSpPr>
      <xdr:spPr>
        <a:xfrm flipV="1">
          <a:off x="7861300" y="10779296"/>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103794</xdr:rowOff>
    </xdr:from>
    <xdr:to>
      <xdr:col>36</xdr:col>
      <xdr:colOff>165100</xdr:colOff>
      <xdr:row>63</xdr:row>
      <xdr:rowOff>33944</xdr:rowOff>
    </xdr:to>
    <xdr:sp macro="" textlink="">
      <xdr:nvSpPr>
        <xdr:cNvPr id="254" name="楕円 253">
          <a:extLst>
            <a:ext uri="{FF2B5EF4-FFF2-40B4-BE49-F238E27FC236}">
              <a16:creationId xmlns:a16="http://schemas.microsoft.com/office/drawing/2014/main" id="{547AA193-DC72-466A-AA87-1A0A4C430972}"/>
            </a:ext>
          </a:extLst>
        </xdr:cNvPr>
        <xdr:cNvSpPr/>
      </xdr:nvSpPr>
      <xdr:spPr>
        <a:xfrm>
          <a:off x="6921500" y="107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149575</xdr:rowOff>
    </xdr:from>
    <xdr:to>
      <xdr:col>41</xdr:col>
      <xdr:colOff>50800</xdr:colOff>
      <xdr:row>62</xdr:row>
      <xdr:rowOff>154594</xdr:rowOff>
    </xdr:to>
    <xdr:cxnSp macro="">
      <xdr:nvCxnSpPr>
        <xdr:cNvPr id="255" name="直線コネクタ 254">
          <a:extLst>
            <a:ext uri="{FF2B5EF4-FFF2-40B4-BE49-F238E27FC236}">
              <a16:creationId xmlns:a16="http://schemas.microsoft.com/office/drawing/2014/main" id="{3E822F8A-D7F5-4A92-8A14-04F1F96C6DDD}"/>
            </a:ext>
          </a:extLst>
        </xdr:cNvPr>
        <xdr:cNvCxnSpPr/>
      </xdr:nvCxnSpPr>
      <xdr:spPr>
        <a:xfrm flipV="1">
          <a:off x="6972300" y="10779475"/>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2AD6FD87-D731-402E-98FD-30D7758E00AF}"/>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31268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ACEC7B00-719F-47B9-982C-363D1BCA982C}"/>
            </a:ext>
          </a:extLst>
        </xdr:cNvPr>
        <xdr:cNvSpPr txBox="1"/>
      </xdr:nvSpPr>
      <xdr:spPr>
        <a:xfrm>
          <a:off x="84507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1A065F1-0089-4F3A-81F0-61E223E9D58C}"/>
            </a:ext>
          </a:extLst>
        </xdr:cNvPr>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7BEB37E-98E9-4F23-920F-6F40AE9D14FF}"/>
            </a:ext>
          </a:extLst>
        </xdr:cNvPr>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44921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D60AA53-3E21-4464-A2A7-64FF8BB0C568}"/>
            </a:ext>
          </a:extLst>
        </xdr:cNvPr>
        <xdr:cNvSpPr txBox="1"/>
      </xdr:nvSpPr>
      <xdr:spPr>
        <a:xfrm>
          <a:off x="9327095" y="105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45273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FF4B35D6-9AF8-4D57-9264-0F0C10AF6F80}"/>
            </a:ext>
          </a:extLst>
        </xdr:cNvPr>
        <xdr:cNvSpPr txBox="1"/>
      </xdr:nvSpPr>
      <xdr:spPr>
        <a:xfrm>
          <a:off x="8450795" y="1050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45452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675D318-EEAB-4846-896F-22A5E34AF8BB}"/>
            </a:ext>
          </a:extLst>
        </xdr:cNvPr>
        <xdr:cNvSpPr txBox="1"/>
      </xdr:nvSpPr>
      <xdr:spPr>
        <a:xfrm>
          <a:off x="7561795" y="1050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50471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1508BD3-4ECA-4AAF-BEFE-8632D03A9065}"/>
            </a:ext>
          </a:extLst>
        </xdr:cNvPr>
        <xdr:cNvSpPr txBox="1"/>
      </xdr:nvSpPr>
      <xdr:spPr>
        <a:xfrm>
          <a:off x="6672795" y="1050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54EA4B9-4785-416B-817E-599A728F8E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E71447E-913E-4572-A864-F817A78164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9127C9D-A305-4E43-AD83-F2D7E1C10F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AC4CFAF-0250-49D1-8D14-2A7A6C8946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8A29574-EF89-4458-B22E-36FDBEE71A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3E08A27-751C-4C3E-A703-233EF7C5C6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9C0BBC8-19E9-48F8-81BD-615546F428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D602471-E197-434E-B869-15769946D1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0474E78-3703-4F1C-BE41-D34C7B9CDB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A7A58E7-53CF-483C-84C7-0266405A50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92AF71C-C2E3-4224-8194-D2E38C620D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FA3E78AD-5A42-4A1B-8EAA-B5E492FFED8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1DCA3F68-68E1-4B54-8969-49F84892F8D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3B789992-2557-469E-8921-DE49A583E8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6D7E03FE-1B00-4B7A-9334-5E822E28FE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8825264-B2E5-48E2-9F45-BFA7DB1FFDE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152DAA76-1C44-442C-9C23-EE9B4E4BC86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F6E8ACC-42FA-40B7-AF97-0AF6B546151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ED85744-35A9-4CD7-9943-13DEBF62141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D8F4893F-83B4-4E33-980E-76111CF8772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21E4BE5-3506-4C39-B224-AC453190E4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E67DAA85-4A13-4BF8-BF03-E5553C7EFC9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D74028E-A786-4016-BB55-55E48BE7336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229DFC2-0271-4697-B602-F19CAD3697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2B83EF6-AF30-41C3-9DE6-B3E173E60F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F38496E3-F72B-4FB0-8081-E31FA97385C8}"/>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CCB9B37-FB4C-4581-B570-2CD3BC2BD2A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CC6A02B0-FC1C-405C-9F03-2E49AB8F81E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1654800B-8021-4B93-8A38-F4D8B89FF51B}"/>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3F4C67F6-6FA9-4F65-A3D9-3B0312750039}"/>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6898457-2C09-4DD6-BDF1-2E9338B4082B}"/>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C84A2B42-2397-4A12-9FD3-BA903C52BADF}"/>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63121028-EDF4-4F34-A1F2-4BB8C8A60912}"/>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DEAA3D68-9102-4C3F-B3AB-E4DEEDA513AA}"/>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65A27FA7-4E48-48A1-98AE-BC1B7EC09B2F}"/>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BDBC26E7-CF52-455F-89CE-F078CE54A871}"/>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D038ADC-F91E-4C00-8810-416DEC19A6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5A75BC7-9454-4269-8766-82EA4E59FFC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204746E-78C7-48F7-8475-117771885D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8B1034-AB98-4CB7-876A-B1690A9E85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5CD97B1-9228-4C8C-9F3E-980C5EB144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70576</xdr:rowOff>
    </xdr:from>
    <xdr:to>
      <xdr:col>24</xdr:col>
      <xdr:colOff>114300</xdr:colOff>
      <xdr:row>87</xdr:row>
      <xdr:rowOff>726</xdr:rowOff>
    </xdr:to>
    <xdr:sp macro="" textlink="">
      <xdr:nvSpPr>
        <xdr:cNvPr id="305" name="楕円 304">
          <a:extLst>
            <a:ext uri="{FF2B5EF4-FFF2-40B4-BE49-F238E27FC236}">
              <a16:creationId xmlns:a16="http://schemas.microsoft.com/office/drawing/2014/main" id="{A43BA459-36D7-44ED-B25F-C062EFE75437}"/>
            </a:ext>
          </a:extLst>
        </xdr:cNvPr>
        <xdr:cNvSpPr/>
      </xdr:nvSpPr>
      <xdr:spPr>
        <a:xfrm>
          <a:off x="45847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156953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6575E022-A251-42A9-9610-4A7F5EBA945A}"/>
            </a:ext>
          </a:extLst>
        </xdr:cNvPr>
        <xdr:cNvSpPr txBox="1"/>
      </xdr:nvSpPr>
      <xdr:spPr>
        <a:xfrm>
          <a:off x="4673600" y="1473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67311</xdr:rowOff>
    </xdr:from>
    <xdr:to>
      <xdr:col>20</xdr:col>
      <xdr:colOff>38100</xdr:colOff>
      <xdr:row>86</xdr:row>
      <xdr:rowOff>168911</xdr:rowOff>
    </xdr:to>
    <xdr:sp macro="" textlink="">
      <xdr:nvSpPr>
        <xdr:cNvPr id="307" name="楕円 306">
          <a:extLst>
            <a:ext uri="{FF2B5EF4-FFF2-40B4-BE49-F238E27FC236}">
              <a16:creationId xmlns:a16="http://schemas.microsoft.com/office/drawing/2014/main" id="{A0E7780A-9F67-4D57-BBC5-8735B38931DF}"/>
            </a:ext>
          </a:extLst>
        </xdr:cNvPr>
        <xdr:cNvSpPr/>
      </xdr:nvSpPr>
      <xdr:spPr>
        <a:xfrm>
          <a:off x="3746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118111</xdr:rowOff>
    </xdr:from>
    <xdr:to>
      <xdr:col>24</xdr:col>
      <xdr:colOff>63500</xdr:colOff>
      <xdr:row>86</xdr:row>
      <xdr:rowOff>121376</xdr:rowOff>
    </xdr:to>
    <xdr:cxnSp macro="">
      <xdr:nvCxnSpPr>
        <xdr:cNvPr id="308" name="直線コネクタ 307">
          <a:extLst>
            <a:ext uri="{FF2B5EF4-FFF2-40B4-BE49-F238E27FC236}">
              <a16:creationId xmlns:a16="http://schemas.microsoft.com/office/drawing/2014/main" id="{FF6225F4-3EDA-4F9B-8BEE-93E1313D720B}"/>
            </a:ext>
          </a:extLst>
        </xdr:cNvPr>
        <xdr:cNvCxnSpPr/>
      </xdr:nvCxnSpPr>
      <xdr:spPr>
        <a:xfrm>
          <a:off x="3797300" y="1486281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68943</xdr:rowOff>
    </xdr:from>
    <xdr:to>
      <xdr:col>15</xdr:col>
      <xdr:colOff>101600</xdr:colOff>
      <xdr:row>86</xdr:row>
      <xdr:rowOff>170543</xdr:rowOff>
    </xdr:to>
    <xdr:sp macro="" textlink="">
      <xdr:nvSpPr>
        <xdr:cNvPr id="309" name="楕円 308">
          <a:extLst>
            <a:ext uri="{FF2B5EF4-FFF2-40B4-BE49-F238E27FC236}">
              <a16:creationId xmlns:a16="http://schemas.microsoft.com/office/drawing/2014/main" id="{5CD77D09-98FA-41A6-B76E-30D5CBF3C4DD}"/>
            </a:ext>
          </a:extLst>
        </xdr:cNvPr>
        <xdr:cNvSpPr/>
      </xdr:nvSpPr>
      <xdr:spPr>
        <a:xfrm>
          <a:off x="2857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118111</xdr:rowOff>
    </xdr:from>
    <xdr:to>
      <xdr:col>19</xdr:col>
      <xdr:colOff>177800</xdr:colOff>
      <xdr:row>86</xdr:row>
      <xdr:rowOff>119743</xdr:rowOff>
    </xdr:to>
    <xdr:cxnSp macro="">
      <xdr:nvCxnSpPr>
        <xdr:cNvPr id="310" name="直線コネクタ 309">
          <a:extLst>
            <a:ext uri="{FF2B5EF4-FFF2-40B4-BE49-F238E27FC236}">
              <a16:creationId xmlns:a16="http://schemas.microsoft.com/office/drawing/2014/main" id="{894E52E9-987D-42CE-A5C9-CED215400573}"/>
            </a:ext>
          </a:extLst>
        </xdr:cNvPr>
        <xdr:cNvCxnSpPr/>
      </xdr:nvCxnSpPr>
      <xdr:spPr>
        <a:xfrm flipV="1">
          <a:off x="2908300" y="1486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67311</xdr:rowOff>
    </xdr:from>
    <xdr:to>
      <xdr:col>10</xdr:col>
      <xdr:colOff>165100</xdr:colOff>
      <xdr:row>86</xdr:row>
      <xdr:rowOff>168911</xdr:rowOff>
    </xdr:to>
    <xdr:sp macro="" textlink="">
      <xdr:nvSpPr>
        <xdr:cNvPr id="311" name="楕円 310">
          <a:extLst>
            <a:ext uri="{FF2B5EF4-FFF2-40B4-BE49-F238E27FC236}">
              <a16:creationId xmlns:a16="http://schemas.microsoft.com/office/drawing/2014/main" id="{E7F4E3C2-5687-47BC-88F7-D4F4FCF427F6}"/>
            </a:ext>
          </a:extLst>
        </xdr:cNvPr>
        <xdr:cNvSpPr/>
      </xdr:nvSpPr>
      <xdr:spPr>
        <a:xfrm>
          <a:off x="1968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118111</xdr:rowOff>
    </xdr:from>
    <xdr:to>
      <xdr:col>15</xdr:col>
      <xdr:colOff>50800</xdr:colOff>
      <xdr:row>86</xdr:row>
      <xdr:rowOff>119743</xdr:rowOff>
    </xdr:to>
    <xdr:cxnSp macro="">
      <xdr:nvCxnSpPr>
        <xdr:cNvPr id="312" name="直線コネクタ 311">
          <a:extLst>
            <a:ext uri="{FF2B5EF4-FFF2-40B4-BE49-F238E27FC236}">
              <a16:creationId xmlns:a16="http://schemas.microsoft.com/office/drawing/2014/main" id="{93D26782-E2FE-4A38-8CA1-381F8BB226C2}"/>
            </a:ext>
          </a:extLst>
        </xdr:cNvPr>
        <xdr:cNvCxnSpPr/>
      </xdr:nvCxnSpPr>
      <xdr:spPr>
        <a:xfrm>
          <a:off x="2019300" y="1486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60779</xdr:rowOff>
    </xdr:from>
    <xdr:to>
      <xdr:col>6</xdr:col>
      <xdr:colOff>38100</xdr:colOff>
      <xdr:row>86</xdr:row>
      <xdr:rowOff>162379</xdr:rowOff>
    </xdr:to>
    <xdr:sp macro="" textlink="">
      <xdr:nvSpPr>
        <xdr:cNvPr id="313" name="楕円 312">
          <a:extLst>
            <a:ext uri="{FF2B5EF4-FFF2-40B4-BE49-F238E27FC236}">
              <a16:creationId xmlns:a16="http://schemas.microsoft.com/office/drawing/2014/main" id="{99FD69E3-C9BF-4BE6-A08D-19ABDBACAFE2}"/>
            </a:ext>
          </a:extLst>
        </xdr:cNvPr>
        <xdr:cNvSpPr/>
      </xdr:nvSpPr>
      <xdr:spPr>
        <a:xfrm>
          <a:off x="107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111579</xdr:rowOff>
    </xdr:from>
    <xdr:to>
      <xdr:col>10</xdr:col>
      <xdr:colOff>114300</xdr:colOff>
      <xdr:row>86</xdr:row>
      <xdr:rowOff>118111</xdr:rowOff>
    </xdr:to>
    <xdr:cxnSp macro="">
      <xdr:nvCxnSpPr>
        <xdr:cNvPr id="314" name="直線コネクタ 313">
          <a:extLst>
            <a:ext uri="{FF2B5EF4-FFF2-40B4-BE49-F238E27FC236}">
              <a16:creationId xmlns:a16="http://schemas.microsoft.com/office/drawing/2014/main" id="{E1DFBF62-D545-434C-A6ED-35C7794CFFA9}"/>
            </a:ext>
          </a:extLst>
        </xdr:cNvPr>
        <xdr:cNvCxnSpPr/>
      </xdr:nvCxnSpPr>
      <xdr:spPr>
        <a:xfrm>
          <a:off x="1130300" y="148562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40E628F9-9610-497D-9C73-E878548990A4}"/>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AB5B98FD-31C3-4613-A16F-80390A46CCA3}"/>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A3228DAF-A175-4F5B-98D0-94C31F76E1F2}"/>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272CA883-57CF-42A8-AA04-8607FF83E42E}"/>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160038</xdr:rowOff>
    </xdr:from>
    <xdr:ext cx="405111" cy="259045"/>
    <xdr:sp macro="" textlink="">
      <xdr:nvSpPr>
        <xdr:cNvPr id="319" name="n_1mainValue【公営住宅】&#10;有形固定資産減価償却率">
          <a:extLst>
            <a:ext uri="{FF2B5EF4-FFF2-40B4-BE49-F238E27FC236}">
              <a16:creationId xmlns:a16="http://schemas.microsoft.com/office/drawing/2014/main" id="{222ADEA1-3E66-488B-97F1-EDCFD3B4888D}"/>
            </a:ext>
          </a:extLst>
        </xdr:cNvPr>
        <xdr:cNvSpPr txBox="1"/>
      </xdr:nvSpPr>
      <xdr:spPr>
        <a:xfrm>
          <a:off x="35820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161670</xdr:rowOff>
    </xdr:from>
    <xdr:ext cx="405111" cy="259045"/>
    <xdr:sp macro="" textlink="">
      <xdr:nvSpPr>
        <xdr:cNvPr id="320" name="n_2mainValue【公営住宅】&#10;有形固定資産減価償却率">
          <a:extLst>
            <a:ext uri="{FF2B5EF4-FFF2-40B4-BE49-F238E27FC236}">
              <a16:creationId xmlns:a16="http://schemas.microsoft.com/office/drawing/2014/main" id="{04AFBA7C-0432-406B-9623-CBE6CC5E446B}"/>
            </a:ext>
          </a:extLst>
        </xdr:cNvPr>
        <xdr:cNvSpPr txBox="1"/>
      </xdr:nvSpPr>
      <xdr:spPr>
        <a:xfrm>
          <a:off x="2705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160038</xdr:rowOff>
    </xdr:from>
    <xdr:ext cx="405111" cy="259045"/>
    <xdr:sp macro="" textlink="">
      <xdr:nvSpPr>
        <xdr:cNvPr id="321" name="n_3mainValue【公営住宅】&#10;有形固定資産減価償却率">
          <a:extLst>
            <a:ext uri="{FF2B5EF4-FFF2-40B4-BE49-F238E27FC236}">
              <a16:creationId xmlns:a16="http://schemas.microsoft.com/office/drawing/2014/main" id="{1EDFD802-825A-459A-B347-5ECBAC588CF9}"/>
            </a:ext>
          </a:extLst>
        </xdr:cNvPr>
        <xdr:cNvSpPr txBox="1"/>
      </xdr:nvSpPr>
      <xdr:spPr>
        <a:xfrm>
          <a:off x="1816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153506</xdr:rowOff>
    </xdr:from>
    <xdr:ext cx="405111" cy="259045"/>
    <xdr:sp macro="" textlink="">
      <xdr:nvSpPr>
        <xdr:cNvPr id="322" name="n_4mainValue【公営住宅】&#10;有形固定資産減価償却率">
          <a:extLst>
            <a:ext uri="{FF2B5EF4-FFF2-40B4-BE49-F238E27FC236}">
              <a16:creationId xmlns:a16="http://schemas.microsoft.com/office/drawing/2014/main" id="{A50077B5-5DCB-49DE-AC70-A119B2C26104}"/>
            </a:ext>
          </a:extLst>
        </xdr:cNvPr>
        <xdr:cNvSpPr txBox="1"/>
      </xdr:nvSpPr>
      <xdr:spPr>
        <a:xfrm>
          <a:off x="927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C3C5C8F-C096-4EAE-89A6-D424141554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F7ED6AE-664F-4FB1-B597-DE19A46AAD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39738A6-E69B-44A0-BD07-8FFB00CFE8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B8F8921-E12E-4952-9DC5-A4436B1915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C64C71C-1CF0-47A6-A93F-80CC679995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78AF770-2DB5-4733-81FA-E4E17D0DE9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E56835B-BE7B-4582-9BC7-68A7CC5D69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F321829-4EEF-42CD-85A8-6D3104B1546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5849AD5-2136-4952-B6E9-D92FEE034F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24A3D89-E26C-46F7-9CE2-D0D794F9B7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DFE49E06-6664-43FB-ABF9-BB9AD7AB710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72D8C61E-F6A1-4479-B2FC-3769BA14B6E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6CA99BE3-445E-4062-8115-F18226846E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A375E5C5-151A-4493-841D-7A265E97256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F1D3E60-1074-4191-97E8-14E623AC10F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21543AE2-2582-48D6-BAA8-C93C4DF2E9F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A0E6AC03-76E8-4D88-8EB3-151B3B9806D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386902F7-5593-4C92-8F72-AE193E777B8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4FB9B4F-357E-4C2C-8A78-663E8635FB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6D2BB26-6EB2-4CA9-84E2-A7694324DD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8CBF0995-F481-4FC8-9522-7E7D2F26D8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DB0E285-174D-4C06-B7F3-AE00DF99D5D6}"/>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37A8289F-7B06-4C35-AF84-379F9A2B7C0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A27641F1-5DFD-490D-9047-61D4088F5A33}"/>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8F15276D-A988-4CFF-BA6D-949A5990CC3E}"/>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D6F87560-21FF-46A8-8F70-E63E2E924163}"/>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E339DAE5-8269-4E5C-9317-634B0E2EF984}"/>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153A2F5-FC68-47EA-A976-EC51E2A3BDE2}"/>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BE9C8565-3FB5-464E-A46A-04FE0165A555}"/>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7D9D5A9E-E8A5-4069-9650-CE5618EA7167}"/>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5B3EFEA8-E052-409F-84A0-14734AA3C154}"/>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A1210FC3-F472-48BD-9B58-938217D88BEB}"/>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8ACCA5E-3685-4B62-B37D-C415C8AD82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50667EE-01E4-47BF-86F2-12663BE267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1D77E5-546B-4F90-88F4-FBF515A7BA6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D70CDEE-40CE-4ABE-ABBC-251FEC67D7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1FBDE4E-E0A5-42FC-9BB7-41021CF793B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138861</xdr:rowOff>
    </xdr:from>
    <xdr:to>
      <xdr:col>55</xdr:col>
      <xdr:colOff>50800</xdr:colOff>
      <xdr:row>86</xdr:row>
      <xdr:rowOff>69011</xdr:rowOff>
    </xdr:to>
    <xdr:sp macro="" textlink="">
      <xdr:nvSpPr>
        <xdr:cNvPr id="360" name="楕円 359">
          <a:extLst>
            <a:ext uri="{FF2B5EF4-FFF2-40B4-BE49-F238E27FC236}">
              <a16:creationId xmlns:a16="http://schemas.microsoft.com/office/drawing/2014/main" id="{0DC82CFE-D497-4DF9-91FB-1F4976A4ADB5}"/>
            </a:ext>
          </a:extLst>
        </xdr:cNvPr>
        <xdr:cNvSpPr/>
      </xdr:nvSpPr>
      <xdr:spPr>
        <a:xfrm>
          <a:off x="104267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53788</xdr:rowOff>
    </xdr:from>
    <xdr:ext cx="469744" cy="259045"/>
    <xdr:sp macro="" textlink="">
      <xdr:nvSpPr>
        <xdr:cNvPr id="361" name="【公営住宅】&#10;一人当たり面積該当値テキスト">
          <a:extLst>
            <a:ext uri="{FF2B5EF4-FFF2-40B4-BE49-F238E27FC236}">
              <a16:creationId xmlns:a16="http://schemas.microsoft.com/office/drawing/2014/main" id="{3A129C6F-5FD1-444C-A305-09479E3857B9}"/>
            </a:ext>
          </a:extLst>
        </xdr:cNvPr>
        <xdr:cNvSpPr txBox="1"/>
      </xdr:nvSpPr>
      <xdr:spPr>
        <a:xfrm>
          <a:off x="10515600" y="146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138861</xdr:rowOff>
    </xdr:from>
    <xdr:to>
      <xdr:col>50</xdr:col>
      <xdr:colOff>165100</xdr:colOff>
      <xdr:row>86</xdr:row>
      <xdr:rowOff>69011</xdr:rowOff>
    </xdr:to>
    <xdr:sp macro="" textlink="">
      <xdr:nvSpPr>
        <xdr:cNvPr id="362" name="楕円 361">
          <a:extLst>
            <a:ext uri="{FF2B5EF4-FFF2-40B4-BE49-F238E27FC236}">
              <a16:creationId xmlns:a16="http://schemas.microsoft.com/office/drawing/2014/main" id="{05AC77C3-502F-4DED-9D4C-E6A05CF14B63}"/>
            </a:ext>
          </a:extLst>
        </xdr:cNvPr>
        <xdr:cNvSpPr/>
      </xdr:nvSpPr>
      <xdr:spPr>
        <a:xfrm>
          <a:off x="95885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18211</xdr:rowOff>
    </xdr:from>
    <xdr:to>
      <xdr:col>55</xdr:col>
      <xdr:colOff>0</xdr:colOff>
      <xdr:row>86</xdr:row>
      <xdr:rowOff>18211</xdr:rowOff>
    </xdr:to>
    <xdr:cxnSp macro="">
      <xdr:nvCxnSpPr>
        <xdr:cNvPr id="363" name="直線コネクタ 362">
          <a:extLst>
            <a:ext uri="{FF2B5EF4-FFF2-40B4-BE49-F238E27FC236}">
              <a16:creationId xmlns:a16="http://schemas.microsoft.com/office/drawing/2014/main" id="{C5998973-0E2B-418D-8A56-BAB30EE2EFED}"/>
            </a:ext>
          </a:extLst>
        </xdr:cNvPr>
        <xdr:cNvCxnSpPr/>
      </xdr:nvCxnSpPr>
      <xdr:spPr>
        <a:xfrm>
          <a:off x="9639300" y="14762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138861</xdr:rowOff>
    </xdr:from>
    <xdr:to>
      <xdr:col>46</xdr:col>
      <xdr:colOff>38100</xdr:colOff>
      <xdr:row>86</xdr:row>
      <xdr:rowOff>69011</xdr:rowOff>
    </xdr:to>
    <xdr:sp macro="" textlink="">
      <xdr:nvSpPr>
        <xdr:cNvPr id="364" name="楕円 363">
          <a:extLst>
            <a:ext uri="{FF2B5EF4-FFF2-40B4-BE49-F238E27FC236}">
              <a16:creationId xmlns:a16="http://schemas.microsoft.com/office/drawing/2014/main" id="{72AD3F05-250C-4005-A565-143B5CC22D42}"/>
            </a:ext>
          </a:extLst>
        </xdr:cNvPr>
        <xdr:cNvSpPr/>
      </xdr:nvSpPr>
      <xdr:spPr>
        <a:xfrm>
          <a:off x="86995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18211</xdr:rowOff>
    </xdr:from>
    <xdr:to>
      <xdr:col>50</xdr:col>
      <xdr:colOff>114300</xdr:colOff>
      <xdr:row>86</xdr:row>
      <xdr:rowOff>18211</xdr:rowOff>
    </xdr:to>
    <xdr:cxnSp macro="">
      <xdr:nvCxnSpPr>
        <xdr:cNvPr id="365" name="直線コネクタ 364">
          <a:extLst>
            <a:ext uri="{FF2B5EF4-FFF2-40B4-BE49-F238E27FC236}">
              <a16:creationId xmlns:a16="http://schemas.microsoft.com/office/drawing/2014/main" id="{C9960C67-AECB-4D9E-934F-F841B4FCE90B}"/>
            </a:ext>
          </a:extLst>
        </xdr:cNvPr>
        <xdr:cNvCxnSpPr/>
      </xdr:nvCxnSpPr>
      <xdr:spPr>
        <a:xfrm>
          <a:off x="8750300" y="14762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138861</xdr:rowOff>
    </xdr:from>
    <xdr:to>
      <xdr:col>41</xdr:col>
      <xdr:colOff>101600</xdr:colOff>
      <xdr:row>86</xdr:row>
      <xdr:rowOff>69011</xdr:rowOff>
    </xdr:to>
    <xdr:sp macro="" textlink="">
      <xdr:nvSpPr>
        <xdr:cNvPr id="366" name="楕円 365">
          <a:extLst>
            <a:ext uri="{FF2B5EF4-FFF2-40B4-BE49-F238E27FC236}">
              <a16:creationId xmlns:a16="http://schemas.microsoft.com/office/drawing/2014/main" id="{95D90EF7-1F3A-44CA-9F4D-10C07AF8C60B}"/>
            </a:ext>
          </a:extLst>
        </xdr:cNvPr>
        <xdr:cNvSpPr/>
      </xdr:nvSpPr>
      <xdr:spPr>
        <a:xfrm>
          <a:off x="78105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18211</xdr:rowOff>
    </xdr:from>
    <xdr:to>
      <xdr:col>45</xdr:col>
      <xdr:colOff>177800</xdr:colOff>
      <xdr:row>86</xdr:row>
      <xdr:rowOff>18211</xdr:rowOff>
    </xdr:to>
    <xdr:cxnSp macro="">
      <xdr:nvCxnSpPr>
        <xdr:cNvPr id="367" name="直線コネクタ 366">
          <a:extLst>
            <a:ext uri="{FF2B5EF4-FFF2-40B4-BE49-F238E27FC236}">
              <a16:creationId xmlns:a16="http://schemas.microsoft.com/office/drawing/2014/main" id="{2C756061-B66D-4393-8093-1BCE9AED4D89}"/>
            </a:ext>
          </a:extLst>
        </xdr:cNvPr>
        <xdr:cNvCxnSpPr/>
      </xdr:nvCxnSpPr>
      <xdr:spPr>
        <a:xfrm>
          <a:off x="7861300" y="14762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139091</xdr:rowOff>
    </xdr:from>
    <xdr:to>
      <xdr:col>36</xdr:col>
      <xdr:colOff>165100</xdr:colOff>
      <xdr:row>86</xdr:row>
      <xdr:rowOff>69241</xdr:rowOff>
    </xdr:to>
    <xdr:sp macro="" textlink="">
      <xdr:nvSpPr>
        <xdr:cNvPr id="368" name="楕円 367">
          <a:extLst>
            <a:ext uri="{FF2B5EF4-FFF2-40B4-BE49-F238E27FC236}">
              <a16:creationId xmlns:a16="http://schemas.microsoft.com/office/drawing/2014/main" id="{6DD87AE8-5139-4E48-AD0B-1ACE0F8D9BE6}"/>
            </a:ext>
          </a:extLst>
        </xdr:cNvPr>
        <xdr:cNvSpPr/>
      </xdr:nvSpPr>
      <xdr:spPr>
        <a:xfrm>
          <a:off x="6921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18211</xdr:rowOff>
    </xdr:from>
    <xdr:to>
      <xdr:col>41</xdr:col>
      <xdr:colOff>50800</xdr:colOff>
      <xdr:row>86</xdr:row>
      <xdr:rowOff>18441</xdr:rowOff>
    </xdr:to>
    <xdr:cxnSp macro="">
      <xdr:nvCxnSpPr>
        <xdr:cNvPr id="369" name="直線コネクタ 368">
          <a:extLst>
            <a:ext uri="{FF2B5EF4-FFF2-40B4-BE49-F238E27FC236}">
              <a16:creationId xmlns:a16="http://schemas.microsoft.com/office/drawing/2014/main" id="{ABDF4FF3-7890-4480-952E-3D0FA76272BB}"/>
            </a:ext>
          </a:extLst>
        </xdr:cNvPr>
        <xdr:cNvCxnSpPr/>
      </xdr:nvCxnSpPr>
      <xdr:spPr>
        <a:xfrm flipV="1">
          <a:off x="6972300" y="147629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14308B77-C700-47C7-B3DE-A990A845F7C2}"/>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4568E2ED-B04A-45A9-8847-C475F68F1724}"/>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2250119F-B7BE-462B-B252-6E257B46601D}"/>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72C1DAC8-9780-4609-9479-CF497DA90BB2}"/>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60138</xdr:rowOff>
    </xdr:from>
    <xdr:ext cx="469744" cy="259045"/>
    <xdr:sp macro="" textlink="">
      <xdr:nvSpPr>
        <xdr:cNvPr id="374" name="n_1mainValue【公営住宅】&#10;一人当たり面積">
          <a:extLst>
            <a:ext uri="{FF2B5EF4-FFF2-40B4-BE49-F238E27FC236}">
              <a16:creationId xmlns:a16="http://schemas.microsoft.com/office/drawing/2014/main" id="{8CBA88C0-09B4-4FE3-9872-564A3DFBD149}"/>
            </a:ext>
          </a:extLst>
        </xdr:cNvPr>
        <xdr:cNvSpPr txBox="1"/>
      </xdr:nvSpPr>
      <xdr:spPr>
        <a:xfrm>
          <a:off x="9391727" y="148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60138</xdr:rowOff>
    </xdr:from>
    <xdr:ext cx="469744" cy="259045"/>
    <xdr:sp macro="" textlink="">
      <xdr:nvSpPr>
        <xdr:cNvPr id="375" name="n_2mainValue【公営住宅】&#10;一人当たり面積">
          <a:extLst>
            <a:ext uri="{FF2B5EF4-FFF2-40B4-BE49-F238E27FC236}">
              <a16:creationId xmlns:a16="http://schemas.microsoft.com/office/drawing/2014/main" id="{F139625A-0F82-4B97-8F94-761472D724DC}"/>
            </a:ext>
          </a:extLst>
        </xdr:cNvPr>
        <xdr:cNvSpPr txBox="1"/>
      </xdr:nvSpPr>
      <xdr:spPr>
        <a:xfrm>
          <a:off x="8515427" y="148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60138</xdr:rowOff>
    </xdr:from>
    <xdr:ext cx="469744" cy="259045"/>
    <xdr:sp macro="" textlink="">
      <xdr:nvSpPr>
        <xdr:cNvPr id="376" name="n_3mainValue【公営住宅】&#10;一人当たり面積">
          <a:extLst>
            <a:ext uri="{FF2B5EF4-FFF2-40B4-BE49-F238E27FC236}">
              <a16:creationId xmlns:a16="http://schemas.microsoft.com/office/drawing/2014/main" id="{EEB981CC-2B40-413E-8D0A-9105673742DF}"/>
            </a:ext>
          </a:extLst>
        </xdr:cNvPr>
        <xdr:cNvSpPr txBox="1"/>
      </xdr:nvSpPr>
      <xdr:spPr>
        <a:xfrm>
          <a:off x="7626427" y="148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60368</xdr:rowOff>
    </xdr:from>
    <xdr:ext cx="469744" cy="259045"/>
    <xdr:sp macro="" textlink="">
      <xdr:nvSpPr>
        <xdr:cNvPr id="377" name="n_4mainValue【公営住宅】&#10;一人当たり面積">
          <a:extLst>
            <a:ext uri="{FF2B5EF4-FFF2-40B4-BE49-F238E27FC236}">
              <a16:creationId xmlns:a16="http://schemas.microsoft.com/office/drawing/2014/main" id="{CC14718A-417C-4FE9-A59D-6D288C293881}"/>
            </a:ext>
          </a:extLst>
        </xdr:cNvPr>
        <xdr:cNvSpPr txBox="1"/>
      </xdr:nvSpPr>
      <xdr:spPr>
        <a:xfrm>
          <a:off x="6737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ECAC49AF-8422-4F0E-93CC-F201D55D31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3841897-C6F7-49FF-8AAB-76903EAA9D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6C9C40E-10D5-468D-BECD-6A8DB6D142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2D5B5EFC-ADE7-4707-A10E-2C850FE828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22DA65C-0DBB-4817-A97E-32502F9091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2B774D1-2631-49E3-9C3C-EB192008601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B26D2D2-261D-44A0-A5F1-0DEC01CF61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E991C78C-77F5-451B-929B-E5FA613C4A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B01FDAB4-F8DD-4EC3-8BA8-5352F222A8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65558FB4-06A9-41DF-84A3-13C270BAB1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95F2B401-DA6A-47AC-90D4-2A004BF669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24BFF949-08BA-42F4-B6E7-E1CB8EE3AA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71B6EA64-59CD-4A93-A1DD-34B9A35DC3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E3A5D31-80DD-40F5-90A6-A39416263E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C03AC864-C0A2-4A6F-936C-6F6B141C06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EFC0F1A9-4E36-40AB-A09B-406420C6C0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1730481-89E8-4E73-B4E8-CFA7308944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D840312E-C49C-4206-86D5-0366E01BC5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8AA023BC-74C8-49B4-B3D4-3F4ED91A24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6DA9507-43A0-4890-9D86-6DC902DE7C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3E2C1A6-F330-4312-BFD2-B13DCE53F7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B797D4B0-87A5-4538-8B05-70E28FF09C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D16745DD-087E-4361-A62C-BB0A09B678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3BA7E7D-C552-4A3D-B96E-7DAB277C1D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4D6DF47-E31B-4E10-AF43-D53D6570DE1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8E5501B9-FD86-47F4-8D6A-09479D45F16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B864F2D7-FD62-4D45-80BE-C2C92AC2E40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23C9252-C5B0-4F3F-AF85-C904A51CD92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94D3CBED-D955-41C6-A929-C69BD6CF1A2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B125FBC1-1EB2-4280-A8E2-503A782B4B8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C2154655-2C24-4E0D-B64D-61D45946CC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78389A77-94AA-4A3E-BE29-B1E40F90EC1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D2D40C20-FD83-4902-B402-B6B8A34F61D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822FCD12-F22E-4C6C-B322-216CFEC01A3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219C4B51-D0CB-4D40-86B8-1230C0F6CC4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3F377BC3-B875-4B5C-B7D0-42EE1F2987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2DD195BF-A6F7-4DE9-B4B4-E32FB047ECC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F9378E87-D4B5-4A7B-BD51-BABBDD4573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BE08D81C-3BE0-4671-A6AD-70592273BB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4CFE63C0-3789-4260-8C98-B23BA0B5D7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9F61A7C2-EE34-43F5-AB19-A6E45ED45F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B3F41281-B95B-4F40-A628-FB07D2ECBC15}"/>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3A8E5F65-0D45-4DCF-A2B3-01C24CA6BAA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38736514-5CD9-4276-B11F-52A112BC5EC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C08ACCAF-BE67-480B-97C4-7AEA8715B8E8}"/>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A318E010-AFF9-486E-B554-794B0F0339A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2CC3754D-9ED4-4F5F-909F-E2308EBEADC4}"/>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A70DC090-DD3C-4A5D-B476-A46EB26AEA28}"/>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89CD330D-2CD4-4ABA-987D-791AA8F4BB2E}"/>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A8084BBB-CA19-46A9-BD7A-036FE3160652}"/>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DD74EBB-3975-4593-8CD9-B680307D2909}"/>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9F971753-57EF-4555-BDFD-D7CCB89ED464}"/>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E5F4D66-08E6-4F5D-9226-3C939EDE96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A994386-93C4-4C15-A392-5A150D4390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45545F1-292D-44D8-9949-36218E025F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9E98E1C-0E58-428C-B471-DC1DE7D67E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400CAFD-9944-4852-AE1F-F49C618C9A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25400</xdr:rowOff>
    </xdr:from>
    <xdr:to>
      <xdr:col>85</xdr:col>
      <xdr:colOff>177800</xdr:colOff>
      <xdr:row>40</xdr:row>
      <xdr:rowOff>127000</xdr:rowOff>
    </xdr:to>
    <xdr:sp macro="" textlink="">
      <xdr:nvSpPr>
        <xdr:cNvPr id="435" name="楕円 434">
          <a:extLst>
            <a:ext uri="{FF2B5EF4-FFF2-40B4-BE49-F238E27FC236}">
              <a16:creationId xmlns:a16="http://schemas.microsoft.com/office/drawing/2014/main" id="{A0EA0CAF-9754-45C4-9716-34DE9BBF7A3F}"/>
            </a:ext>
          </a:extLst>
        </xdr:cNvPr>
        <xdr:cNvSpPr/>
      </xdr:nvSpPr>
      <xdr:spPr>
        <a:xfrm>
          <a:off x="16268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3827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C0DEF99F-02F2-47C9-ADF5-09FF2E805130}"/>
            </a:ext>
          </a:extLst>
        </xdr:cNvPr>
        <xdr:cNvSpPr txBox="1"/>
      </xdr:nvSpPr>
      <xdr:spPr>
        <a:xfrm>
          <a:off x="163576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437" name="楕円 436">
          <a:extLst>
            <a:ext uri="{FF2B5EF4-FFF2-40B4-BE49-F238E27FC236}">
              <a16:creationId xmlns:a16="http://schemas.microsoft.com/office/drawing/2014/main" id="{B4186EB1-828F-4C1E-94AC-921171615C0C}"/>
            </a:ext>
          </a:extLst>
        </xdr:cNvPr>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76200</xdr:rowOff>
    </xdr:to>
    <xdr:cxnSp macro="">
      <xdr:nvCxnSpPr>
        <xdr:cNvPr id="438" name="直線コネクタ 437">
          <a:extLst>
            <a:ext uri="{FF2B5EF4-FFF2-40B4-BE49-F238E27FC236}">
              <a16:creationId xmlns:a16="http://schemas.microsoft.com/office/drawing/2014/main" id="{95021737-701B-47F7-87C7-1DD4C25975EE}"/>
            </a:ext>
          </a:extLst>
        </xdr:cNvPr>
        <xdr:cNvCxnSpPr/>
      </xdr:nvCxnSpPr>
      <xdr:spPr>
        <a:xfrm>
          <a:off x="15481300" y="68933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110309</xdr:rowOff>
    </xdr:from>
    <xdr:to>
      <xdr:col>76</xdr:col>
      <xdr:colOff>165100</xdr:colOff>
      <xdr:row>40</xdr:row>
      <xdr:rowOff>40459</xdr:rowOff>
    </xdr:to>
    <xdr:sp macro="" textlink="">
      <xdr:nvSpPr>
        <xdr:cNvPr id="439" name="楕円 438">
          <a:extLst>
            <a:ext uri="{FF2B5EF4-FFF2-40B4-BE49-F238E27FC236}">
              <a16:creationId xmlns:a16="http://schemas.microsoft.com/office/drawing/2014/main" id="{30C3BAB1-B41D-456F-A0E7-5F0F5E9AF8C8}"/>
            </a:ext>
          </a:extLst>
        </xdr:cNvPr>
        <xdr:cNvSpPr/>
      </xdr:nvSpPr>
      <xdr:spPr>
        <a:xfrm>
          <a:off x="14541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161109</xdr:rowOff>
    </xdr:from>
    <xdr:to>
      <xdr:col>81</xdr:col>
      <xdr:colOff>50800</xdr:colOff>
      <xdr:row>40</xdr:row>
      <xdr:rowOff>35378</xdr:rowOff>
    </xdr:to>
    <xdr:cxnSp macro="">
      <xdr:nvCxnSpPr>
        <xdr:cNvPr id="440" name="直線コネクタ 439">
          <a:extLst>
            <a:ext uri="{FF2B5EF4-FFF2-40B4-BE49-F238E27FC236}">
              <a16:creationId xmlns:a16="http://schemas.microsoft.com/office/drawing/2014/main" id="{F37724E5-53FD-4FDF-9484-1068BC638BC1}"/>
            </a:ext>
          </a:extLst>
        </xdr:cNvPr>
        <xdr:cNvCxnSpPr/>
      </xdr:nvCxnSpPr>
      <xdr:spPr>
        <a:xfrm>
          <a:off x="14592300" y="684765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41" name="楕円 440">
          <a:extLst>
            <a:ext uri="{FF2B5EF4-FFF2-40B4-BE49-F238E27FC236}">
              <a16:creationId xmlns:a16="http://schemas.microsoft.com/office/drawing/2014/main" id="{73F20CE8-15A4-4D97-A15E-DB743F29B3B5}"/>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39</xdr:row>
      <xdr:rowOff>161109</xdr:rowOff>
    </xdr:to>
    <xdr:cxnSp macro="">
      <xdr:nvCxnSpPr>
        <xdr:cNvPr id="442" name="直線コネクタ 441">
          <a:extLst>
            <a:ext uri="{FF2B5EF4-FFF2-40B4-BE49-F238E27FC236}">
              <a16:creationId xmlns:a16="http://schemas.microsoft.com/office/drawing/2014/main" id="{8B9E99C2-A3F0-4AD3-8DBD-B5346DF0C85F}"/>
            </a:ext>
          </a:extLst>
        </xdr:cNvPr>
        <xdr:cNvCxnSpPr/>
      </xdr:nvCxnSpPr>
      <xdr:spPr>
        <a:xfrm>
          <a:off x="13703300" y="68427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443" name="楕円 442">
          <a:extLst>
            <a:ext uri="{FF2B5EF4-FFF2-40B4-BE49-F238E27FC236}">
              <a16:creationId xmlns:a16="http://schemas.microsoft.com/office/drawing/2014/main" id="{4D4DEF32-7777-49A4-89A0-7F0FE33670D4}"/>
            </a:ext>
          </a:extLst>
        </xdr:cNvPr>
        <xdr:cNvSpPr/>
      </xdr:nvSpPr>
      <xdr:spPr>
        <a:xfrm>
          <a:off x="12763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39</xdr:row>
      <xdr:rowOff>156210</xdr:rowOff>
    </xdr:to>
    <xdr:cxnSp macro="">
      <xdr:nvCxnSpPr>
        <xdr:cNvPr id="444" name="直線コネクタ 443">
          <a:extLst>
            <a:ext uri="{FF2B5EF4-FFF2-40B4-BE49-F238E27FC236}">
              <a16:creationId xmlns:a16="http://schemas.microsoft.com/office/drawing/2014/main" id="{34EFC801-586A-4F98-AD5D-CE42099AA16D}"/>
            </a:ext>
          </a:extLst>
        </xdr:cNvPr>
        <xdr:cNvCxnSpPr/>
      </xdr:nvCxnSpPr>
      <xdr:spPr>
        <a:xfrm>
          <a:off x="12814300" y="68247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49B06979-13BA-4A83-BACE-A4A66FC4737F}"/>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DF6453FC-9CE0-4039-A859-171CEFF796E7}"/>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6CD2FBEE-2B29-4C95-9466-BA624EB1A11D}"/>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7DA185B5-19A2-4AFF-B2E9-241B271CDFBB}"/>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2E4C51D7-842D-4CD3-9DA6-A1D49FD2C84C}"/>
            </a:ext>
          </a:extLst>
        </xdr:cNvPr>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31586</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80803FBF-B0DB-4843-AC72-4C33D3E36054}"/>
            </a:ext>
          </a:extLst>
        </xdr:cNvPr>
        <xdr:cNvSpPr txBox="1"/>
      </xdr:nvSpPr>
      <xdr:spPr>
        <a:xfrm>
          <a:off x="14389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EBC8444B-BA40-4D68-A686-0AE050E4338E}"/>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9AD9A6BD-5713-4A28-9DCA-B9C2714C519C}"/>
            </a:ext>
          </a:extLst>
        </xdr:cNvPr>
        <xdr:cNvSpPr txBox="1"/>
      </xdr:nvSpPr>
      <xdr:spPr>
        <a:xfrm>
          <a:off x="12611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C31CF22C-E7C7-4045-8936-64EA74DE20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C2F733C7-0D76-43B5-BB3D-3997F2135C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EFC8FE5D-BDA2-4DF4-BC5A-0CC6EB1E11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6D8C4147-28CF-4983-B45A-D04F24503D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565A8591-03B3-4E7A-8F4D-F6C1EDE9B2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C78FD12A-ED87-44D3-84E2-2A6A05636B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22519CF7-6E8E-4DA9-84AE-F35D337ED33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D862F924-D3F1-4645-B3E9-F5B862A9C49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3CF6A55-E90F-4221-83C5-6B168FF8FC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F6019386-5432-4325-80B8-7CBACDC74C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ADA765C5-463C-4BF3-A492-91CD614D583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D4B069F4-1F5C-4428-A09F-135AF0F4805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CC27901-A76D-4CAE-9F91-0AFE0FB689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2825BCA1-5C57-4EA6-A3B8-780A0FB4ABD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5CFD9477-9137-4837-A23A-C2CDC0B931D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1E7091DB-BAB5-41E0-947D-C84A7F11174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3C7DD16D-AC9D-487B-9CA2-5BFB80A9E98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28B1D7CD-77E8-4F69-913B-F02274A2C00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4E1E516F-E7CA-4385-8713-BD861B3202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2D14471A-8CAB-4AC2-9D37-EC64186AEEC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40E372C-8882-4B4F-9B44-200EF68A7A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DEC5BFE4-6654-439B-9C39-F3350159CD94}"/>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F8DC3B2-3268-48EE-A19E-B13C7878017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239F546D-3876-4E93-9782-464EE982986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E0081622-D272-4DD8-B61A-49E6A245E9DA}"/>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EB07CC68-FCB4-489E-867B-9FEA082FE192}"/>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69D3699-10DD-441C-80E9-1C9141E46E74}"/>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FE35E25F-18F0-4A9C-83D4-91776E162F1B}"/>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433D2F06-EE53-4326-9662-EDAE9A1850EF}"/>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24858EAE-5FE5-4455-B9B0-357B362ABC2F}"/>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DCA5A8AF-AAC9-4A96-8328-5948C916839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ABFFB4ED-D7F8-465A-935B-CD87CA414EF6}"/>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9C5A04B-0AA1-4ED6-85C8-92BDA76A15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EE2257A-83E3-4A92-B0B6-6D60240D78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1DFFDF9-5D96-45D3-AB0B-B3809A6BDC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8E8EF0A-1177-414F-A6A4-271CECEA96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FE47737-E475-45C1-9850-7BC9B893FA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490" name="楕円 489">
          <a:extLst>
            <a:ext uri="{FF2B5EF4-FFF2-40B4-BE49-F238E27FC236}">
              <a16:creationId xmlns:a16="http://schemas.microsoft.com/office/drawing/2014/main" id="{7A27EC7B-6068-4CA6-88D4-10D3B8F251BE}"/>
            </a:ext>
          </a:extLst>
        </xdr:cNvPr>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167149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4443B879-51E4-4FFB-954F-DEA43D701992}"/>
            </a:ext>
          </a:extLst>
        </xdr:cNvPr>
        <xdr:cNvSpPr txBox="1"/>
      </xdr:nvSpPr>
      <xdr:spPr>
        <a:xfrm>
          <a:off x="22199600"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144272</xdr:rowOff>
    </xdr:from>
    <xdr:to>
      <xdr:col>112</xdr:col>
      <xdr:colOff>38100</xdr:colOff>
      <xdr:row>40</xdr:row>
      <xdr:rowOff>74422</xdr:rowOff>
    </xdr:to>
    <xdr:sp macro="" textlink="">
      <xdr:nvSpPr>
        <xdr:cNvPr id="492" name="楕円 491">
          <a:extLst>
            <a:ext uri="{FF2B5EF4-FFF2-40B4-BE49-F238E27FC236}">
              <a16:creationId xmlns:a16="http://schemas.microsoft.com/office/drawing/2014/main" id="{F3AD56ED-A800-40F7-A96D-938406681229}"/>
            </a:ext>
          </a:extLst>
        </xdr:cNvPr>
        <xdr:cNvSpPr/>
      </xdr:nvSpPr>
      <xdr:spPr>
        <a:xfrm>
          <a:off x="2127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23622</xdr:rowOff>
    </xdr:to>
    <xdr:cxnSp macro="">
      <xdr:nvCxnSpPr>
        <xdr:cNvPr id="493" name="直線コネクタ 492">
          <a:extLst>
            <a:ext uri="{FF2B5EF4-FFF2-40B4-BE49-F238E27FC236}">
              <a16:creationId xmlns:a16="http://schemas.microsoft.com/office/drawing/2014/main" id="{FE56451C-9801-45DD-8381-605426160774}"/>
            </a:ext>
          </a:extLst>
        </xdr:cNvPr>
        <xdr:cNvCxnSpPr/>
      </xdr:nvCxnSpPr>
      <xdr:spPr>
        <a:xfrm>
          <a:off x="21323300" y="6881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144272</xdr:rowOff>
    </xdr:from>
    <xdr:to>
      <xdr:col>107</xdr:col>
      <xdr:colOff>101600</xdr:colOff>
      <xdr:row>40</xdr:row>
      <xdr:rowOff>74422</xdr:rowOff>
    </xdr:to>
    <xdr:sp macro="" textlink="">
      <xdr:nvSpPr>
        <xdr:cNvPr id="494" name="楕円 493">
          <a:extLst>
            <a:ext uri="{FF2B5EF4-FFF2-40B4-BE49-F238E27FC236}">
              <a16:creationId xmlns:a16="http://schemas.microsoft.com/office/drawing/2014/main" id="{A8E9A94C-0690-4350-A4A2-272944F7A3F3}"/>
            </a:ext>
          </a:extLst>
        </xdr:cNvPr>
        <xdr:cNvSpPr/>
      </xdr:nvSpPr>
      <xdr:spPr>
        <a:xfrm>
          <a:off x="20383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23622</xdr:rowOff>
    </xdr:from>
    <xdr:to>
      <xdr:col>111</xdr:col>
      <xdr:colOff>177800</xdr:colOff>
      <xdr:row>40</xdr:row>
      <xdr:rowOff>23622</xdr:rowOff>
    </xdr:to>
    <xdr:cxnSp macro="">
      <xdr:nvCxnSpPr>
        <xdr:cNvPr id="495" name="直線コネクタ 494">
          <a:extLst>
            <a:ext uri="{FF2B5EF4-FFF2-40B4-BE49-F238E27FC236}">
              <a16:creationId xmlns:a16="http://schemas.microsoft.com/office/drawing/2014/main" id="{E5BD35A2-A44C-4428-98A7-3B8C500DF8AE}"/>
            </a:ext>
          </a:extLst>
        </xdr:cNvPr>
        <xdr:cNvCxnSpPr/>
      </xdr:nvCxnSpPr>
      <xdr:spPr>
        <a:xfrm>
          <a:off x="20434300" y="688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xdr:rowOff>
    </xdr:from>
    <xdr:to>
      <xdr:col>102</xdr:col>
      <xdr:colOff>165100</xdr:colOff>
      <xdr:row>39</xdr:row>
      <xdr:rowOff>113284</xdr:rowOff>
    </xdr:to>
    <xdr:sp macro="" textlink="">
      <xdr:nvSpPr>
        <xdr:cNvPr id="496" name="楕円 495">
          <a:extLst>
            <a:ext uri="{FF2B5EF4-FFF2-40B4-BE49-F238E27FC236}">
              <a16:creationId xmlns:a16="http://schemas.microsoft.com/office/drawing/2014/main" id="{0DDA1D38-5A66-452B-AB1B-AC9D27EA2BA5}"/>
            </a:ext>
          </a:extLst>
        </xdr:cNvPr>
        <xdr:cNvSpPr/>
      </xdr:nvSpPr>
      <xdr:spPr>
        <a:xfrm>
          <a:off x="19494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62484</xdr:rowOff>
    </xdr:from>
    <xdr:to>
      <xdr:col>107</xdr:col>
      <xdr:colOff>50800</xdr:colOff>
      <xdr:row>40</xdr:row>
      <xdr:rowOff>23622</xdr:rowOff>
    </xdr:to>
    <xdr:cxnSp macro="">
      <xdr:nvCxnSpPr>
        <xdr:cNvPr id="497" name="直線コネクタ 496">
          <a:extLst>
            <a:ext uri="{FF2B5EF4-FFF2-40B4-BE49-F238E27FC236}">
              <a16:creationId xmlns:a16="http://schemas.microsoft.com/office/drawing/2014/main" id="{7EF39B26-A6B0-4649-AF3F-E6BC1CD933E5}"/>
            </a:ext>
          </a:extLst>
        </xdr:cNvPr>
        <xdr:cNvCxnSpPr/>
      </xdr:nvCxnSpPr>
      <xdr:spPr>
        <a:xfrm>
          <a:off x="19545300" y="674903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498" name="楕円 497">
          <a:extLst>
            <a:ext uri="{FF2B5EF4-FFF2-40B4-BE49-F238E27FC236}">
              <a16:creationId xmlns:a16="http://schemas.microsoft.com/office/drawing/2014/main" id="{718DBA17-040D-4869-A726-6A989EDE53ED}"/>
            </a:ext>
          </a:extLst>
        </xdr:cNvPr>
        <xdr:cNvSpPr/>
      </xdr:nvSpPr>
      <xdr:spPr>
        <a:xfrm>
          <a:off x="18605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163068</xdr:rowOff>
    </xdr:from>
    <xdr:to>
      <xdr:col>102</xdr:col>
      <xdr:colOff>114300</xdr:colOff>
      <xdr:row>39</xdr:row>
      <xdr:rowOff>62484</xdr:rowOff>
    </xdr:to>
    <xdr:cxnSp macro="">
      <xdr:nvCxnSpPr>
        <xdr:cNvPr id="499" name="直線コネクタ 498">
          <a:extLst>
            <a:ext uri="{FF2B5EF4-FFF2-40B4-BE49-F238E27FC236}">
              <a16:creationId xmlns:a16="http://schemas.microsoft.com/office/drawing/2014/main" id="{85F99841-2D15-4463-A691-927F94782011}"/>
            </a:ext>
          </a:extLst>
        </xdr:cNvPr>
        <xdr:cNvCxnSpPr/>
      </xdr:nvCxnSpPr>
      <xdr:spPr>
        <a:xfrm>
          <a:off x="18656300" y="667816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641AEBF-87C7-4542-901C-D6A562ABB0F2}"/>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F3219FC-8F4E-4EEE-9476-7B45CD754B9E}"/>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F815177-B2A5-4786-9CBC-0DA1D5367E6F}"/>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019674D-F3D2-49A6-994C-E6FE1A5E494A}"/>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65549</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BD191FEA-15C4-4CD8-923F-85B8F8DA0A7F}"/>
            </a:ext>
          </a:extLst>
        </xdr:cNvPr>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65549</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E603DC4-D546-440D-B722-AF298FB186B3}"/>
            </a:ext>
          </a:extLst>
        </xdr:cNvPr>
        <xdr:cNvSpPr txBox="1"/>
      </xdr:nvSpPr>
      <xdr:spPr>
        <a:xfrm>
          <a:off x="20199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129811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096FD26-DA7F-4609-B950-DF50DA3E9BF3}"/>
            </a:ext>
          </a:extLst>
        </xdr:cNvPr>
        <xdr:cNvSpPr txBox="1"/>
      </xdr:nvSpPr>
      <xdr:spPr>
        <a:xfrm>
          <a:off x="19310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74DDEE0-A086-4C13-8B26-DF69A34FBEF1}"/>
            </a:ext>
          </a:extLst>
        </xdr:cNvPr>
        <xdr:cNvSpPr txBox="1"/>
      </xdr:nvSpPr>
      <xdr:spPr>
        <a:xfrm>
          <a:off x="18421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BEA8E91-C0F0-4843-9DAE-DBA1F0B15A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9D1D9BC-1916-40F6-BE66-BE8DFE3FE7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0FD93CB-8262-4C67-A3E4-9A64C5D6E1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120DB47-9B0D-4079-830C-B3A4854C5D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1563DBD-1E02-4B62-BAF1-531543D499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7086F102-EBAC-4431-9E19-08027F1F86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DE8E3E8E-B9EC-4B9C-B4E1-4E258B55BA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FD30622-602D-46C3-98E8-6AFA1405C7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4E3E1B7-EB1A-40CD-B24E-7A3BBAF1BD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2E7E8F77-A9E5-4035-8ADB-2F5856F66F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6F4BE8C-2D9D-41F0-A4F1-DC6D3F9D2A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49FED3C8-813C-4906-A715-DCA39EA343F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79AB523B-5562-4D62-8E9C-A6C9A33D7B9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A9FD51A-5E27-4387-A3FE-1078A57699B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CD1F0B02-7E90-42CF-9C80-46229422C4C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8FC28697-2E30-4710-873A-F5D601E0AF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14CC4E2-C097-47D3-8D03-EE9EC4DD22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7A3C73F-FD6F-447F-8D9F-5264A8CA2D0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AB4C5113-D427-4A0B-8EAD-3D8A4F180E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458EB8CE-4522-441A-A7B0-6BEFD2D72B1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71F1AF79-60F8-4015-8BEC-F4287344167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3C47E703-ECD1-4CE7-B08B-E2C1022259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ECF766E9-4C24-4120-B075-C3FA1F76DD6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48AC7FA6-8A12-4F6E-9C86-6B52595106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2588D5BA-E50E-485D-BF2A-0FC9A3A2349A}"/>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BF26B56C-823A-471D-A5AB-7AC35781645F}"/>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33929DB2-3B84-4324-A03F-CDFBC301F6C7}"/>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6150470D-A287-4A14-AE4C-92F314ADD8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E53E8831-62E2-4DDC-8540-F1A02CEEADB6}"/>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0E5E875-DBDB-470E-971F-0B3B1E54D0CC}"/>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FE9C2840-491D-4134-8FA3-60D5981A8841}"/>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24C581D7-B7D2-49E6-BC45-3F2D4B212D5E}"/>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A68C079B-90DF-49F4-89D5-E7C7455E499C}"/>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18982A5C-0357-4FDA-87F0-071AB76D1FF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9B0694F3-B35E-4488-8F6C-CBBF241C6C28}"/>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ABE3A63-3336-4940-A1BF-33B71B4F32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1E20B1A-E967-4B1A-8701-9106F1E678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7CAB66C-567D-4544-AD31-C79B489C58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FC93376-CAC4-4AC1-A220-56298BF9C1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2C0EA65-7AEA-4BBE-9598-1EB7F037E1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48" name="楕円 547">
          <a:extLst>
            <a:ext uri="{FF2B5EF4-FFF2-40B4-BE49-F238E27FC236}">
              <a16:creationId xmlns:a16="http://schemas.microsoft.com/office/drawing/2014/main" id="{0F4FC643-B8AB-4329-BA5D-4592143EBA99}"/>
            </a:ext>
          </a:extLst>
        </xdr:cNvPr>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9134B94-0DF8-48EF-8C8F-EEF483F96D14}"/>
            </a:ext>
          </a:extLst>
        </xdr:cNvPr>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50" name="楕円 549">
          <a:extLst>
            <a:ext uri="{FF2B5EF4-FFF2-40B4-BE49-F238E27FC236}">
              <a16:creationId xmlns:a16="http://schemas.microsoft.com/office/drawing/2014/main" id="{D3F2CD5B-27F1-4C4F-ABA1-D89D6832BD94}"/>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81915</xdr:rowOff>
    </xdr:to>
    <xdr:cxnSp macro="">
      <xdr:nvCxnSpPr>
        <xdr:cNvPr id="551" name="直線コネクタ 550">
          <a:extLst>
            <a:ext uri="{FF2B5EF4-FFF2-40B4-BE49-F238E27FC236}">
              <a16:creationId xmlns:a16="http://schemas.microsoft.com/office/drawing/2014/main" id="{D538CA00-3F22-4349-A72A-63DCC4330729}"/>
            </a:ext>
          </a:extLst>
        </xdr:cNvPr>
        <xdr:cNvCxnSpPr/>
      </xdr:nvCxnSpPr>
      <xdr:spPr>
        <a:xfrm>
          <a:off x="15481300" y="1013841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52" name="楕円 551">
          <a:extLst>
            <a:ext uri="{FF2B5EF4-FFF2-40B4-BE49-F238E27FC236}">
              <a16:creationId xmlns:a16="http://schemas.microsoft.com/office/drawing/2014/main" id="{C5D0DCB4-30A2-49CD-A690-F4ECCC23C059}"/>
            </a:ext>
          </a:extLst>
        </xdr:cNvPr>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22860</xdr:rowOff>
    </xdr:to>
    <xdr:cxnSp macro="">
      <xdr:nvCxnSpPr>
        <xdr:cNvPr id="553" name="直線コネクタ 552">
          <a:extLst>
            <a:ext uri="{FF2B5EF4-FFF2-40B4-BE49-F238E27FC236}">
              <a16:creationId xmlns:a16="http://schemas.microsoft.com/office/drawing/2014/main" id="{3E9F3490-3BFF-4AB7-B6FD-B4A38EABB197}"/>
            </a:ext>
          </a:extLst>
        </xdr:cNvPr>
        <xdr:cNvCxnSpPr/>
      </xdr:nvCxnSpPr>
      <xdr:spPr>
        <a:xfrm>
          <a:off x="14592300" y="101079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4" name="楕円 553">
          <a:extLst>
            <a:ext uri="{FF2B5EF4-FFF2-40B4-BE49-F238E27FC236}">
              <a16:creationId xmlns:a16="http://schemas.microsoft.com/office/drawing/2014/main" id="{BC7225EE-A075-4C96-86A4-86008E8A7B7C}"/>
            </a:ext>
          </a:extLst>
        </xdr:cNvPr>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58</xdr:row>
      <xdr:rowOff>163830</xdr:rowOff>
    </xdr:to>
    <xdr:cxnSp macro="">
      <xdr:nvCxnSpPr>
        <xdr:cNvPr id="555" name="直線コネクタ 554">
          <a:extLst>
            <a:ext uri="{FF2B5EF4-FFF2-40B4-BE49-F238E27FC236}">
              <a16:creationId xmlns:a16="http://schemas.microsoft.com/office/drawing/2014/main" id="{B8445BBC-33DC-4CD2-AE2F-8D75BB390EF0}"/>
            </a:ext>
          </a:extLst>
        </xdr:cNvPr>
        <xdr:cNvCxnSpPr/>
      </xdr:nvCxnSpPr>
      <xdr:spPr>
        <a:xfrm>
          <a:off x="13703300" y="1010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71120</xdr:rowOff>
    </xdr:from>
    <xdr:to>
      <xdr:col>67</xdr:col>
      <xdr:colOff>101600</xdr:colOff>
      <xdr:row>59</xdr:row>
      <xdr:rowOff>1270</xdr:rowOff>
    </xdr:to>
    <xdr:sp macro="" textlink="">
      <xdr:nvSpPr>
        <xdr:cNvPr id="556" name="楕円 555">
          <a:extLst>
            <a:ext uri="{FF2B5EF4-FFF2-40B4-BE49-F238E27FC236}">
              <a16:creationId xmlns:a16="http://schemas.microsoft.com/office/drawing/2014/main" id="{D00E8C4D-7B24-4722-82BC-8169311BBAB4}"/>
            </a:ext>
          </a:extLst>
        </xdr:cNvPr>
        <xdr:cNvSpPr/>
      </xdr:nvSpPr>
      <xdr:spPr>
        <a:xfrm>
          <a:off x="12763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121920</xdr:rowOff>
    </xdr:from>
    <xdr:to>
      <xdr:col>71</xdr:col>
      <xdr:colOff>177800</xdr:colOff>
      <xdr:row>58</xdr:row>
      <xdr:rowOff>160020</xdr:rowOff>
    </xdr:to>
    <xdr:cxnSp macro="">
      <xdr:nvCxnSpPr>
        <xdr:cNvPr id="557" name="直線コネクタ 556">
          <a:extLst>
            <a:ext uri="{FF2B5EF4-FFF2-40B4-BE49-F238E27FC236}">
              <a16:creationId xmlns:a16="http://schemas.microsoft.com/office/drawing/2014/main" id="{25304EFB-C5F5-45BD-9EF0-EAA0C2E7F571}"/>
            </a:ext>
          </a:extLst>
        </xdr:cNvPr>
        <xdr:cNvCxnSpPr/>
      </xdr:nvCxnSpPr>
      <xdr:spPr>
        <a:xfrm>
          <a:off x="12814300" y="1006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4F2309DD-5D26-479D-9A8C-B2BE3CE0A8F2}"/>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B6AE0533-C707-4BB6-9E50-962E6660ADD1}"/>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6876B7E5-230B-48D4-A76C-D3B6F2CD3EC1}"/>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9BD2DCFF-0358-4AB5-ADF3-421CC3A419C7}"/>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62" name="n_1mainValue【学校施設】&#10;有形固定資産減価償却率">
          <a:extLst>
            <a:ext uri="{FF2B5EF4-FFF2-40B4-BE49-F238E27FC236}">
              <a16:creationId xmlns:a16="http://schemas.microsoft.com/office/drawing/2014/main" id="{B088A1D6-B178-4536-BF50-AFB7D2B36766}"/>
            </a:ext>
          </a:extLst>
        </xdr:cNvPr>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563" name="n_2mainValue【学校施設】&#10;有形固定資産減価償却率">
          <a:extLst>
            <a:ext uri="{FF2B5EF4-FFF2-40B4-BE49-F238E27FC236}">
              <a16:creationId xmlns:a16="http://schemas.microsoft.com/office/drawing/2014/main" id="{215794A5-5069-46EA-9924-A33E145F7318}"/>
            </a:ext>
          </a:extLst>
        </xdr:cNvPr>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4" name="n_3mainValue【学校施設】&#10;有形固定資産減価償却率">
          <a:extLst>
            <a:ext uri="{FF2B5EF4-FFF2-40B4-BE49-F238E27FC236}">
              <a16:creationId xmlns:a16="http://schemas.microsoft.com/office/drawing/2014/main" id="{78A91654-0251-46D1-85B8-69445125F612}"/>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65" name="n_4mainValue【学校施設】&#10;有形固定資産減価償却率">
          <a:extLst>
            <a:ext uri="{FF2B5EF4-FFF2-40B4-BE49-F238E27FC236}">
              <a16:creationId xmlns:a16="http://schemas.microsoft.com/office/drawing/2014/main" id="{0C0FD73A-309D-4A40-A6AA-117F043D68ED}"/>
            </a:ext>
          </a:extLst>
        </xdr:cNvPr>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93A07C2-BAE5-4E8F-BA4B-94B20A6A21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5472B07F-A0D7-42A2-AB8C-FD7EE0261D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325CCEA-5F0A-4F97-892C-D848172BAA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AB0F30AD-4141-4DF4-BC78-56814CD09F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F675AAA-D801-44EB-8C76-40FE338352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668993C-3EEE-40BB-9CF8-6A07E3EBE6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4CEDBBA-34C0-4C98-940F-AA5BC3CAB9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9E9A709-FD91-4AB5-A3AC-41CB034820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79CBB38-5A9C-4519-9130-F6607FC642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517384D-6DA9-417A-9AF6-DD67CDB05A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BF27EC9-CA23-43FC-AD64-4C73977648F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DE99A02-D500-4043-BA80-FBF511A2436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1E2C9D78-6241-4B1A-8455-1CCC2C83625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DFCCDC4A-A95F-4127-8145-2CCE7B93775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2F1C4AA5-6DCE-4426-96E0-4489560C51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D517C4DD-F3BA-4128-BFC2-6903136B70A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F4214912-DF48-4DB0-9BAB-C06A29322A8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CD7489D7-1079-448B-A18D-E2A2F054742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817CCE2B-AB7F-4F37-8273-6447012DABD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90C302D9-03EF-4BF8-B099-654E15BCDCC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D88D896C-5CF3-432C-9871-31B5ACB61B6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5ECB1157-9101-4BBE-B3CC-EA68B741910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769E17D7-B860-4735-BCC0-70C0A13A0DB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A6B918B3-A4ED-40F0-8026-AF93F2A460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A99B6508-C579-4931-89D7-802F32946F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2E4D5E60-4379-406F-BB2B-41CE233FBC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FF1BC1B7-A0F3-4CFB-A5DD-2CE4D17F476B}"/>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13A114D6-CA7E-4085-A354-4952CFC05F3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E99FD992-8916-4105-884C-DE80A1328638}"/>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F9E761A3-0289-4B8B-95E4-A910F355DBF8}"/>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10647638-D6B7-4AAE-8EDE-AB717BBFADEA}"/>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97" name="【学校施設】&#10;一人当たり面積平均値テキスト">
          <a:extLst>
            <a:ext uri="{FF2B5EF4-FFF2-40B4-BE49-F238E27FC236}">
              <a16:creationId xmlns:a16="http://schemas.microsoft.com/office/drawing/2014/main" id="{87A483EB-E09E-422A-B964-505A15DED097}"/>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C39BC604-AD47-4EFC-8E41-F0D2728FB332}"/>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4CA5821D-24C6-4465-A554-F36D718A6E46}"/>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18A760C6-034A-4DBE-A1D4-0289377EC7C6}"/>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F219E835-DEEE-4CBD-9890-F6669D552295}"/>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A3FCCFA7-6A91-4310-B6D8-678573EFEF1C}"/>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0D7827E-02E9-48DB-9BC2-6623A164DE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1280B95-825D-4A4C-9A84-E4B0B8DE00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200DF0E-9017-465F-B1BA-41D30EABA0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CDBE29D-1E1C-48F1-A253-9F09AD8E21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DE2A23C-5772-44E6-9DAE-47752BE96D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121956</xdr:rowOff>
    </xdr:from>
    <xdr:to>
      <xdr:col>116</xdr:col>
      <xdr:colOff>114300</xdr:colOff>
      <xdr:row>60</xdr:row>
      <xdr:rowOff>52106</xdr:rowOff>
    </xdr:to>
    <xdr:sp macro="" textlink="">
      <xdr:nvSpPr>
        <xdr:cNvPr id="608" name="楕円 607">
          <a:extLst>
            <a:ext uri="{FF2B5EF4-FFF2-40B4-BE49-F238E27FC236}">
              <a16:creationId xmlns:a16="http://schemas.microsoft.com/office/drawing/2014/main" id="{D9EF210C-BE49-4705-8222-562D4BB84A9D}"/>
            </a:ext>
          </a:extLst>
        </xdr:cNvPr>
        <xdr:cNvSpPr/>
      </xdr:nvSpPr>
      <xdr:spPr>
        <a:xfrm>
          <a:off x="22110700" y="1023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144833</xdr:rowOff>
    </xdr:from>
    <xdr:ext cx="469744" cy="259045"/>
    <xdr:sp macro="" textlink="">
      <xdr:nvSpPr>
        <xdr:cNvPr id="609" name="【学校施設】&#10;一人当たり面積該当値テキスト">
          <a:extLst>
            <a:ext uri="{FF2B5EF4-FFF2-40B4-BE49-F238E27FC236}">
              <a16:creationId xmlns:a16="http://schemas.microsoft.com/office/drawing/2014/main" id="{8F7BFC36-ED07-412B-B2D0-C5F7AA65A015}"/>
            </a:ext>
          </a:extLst>
        </xdr:cNvPr>
        <xdr:cNvSpPr txBox="1"/>
      </xdr:nvSpPr>
      <xdr:spPr>
        <a:xfrm>
          <a:off x="22199600" y="100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121303</xdr:rowOff>
    </xdr:from>
    <xdr:to>
      <xdr:col>112</xdr:col>
      <xdr:colOff>38100</xdr:colOff>
      <xdr:row>60</xdr:row>
      <xdr:rowOff>51453</xdr:rowOff>
    </xdr:to>
    <xdr:sp macro="" textlink="">
      <xdr:nvSpPr>
        <xdr:cNvPr id="610" name="楕円 609">
          <a:extLst>
            <a:ext uri="{FF2B5EF4-FFF2-40B4-BE49-F238E27FC236}">
              <a16:creationId xmlns:a16="http://schemas.microsoft.com/office/drawing/2014/main" id="{0172BF44-4A40-4579-9FA2-E4A2FC11C263}"/>
            </a:ext>
          </a:extLst>
        </xdr:cNvPr>
        <xdr:cNvSpPr/>
      </xdr:nvSpPr>
      <xdr:spPr>
        <a:xfrm>
          <a:off x="21272500" y="102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xdr:rowOff>
    </xdr:from>
    <xdr:to>
      <xdr:col>116</xdr:col>
      <xdr:colOff>63500</xdr:colOff>
      <xdr:row>60</xdr:row>
      <xdr:rowOff>1306</xdr:rowOff>
    </xdr:to>
    <xdr:cxnSp macro="">
      <xdr:nvCxnSpPr>
        <xdr:cNvPr id="611" name="直線コネクタ 610">
          <a:extLst>
            <a:ext uri="{FF2B5EF4-FFF2-40B4-BE49-F238E27FC236}">
              <a16:creationId xmlns:a16="http://schemas.microsoft.com/office/drawing/2014/main" id="{9EC11C2E-3D9C-411E-BB75-9F0C293C9E0D}"/>
            </a:ext>
          </a:extLst>
        </xdr:cNvPr>
        <xdr:cNvCxnSpPr/>
      </xdr:nvCxnSpPr>
      <xdr:spPr>
        <a:xfrm>
          <a:off x="21323300" y="10287653"/>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122610</xdr:rowOff>
    </xdr:from>
    <xdr:to>
      <xdr:col>107</xdr:col>
      <xdr:colOff>101600</xdr:colOff>
      <xdr:row>60</xdr:row>
      <xdr:rowOff>52760</xdr:rowOff>
    </xdr:to>
    <xdr:sp macro="" textlink="">
      <xdr:nvSpPr>
        <xdr:cNvPr id="612" name="楕円 611">
          <a:extLst>
            <a:ext uri="{FF2B5EF4-FFF2-40B4-BE49-F238E27FC236}">
              <a16:creationId xmlns:a16="http://schemas.microsoft.com/office/drawing/2014/main" id="{DC7EE5D8-AB97-41DA-8550-E1BE109AA3B4}"/>
            </a:ext>
          </a:extLst>
        </xdr:cNvPr>
        <xdr:cNvSpPr/>
      </xdr:nvSpPr>
      <xdr:spPr>
        <a:xfrm>
          <a:off x="20383500" y="102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653</xdr:rowOff>
    </xdr:from>
    <xdr:to>
      <xdr:col>111</xdr:col>
      <xdr:colOff>177800</xdr:colOff>
      <xdr:row>60</xdr:row>
      <xdr:rowOff>1960</xdr:rowOff>
    </xdr:to>
    <xdr:cxnSp macro="">
      <xdr:nvCxnSpPr>
        <xdr:cNvPr id="613" name="直線コネクタ 612">
          <a:extLst>
            <a:ext uri="{FF2B5EF4-FFF2-40B4-BE49-F238E27FC236}">
              <a16:creationId xmlns:a16="http://schemas.microsoft.com/office/drawing/2014/main" id="{A8D1D300-7ABA-4BD8-8CE8-286B77031DD4}"/>
            </a:ext>
          </a:extLst>
        </xdr:cNvPr>
        <xdr:cNvCxnSpPr/>
      </xdr:nvCxnSpPr>
      <xdr:spPr>
        <a:xfrm flipV="1">
          <a:off x="20434300" y="1028765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86034</xdr:rowOff>
    </xdr:from>
    <xdr:to>
      <xdr:col>102</xdr:col>
      <xdr:colOff>165100</xdr:colOff>
      <xdr:row>60</xdr:row>
      <xdr:rowOff>16184</xdr:rowOff>
    </xdr:to>
    <xdr:sp macro="" textlink="">
      <xdr:nvSpPr>
        <xdr:cNvPr id="614" name="楕円 613">
          <a:extLst>
            <a:ext uri="{FF2B5EF4-FFF2-40B4-BE49-F238E27FC236}">
              <a16:creationId xmlns:a16="http://schemas.microsoft.com/office/drawing/2014/main" id="{77DA020F-805E-47B1-935E-0B98082641BD}"/>
            </a:ext>
          </a:extLst>
        </xdr:cNvPr>
        <xdr:cNvSpPr/>
      </xdr:nvSpPr>
      <xdr:spPr>
        <a:xfrm>
          <a:off x="19494500" y="102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136834</xdr:rowOff>
    </xdr:from>
    <xdr:to>
      <xdr:col>107</xdr:col>
      <xdr:colOff>50800</xdr:colOff>
      <xdr:row>60</xdr:row>
      <xdr:rowOff>1960</xdr:rowOff>
    </xdr:to>
    <xdr:cxnSp macro="">
      <xdr:nvCxnSpPr>
        <xdr:cNvPr id="615" name="直線コネクタ 614">
          <a:extLst>
            <a:ext uri="{FF2B5EF4-FFF2-40B4-BE49-F238E27FC236}">
              <a16:creationId xmlns:a16="http://schemas.microsoft.com/office/drawing/2014/main" id="{2AFB10B7-5A41-4FE9-B0B8-4A54027142D7}"/>
            </a:ext>
          </a:extLst>
        </xdr:cNvPr>
        <xdr:cNvCxnSpPr/>
      </xdr:nvCxnSpPr>
      <xdr:spPr>
        <a:xfrm>
          <a:off x="19545300" y="10252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89953</xdr:rowOff>
    </xdr:from>
    <xdr:to>
      <xdr:col>98</xdr:col>
      <xdr:colOff>38100</xdr:colOff>
      <xdr:row>60</xdr:row>
      <xdr:rowOff>20103</xdr:rowOff>
    </xdr:to>
    <xdr:sp macro="" textlink="">
      <xdr:nvSpPr>
        <xdr:cNvPr id="616" name="楕円 615">
          <a:extLst>
            <a:ext uri="{FF2B5EF4-FFF2-40B4-BE49-F238E27FC236}">
              <a16:creationId xmlns:a16="http://schemas.microsoft.com/office/drawing/2014/main" id="{42E63797-1DD6-457A-B411-E1DCC68DA14A}"/>
            </a:ext>
          </a:extLst>
        </xdr:cNvPr>
        <xdr:cNvSpPr/>
      </xdr:nvSpPr>
      <xdr:spPr>
        <a:xfrm>
          <a:off x="18605500" y="102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136834</xdr:rowOff>
    </xdr:from>
    <xdr:to>
      <xdr:col>102</xdr:col>
      <xdr:colOff>114300</xdr:colOff>
      <xdr:row>59</xdr:row>
      <xdr:rowOff>140753</xdr:rowOff>
    </xdr:to>
    <xdr:cxnSp macro="">
      <xdr:nvCxnSpPr>
        <xdr:cNvPr id="617" name="直線コネクタ 616">
          <a:extLst>
            <a:ext uri="{FF2B5EF4-FFF2-40B4-BE49-F238E27FC236}">
              <a16:creationId xmlns:a16="http://schemas.microsoft.com/office/drawing/2014/main" id="{8BB90708-198A-442F-BFFE-899562F8E26A}"/>
            </a:ext>
          </a:extLst>
        </xdr:cNvPr>
        <xdr:cNvCxnSpPr/>
      </xdr:nvCxnSpPr>
      <xdr:spPr>
        <a:xfrm flipV="1">
          <a:off x="18656300" y="1025238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618" name="n_1aveValue【学校施設】&#10;一人当たり面積">
          <a:extLst>
            <a:ext uri="{FF2B5EF4-FFF2-40B4-BE49-F238E27FC236}">
              <a16:creationId xmlns:a16="http://schemas.microsoft.com/office/drawing/2014/main" id="{AFF3311A-8A60-4C96-B3C2-CC5790044292}"/>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619" name="n_2aveValue【学校施設】&#10;一人当たり面積">
          <a:extLst>
            <a:ext uri="{FF2B5EF4-FFF2-40B4-BE49-F238E27FC236}">
              <a16:creationId xmlns:a16="http://schemas.microsoft.com/office/drawing/2014/main" id="{23D48968-F751-4DBD-98EA-80F3F319E7E7}"/>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20" name="n_3aveValue【学校施設】&#10;一人当たり面積">
          <a:extLst>
            <a:ext uri="{FF2B5EF4-FFF2-40B4-BE49-F238E27FC236}">
              <a16:creationId xmlns:a16="http://schemas.microsoft.com/office/drawing/2014/main" id="{B476BE81-5F15-415E-B8DB-08FE2C8F6D2C}"/>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47479</xdr:rowOff>
    </xdr:from>
    <xdr:ext cx="469744" cy="259045"/>
    <xdr:sp macro="" textlink="">
      <xdr:nvSpPr>
        <xdr:cNvPr id="621" name="n_4aveValue【学校施設】&#10;一人当たり面積">
          <a:extLst>
            <a:ext uri="{FF2B5EF4-FFF2-40B4-BE49-F238E27FC236}">
              <a16:creationId xmlns:a16="http://schemas.microsoft.com/office/drawing/2014/main" id="{E5E56CB0-38FC-491F-9B21-9E4F67353D9A}"/>
            </a:ext>
          </a:extLst>
        </xdr:cNvPr>
        <xdr:cNvSpPr txBox="1"/>
      </xdr:nvSpPr>
      <xdr:spPr>
        <a:xfrm>
          <a:off x="184214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67980</xdr:rowOff>
    </xdr:from>
    <xdr:ext cx="469744" cy="259045"/>
    <xdr:sp macro="" textlink="">
      <xdr:nvSpPr>
        <xdr:cNvPr id="622" name="n_1mainValue【学校施設】&#10;一人当たり面積">
          <a:extLst>
            <a:ext uri="{FF2B5EF4-FFF2-40B4-BE49-F238E27FC236}">
              <a16:creationId xmlns:a16="http://schemas.microsoft.com/office/drawing/2014/main" id="{A813D26A-4BC0-4061-951D-26202D08D127}"/>
            </a:ext>
          </a:extLst>
        </xdr:cNvPr>
        <xdr:cNvSpPr txBox="1"/>
      </xdr:nvSpPr>
      <xdr:spPr>
        <a:xfrm>
          <a:off x="21075727" y="100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69287</xdr:rowOff>
    </xdr:from>
    <xdr:ext cx="469744" cy="259045"/>
    <xdr:sp macro="" textlink="">
      <xdr:nvSpPr>
        <xdr:cNvPr id="623" name="n_2mainValue【学校施設】&#10;一人当たり面積">
          <a:extLst>
            <a:ext uri="{FF2B5EF4-FFF2-40B4-BE49-F238E27FC236}">
              <a16:creationId xmlns:a16="http://schemas.microsoft.com/office/drawing/2014/main" id="{72111F19-5551-4D7A-86A3-B6A3556CC6A0}"/>
            </a:ext>
          </a:extLst>
        </xdr:cNvPr>
        <xdr:cNvSpPr txBox="1"/>
      </xdr:nvSpPr>
      <xdr:spPr>
        <a:xfrm>
          <a:off x="20199427" y="1001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32711</xdr:rowOff>
    </xdr:from>
    <xdr:ext cx="469744" cy="259045"/>
    <xdr:sp macro="" textlink="">
      <xdr:nvSpPr>
        <xdr:cNvPr id="624" name="n_3mainValue【学校施設】&#10;一人当たり面積">
          <a:extLst>
            <a:ext uri="{FF2B5EF4-FFF2-40B4-BE49-F238E27FC236}">
              <a16:creationId xmlns:a16="http://schemas.microsoft.com/office/drawing/2014/main" id="{5E80F21B-EF25-4867-A770-73790A23889E}"/>
            </a:ext>
          </a:extLst>
        </xdr:cNvPr>
        <xdr:cNvSpPr txBox="1"/>
      </xdr:nvSpPr>
      <xdr:spPr>
        <a:xfrm>
          <a:off x="19310427" y="99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36630</xdr:rowOff>
    </xdr:from>
    <xdr:ext cx="469744" cy="259045"/>
    <xdr:sp macro="" textlink="">
      <xdr:nvSpPr>
        <xdr:cNvPr id="625" name="n_4mainValue【学校施設】&#10;一人当たり面積">
          <a:extLst>
            <a:ext uri="{FF2B5EF4-FFF2-40B4-BE49-F238E27FC236}">
              <a16:creationId xmlns:a16="http://schemas.microsoft.com/office/drawing/2014/main" id="{963C0963-7292-498A-813F-E8B248437C44}"/>
            </a:ext>
          </a:extLst>
        </xdr:cNvPr>
        <xdr:cNvSpPr txBox="1"/>
      </xdr:nvSpPr>
      <xdr:spPr>
        <a:xfrm>
          <a:off x="18421427" y="998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BDD0F559-734E-427A-B2F4-6DFBF7AEE3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F3DC131-3406-49FC-BE71-BA40DE61BA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A4F56CA8-A198-4782-85FE-7474942CA1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B2FAA53-2E73-45B0-BFF4-B87667BFD9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D517A60A-C523-43A2-8CC8-044C641D80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1E348FD1-BF27-4573-8FB8-8781CC424E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F532A9F6-30B5-456D-896F-889DAEB680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2A3EB33-A609-4B05-9FCC-3D63C6EED6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BD7B931-B7E2-455C-94DD-42FB43EEBE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611AAD08-6FE4-490C-9C8F-CD01641139D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7623776D-F03E-40A2-8061-0EAA1B5025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1421C55-E5BC-47AE-ABFB-9A8930169A8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88F54CD0-EB60-44FF-A1C2-C888B2C9FA6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C6EAA8E7-AF13-4A6F-AD48-0BBAF248FE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F3BB4B77-900B-45C3-93A4-E59ADA49374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4D01CFC0-6681-4D11-B5ED-4FCE74909A3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B5E474CA-BFD7-4741-A757-7BEFF2363FF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4CD23937-5D45-4D15-9721-C0734824CB9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F5C3BE7D-06E6-46BC-83EA-0B527940E4C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F3AAC9F2-D618-47EB-829C-19F4E4CE3E6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C2204EE0-090D-4B58-85E4-3C1974B9D3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97C04148-92A8-4EC3-9A03-06EE0C1E8B6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C9E8C7C-92CF-47F3-B52B-4082C515AA2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4BD2BF6-5FB3-4918-BC73-179BAC82300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B925DE6B-63B7-4A3E-B03F-E9D2CA72D45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AD46F290-83A4-4668-8927-134B1846555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9643F913-F2C4-47B3-8EEA-AB81C3FDA51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698FB9BC-DEDA-4504-95BD-47D51E7B028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B8A5A6ED-7F55-4E58-A348-923FD14B8811}"/>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3C9F6FB1-74FF-454D-AA69-9EA0633E992A}"/>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3CED2236-B910-4948-B4A2-2EBB57D43B04}"/>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1E0F811E-107F-4366-8CAE-DC5593DD16AE}"/>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8037E60C-689B-4312-86D7-060B5FA83943}"/>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5CBB06A8-E735-4100-9C11-CFE93C8ACC59}"/>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EDA2AA0-EAFD-476C-BE8F-6C0EF1381C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20B11E2-51B9-49A9-BE16-991ADE3B052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2A29BA1-8943-479D-AA11-F41F6F7ACB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0A62192-412F-45B1-B7A1-518B9A53A0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5B422A7-18B8-4EAB-954C-ADFB6E9BEF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168911</xdr:rowOff>
    </xdr:from>
    <xdr:to>
      <xdr:col>85</xdr:col>
      <xdr:colOff>177800</xdr:colOff>
      <xdr:row>80</xdr:row>
      <xdr:rowOff>99061</xdr:rowOff>
    </xdr:to>
    <xdr:sp macro="" textlink="">
      <xdr:nvSpPr>
        <xdr:cNvPr id="665" name="楕円 664">
          <a:extLst>
            <a:ext uri="{FF2B5EF4-FFF2-40B4-BE49-F238E27FC236}">
              <a16:creationId xmlns:a16="http://schemas.microsoft.com/office/drawing/2014/main" id="{98DCF6FD-5AFE-4AF2-BCE3-95DB4151DA94}"/>
            </a:ext>
          </a:extLst>
        </xdr:cNvPr>
        <xdr:cNvSpPr/>
      </xdr:nvSpPr>
      <xdr:spPr>
        <a:xfrm>
          <a:off x="16268700" y="13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20338</xdr:rowOff>
    </xdr:from>
    <xdr:ext cx="405111" cy="259045"/>
    <xdr:sp macro="" textlink="">
      <xdr:nvSpPr>
        <xdr:cNvPr id="666" name="【児童館】&#10;有形固定資産減価償却率該当値テキスト">
          <a:extLst>
            <a:ext uri="{FF2B5EF4-FFF2-40B4-BE49-F238E27FC236}">
              <a16:creationId xmlns:a16="http://schemas.microsoft.com/office/drawing/2014/main" id="{A70063E3-27C7-4F80-ACE0-0BBBD3A76141}"/>
            </a:ext>
          </a:extLst>
        </xdr:cNvPr>
        <xdr:cNvSpPr txBox="1"/>
      </xdr:nvSpPr>
      <xdr:spPr>
        <a:xfrm>
          <a:off x="16357600"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138430</xdr:rowOff>
    </xdr:from>
    <xdr:to>
      <xdr:col>81</xdr:col>
      <xdr:colOff>101600</xdr:colOff>
      <xdr:row>80</xdr:row>
      <xdr:rowOff>68580</xdr:rowOff>
    </xdr:to>
    <xdr:sp macro="" textlink="">
      <xdr:nvSpPr>
        <xdr:cNvPr id="667" name="楕円 666">
          <a:extLst>
            <a:ext uri="{FF2B5EF4-FFF2-40B4-BE49-F238E27FC236}">
              <a16:creationId xmlns:a16="http://schemas.microsoft.com/office/drawing/2014/main" id="{CE380F30-7C8E-4387-9D5A-50B0F3F0DE8F}"/>
            </a:ext>
          </a:extLst>
        </xdr:cNvPr>
        <xdr:cNvSpPr/>
      </xdr:nvSpPr>
      <xdr:spPr>
        <a:xfrm>
          <a:off x="15430500" y="136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17780</xdr:rowOff>
    </xdr:from>
    <xdr:to>
      <xdr:col>85</xdr:col>
      <xdr:colOff>127000</xdr:colOff>
      <xdr:row>80</xdr:row>
      <xdr:rowOff>48261</xdr:rowOff>
    </xdr:to>
    <xdr:cxnSp macro="">
      <xdr:nvCxnSpPr>
        <xdr:cNvPr id="668" name="直線コネクタ 667">
          <a:extLst>
            <a:ext uri="{FF2B5EF4-FFF2-40B4-BE49-F238E27FC236}">
              <a16:creationId xmlns:a16="http://schemas.microsoft.com/office/drawing/2014/main" id="{58739F87-C671-46AD-930A-13936B0A777D}"/>
            </a:ext>
          </a:extLst>
        </xdr:cNvPr>
        <xdr:cNvCxnSpPr/>
      </xdr:nvCxnSpPr>
      <xdr:spPr>
        <a:xfrm>
          <a:off x="15481300" y="13733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130811</xdr:rowOff>
    </xdr:from>
    <xdr:to>
      <xdr:col>76</xdr:col>
      <xdr:colOff>165100</xdr:colOff>
      <xdr:row>80</xdr:row>
      <xdr:rowOff>60961</xdr:rowOff>
    </xdr:to>
    <xdr:sp macro="" textlink="">
      <xdr:nvSpPr>
        <xdr:cNvPr id="669" name="楕円 668">
          <a:extLst>
            <a:ext uri="{FF2B5EF4-FFF2-40B4-BE49-F238E27FC236}">
              <a16:creationId xmlns:a16="http://schemas.microsoft.com/office/drawing/2014/main" id="{9768F3A4-18EA-4CE5-9A17-93C8AA41BD9D}"/>
            </a:ext>
          </a:extLst>
        </xdr:cNvPr>
        <xdr:cNvSpPr/>
      </xdr:nvSpPr>
      <xdr:spPr>
        <a:xfrm>
          <a:off x="14541500" y="136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10161</xdr:rowOff>
    </xdr:from>
    <xdr:to>
      <xdr:col>81</xdr:col>
      <xdr:colOff>50800</xdr:colOff>
      <xdr:row>80</xdr:row>
      <xdr:rowOff>17780</xdr:rowOff>
    </xdr:to>
    <xdr:cxnSp macro="">
      <xdr:nvCxnSpPr>
        <xdr:cNvPr id="670" name="直線コネクタ 669">
          <a:extLst>
            <a:ext uri="{FF2B5EF4-FFF2-40B4-BE49-F238E27FC236}">
              <a16:creationId xmlns:a16="http://schemas.microsoft.com/office/drawing/2014/main" id="{486E0159-CC09-4EC2-AF67-6C09CA258BAA}"/>
            </a:ext>
          </a:extLst>
        </xdr:cNvPr>
        <xdr:cNvCxnSpPr/>
      </xdr:nvCxnSpPr>
      <xdr:spPr>
        <a:xfrm>
          <a:off x="14592300" y="13726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102870</xdr:rowOff>
    </xdr:from>
    <xdr:to>
      <xdr:col>72</xdr:col>
      <xdr:colOff>38100</xdr:colOff>
      <xdr:row>80</xdr:row>
      <xdr:rowOff>33020</xdr:rowOff>
    </xdr:to>
    <xdr:sp macro="" textlink="">
      <xdr:nvSpPr>
        <xdr:cNvPr id="671" name="楕円 670">
          <a:extLst>
            <a:ext uri="{FF2B5EF4-FFF2-40B4-BE49-F238E27FC236}">
              <a16:creationId xmlns:a16="http://schemas.microsoft.com/office/drawing/2014/main" id="{C73B9540-B70E-41CF-9A4F-5A74B281F9EB}"/>
            </a:ext>
          </a:extLst>
        </xdr:cNvPr>
        <xdr:cNvSpPr/>
      </xdr:nvSpPr>
      <xdr:spPr>
        <a:xfrm>
          <a:off x="136525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153670</xdr:rowOff>
    </xdr:from>
    <xdr:to>
      <xdr:col>76</xdr:col>
      <xdr:colOff>114300</xdr:colOff>
      <xdr:row>80</xdr:row>
      <xdr:rowOff>10161</xdr:rowOff>
    </xdr:to>
    <xdr:cxnSp macro="">
      <xdr:nvCxnSpPr>
        <xdr:cNvPr id="672" name="直線コネクタ 671">
          <a:extLst>
            <a:ext uri="{FF2B5EF4-FFF2-40B4-BE49-F238E27FC236}">
              <a16:creationId xmlns:a16="http://schemas.microsoft.com/office/drawing/2014/main" id="{6E212355-B5C3-407F-AA65-278CA5D4CBBE}"/>
            </a:ext>
          </a:extLst>
        </xdr:cNvPr>
        <xdr:cNvCxnSpPr/>
      </xdr:nvCxnSpPr>
      <xdr:spPr>
        <a:xfrm>
          <a:off x="13703300" y="136982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74930</xdr:rowOff>
    </xdr:from>
    <xdr:to>
      <xdr:col>67</xdr:col>
      <xdr:colOff>101600</xdr:colOff>
      <xdr:row>80</xdr:row>
      <xdr:rowOff>5080</xdr:rowOff>
    </xdr:to>
    <xdr:sp macro="" textlink="">
      <xdr:nvSpPr>
        <xdr:cNvPr id="673" name="楕円 672">
          <a:extLst>
            <a:ext uri="{FF2B5EF4-FFF2-40B4-BE49-F238E27FC236}">
              <a16:creationId xmlns:a16="http://schemas.microsoft.com/office/drawing/2014/main" id="{EFCD8376-427C-411E-9DA9-197BFB5AFAF1}"/>
            </a:ext>
          </a:extLst>
        </xdr:cNvPr>
        <xdr:cNvSpPr/>
      </xdr:nvSpPr>
      <xdr:spPr>
        <a:xfrm>
          <a:off x="12763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125730</xdr:rowOff>
    </xdr:from>
    <xdr:to>
      <xdr:col>71</xdr:col>
      <xdr:colOff>177800</xdr:colOff>
      <xdr:row>79</xdr:row>
      <xdr:rowOff>153670</xdr:rowOff>
    </xdr:to>
    <xdr:cxnSp macro="">
      <xdr:nvCxnSpPr>
        <xdr:cNvPr id="674" name="直線コネクタ 673">
          <a:extLst>
            <a:ext uri="{FF2B5EF4-FFF2-40B4-BE49-F238E27FC236}">
              <a16:creationId xmlns:a16="http://schemas.microsoft.com/office/drawing/2014/main" id="{A3F7356D-4E81-46E1-8CA8-A9FD9EB830A0}"/>
            </a:ext>
          </a:extLst>
        </xdr:cNvPr>
        <xdr:cNvCxnSpPr/>
      </xdr:nvCxnSpPr>
      <xdr:spPr>
        <a:xfrm>
          <a:off x="12814300" y="136702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675" name="n_1aveValue【児童館】&#10;有形固定資産減価償却率">
          <a:extLst>
            <a:ext uri="{FF2B5EF4-FFF2-40B4-BE49-F238E27FC236}">
              <a16:creationId xmlns:a16="http://schemas.microsoft.com/office/drawing/2014/main" id="{C82ED59C-4F8F-43E4-AFAD-097C0095CCBE}"/>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6" name="n_2aveValue【児童館】&#10;有形固定資産減価償却率">
          <a:extLst>
            <a:ext uri="{FF2B5EF4-FFF2-40B4-BE49-F238E27FC236}">
              <a16:creationId xmlns:a16="http://schemas.microsoft.com/office/drawing/2014/main" id="{105A4E14-F728-421E-8035-14F1E693ECC1}"/>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ED6B67D1-E42B-4FD8-8E64-4DF36265083F}"/>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8" name="n_4aveValue【児童館】&#10;有形固定資産減価償却率">
          <a:extLst>
            <a:ext uri="{FF2B5EF4-FFF2-40B4-BE49-F238E27FC236}">
              <a16:creationId xmlns:a16="http://schemas.microsoft.com/office/drawing/2014/main" id="{71FB58E5-4146-416B-BB48-3D767F534768}"/>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85107</xdr:rowOff>
    </xdr:from>
    <xdr:ext cx="405111" cy="259045"/>
    <xdr:sp macro="" textlink="">
      <xdr:nvSpPr>
        <xdr:cNvPr id="679" name="n_1mainValue【児童館】&#10;有形固定資産減価償却率">
          <a:extLst>
            <a:ext uri="{FF2B5EF4-FFF2-40B4-BE49-F238E27FC236}">
              <a16:creationId xmlns:a16="http://schemas.microsoft.com/office/drawing/2014/main" id="{6D64A592-532C-4A88-B8AA-753AAC7C613A}"/>
            </a:ext>
          </a:extLst>
        </xdr:cNvPr>
        <xdr:cNvSpPr txBox="1"/>
      </xdr:nvSpPr>
      <xdr:spPr>
        <a:xfrm>
          <a:off x="152660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77488</xdr:rowOff>
    </xdr:from>
    <xdr:ext cx="405111" cy="259045"/>
    <xdr:sp macro="" textlink="">
      <xdr:nvSpPr>
        <xdr:cNvPr id="680" name="n_2mainValue【児童館】&#10;有形固定資産減価償却率">
          <a:extLst>
            <a:ext uri="{FF2B5EF4-FFF2-40B4-BE49-F238E27FC236}">
              <a16:creationId xmlns:a16="http://schemas.microsoft.com/office/drawing/2014/main" id="{89CB97A8-533B-4F43-8A32-5E460170664A}"/>
            </a:ext>
          </a:extLst>
        </xdr:cNvPr>
        <xdr:cNvSpPr txBox="1"/>
      </xdr:nvSpPr>
      <xdr:spPr>
        <a:xfrm>
          <a:off x="143897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49547</xdr:rowOff>
    </xdr:from>
    <xdr:ext cx="405111" cy="259045"/>
    <xdr:sp macro="" textlink="">
      <xdr:nvSpPr>
        <xdr:cNvPr id="681" name="n_3mainValue【児童館】&#10;有形固定資産減価償却率">
          <a:extLst>
            <a:ext uri="{FF2B5EF4-FFF2-40B4-BE49-F238E27FC236}">
              <a16:creationId xmlns:a16="http://schemas.microsoft.com/office/drawing/2014/main" id="{288BDB8D-E28F-4E4A-AC1D-0F34BF16BA2F}"/>
            </a:ext>
          </a:extLst>
        </xdr:cNvPr>
        <xdr:cNvSpPr txBox="1"/>
      </xdr:nvSpPr>
      <xdr:spPr>
        <a:xfrm>
          <a:off x="1350074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21607</xdr:rowOff>
    </xdr:from>
    <xdr:ext cx="405111" cy="259045"/>
    <xdr:sp macro="" textlink="">
      <xdr:nvSpPr>
        <xdr:cNvPr id="682" name="n_4mainValue【児童館】&#10;有形固定資産減価償却率">
          <a:extLst>
            <a:ext uri="{FF2B5EF4-FFF2-40B4-BE49-F238E27FC236}">
              <a16:creationId xmlns:a16="http://schemas.microsoft.com/office/drawing/2014/main" id="{9AD0FD50-2AB1-437F-9D21-AC69148DA8D1}"/>
            </a:ext>
          </a:extLst>
        </xdr:cNvPr>
        <xdr:cNvSpPr txBox="1"/>
      </xdr:nvSpPr>
      <xdr:spPr>
        <a:xfrm>
          <a:off x="12611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3B1281BF-B32E-47C2-9A91-29885B3A75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DFE0AC4D-109F-42C6-9FBA-7EEE45ACFE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B0DD244D-5898-4799-BB2F-A20ECA2B88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D3A2E727-82EF-4AC7-8756-F9979D2DE5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742691C1-E67F-4D7A-AC5A-DBC746D1B86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D2B2CE9F-FCD8-4DF4-96BE-5701E27995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451B3DC1-572A-4106-B02F-7666F04E12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D2490D78-A696-4CAA-AC5F-B344072199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3F6C6B6F-FCAA-4383-BA89-CFD01E75B2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1AF96E2-DD88-48EB-AA52-D21755E7F7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105303F4-3F4B-4920-9FD4-FCD817A9838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175E7838-1371-49A3-8A01-8E63996BF29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AE9A621E-02DC-4875-B1F5-93A9E4FE3E5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45ED9AD6-741A-403A-A09E-CB9EB1B1232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E0586C63-F751-453E-B6D9-66613F9F685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739AA91-4172-48CB-B8AD-061176F104C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6D407BC6-72B1-4C07-8A80-ED240D10976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DCA5ADB7-38B0-4406-95C9-753DF572902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DA502250-FA2F-4BC1-9133-179540F066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CC9E8D6E-3EB5-4370-810D-3860C30C5A5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A02922B9-B87E-45A1-8B73-C0D33516C75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4A56F8FB-E504-4438-A60B-83BB26CEDE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1769BAEB-5FE6-4308-A525-BE33E41978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5DC45D73-C249-4D1E-BD18-6E470662E009}"/>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FFB6C360-3365-4C94-A8C4-75A03AAAFD7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FBB803D1-71E6-48ED-8694-957E12D605F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1552F6D6-5112-4A87-9DF4-E0E89FDCE015}"/>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245B2EF6-16A0-41F2-AE15-0CF9383E7B85}"/>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00A45847-4269-4FAE-8E71-F8ABEEFD5B95}"/>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8F2282BB-5F97-4CDA-96AE-4CB470B37E3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7156EC3C-02CE-4241-9E31-CE8C45328827}"/>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C8CC5736-385A-4597-AF1E-391071097F9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DF45E295-91C5-487B-987A-1DB434438B55}"/>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5BDB1635-8B0B-494E-A5C3-9A84152B2D51}"/>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DDA8EC1-5C91-4D43-82DB-3CB4A0F6397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CD35A67-3FA1-4BFE-BA5C-53764F0A2EA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8A7256B-5659-4105-94D0-CCC7F0C664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E47EE47-CCB6-417C-A853-73E112487F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48F2273-4DE1-4849-9EDF-4E0E4459AF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722" name="楕円 721">
          <a:extLst>
            <a:ext uri="{FF2B5EF4-FFF2-40B4-BE49-F238E27FC236}">
              <a16:creationId xmlns:a16="http://schemas.microsoft.com/office/drawing/2014/main" id="{AC9034FA-E431-409E-8BCA-BC9C9F39B34E}"/>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3" name="【児童館】&#10;一人当たり面積該当値テキスト">
          <a:extLst>
            <a:ext uri="{FF2B5EF4-FFF2-40B4-BE49-F238E27FC236}">
              <a16:creationId xmlns:a16="http://schemas.microsoft.com/office/drawing/2014/main" id="{DAF0D14F-B977-4F4C-AB19-C3734F5CDDE8}"/>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4" name="楕円 723">
          <a:extLst>
            <a:ext uri="{FF2B5EF4-FFF2-40B4-BE49-F238E27FC236}">
              <a16:creationId xmlns:a16="http://schemas.microsoft.com/office/drawing/2014/main" id="{C5425139-194A-4DAC-B3F5-55DF68F5D095}"/>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146050</xdr:rowOff>
    </xdr:to>
    <xdr:cxnSp macro="">
      <xdr:nvCxnSpPr>
        <xdr:cNvPr id="725" name="直線コネクタ 724">
          <a:extLst>
            <a:ext uri="{FF2B5EF4-FFF2-40B4-BE49-F238E27FC236}">
              <a16:creationId xmlns:a16="http://schemas.microsoft.com/office/drawing/2014/main" id="{7C6A64FF-368D-4690-B09E-36533834F688}"/>
            </a:ext>
          </a:extLst>
        </xdr:cNvPr>
        <xdr:cNvCxnSpPr/>
      </xdr:nvCxnSpPr>
      <xdr:spPr>
        <a:xfrm>
          <a:off x="21323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6" name="楕円 725">
          <a:extLst>
            <a:ext uri="{FF2B5EF4-FFF2-40B4-BE49-F238E27FC236}">
              <a16:creationId xmlns:a16="http://schemas.microsoft.com/office/drawing/2014/main" id="{B24AECA6-1484-4F76-BC91-845BB36E6CA6}"/>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7" name="直線コネクタ 726">
          <a:extLst>
            <a:ext uri="{FF2B5EF4-FFF2-40B4-BE49-F238E27FC236}">
              <a16:creationId xmlns:a16="http://schemas.microsoft.com/office/drawing/2014/main" id="{1AC24DB0-128F-441C-9BA9-0EA707FD76A2}"/>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8" name="楕円 727">
          <a:extLst>
            <a:ext uri="{FF2B5EF4-FFF2-40B4-BE49-F238E27FC236}">
              <a16:creationId xmlns:a16="http://schemas.microsoft.com/office/drawing/2014/main" id="{8D32ACA3-A2F3-4585-AD7D-729D04335B80}"/>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9" name="直線コネクタ 728">
          <a:extLst>
            <a:ext uri="{FF2B5EF4-FFF2-40B4-BE49-F238E27FC236}">
              <a16:creationId xmlns:a16="http://schemas.microsoft.com/office/drawing/2014/main" id="{3CDDEB83-1E8A-4E11-BF69-8A63C49A2D9D}"/>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730" name="楕円 729">
          <a:extLst>
            <a:ext uri="{FF2B5EF4-FFF2-40B4-BE49-F238E27FC236}">
              <a16:creationId xmlns:a16="http://schemas.microsoft.com/office/drawing/2014/main" id="{10F71A39-A3FE-406F-952D-B783C2B12E1C}"/>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731" name="直線コネクタ 730">
          <a:extLst>
            <a:ext uri="{FF2B5EF4-FFF2-40B4-BE49-F238E27FC236}">
              <a16:creationId xmlns:a16="http://schemas.microsoft.com/office/drawing/2014/main" id="{18388CB7-F5FE-44AB-BBB3-608D86B05490}"/>
            </a:ext>
          </a:extLst>
        </xdr:cNvPr>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a:extLst>
            <a:ext uri="{FF2B5EF4-FFF2-40B4-BE49-F238E27FC236}">
              <a16:creationId xmlns:a16="http://schemas.microsoft.com/office/drawing/2014/main" id="{674EED85-E6E7-4A26-B8B4-82B6013CDE59}"/>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a:extLst>
            <a:ext uri="{FF2B5EF4-FFF2-40B4-BE49-F238E27FC236}">
              <a16:creationId xmlns:a16="http://schemas.microsoft.com/office/drawing/2014/main" id="{ECE8C08C-ECC4-4970-8CAF-D490FC0B753F}"/>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a:extLst>
            <a:ext uri="{FF2B5EF4-FFF2-40B4-BE49-F238E27FC236}">
              <a16:creationId xmlns:a16="http://schemas.microsoft.com/office/drawing/2014/main" id="{00E26B66-3E84-4067-941E-514D3081B3BA}"/>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a:extLst>
            <a:ext uri="{FF2B5EF4-FFF2-40B4-BE49-F238E27FC236}">
              <a16:creationId xmlns:a16="http://schemas.microsoft.com/office/drawing/2014/main" id="{390D6069-4ECB-448B-94B8-E3A27CC65209}"/>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6" name="n_1mainValue【児童館】&#10;一人当たり面積">
          <a:extLst>
            <a:ext uri="{FF2B5EF4-FFF2-40B4-BE49-F238E27FC236}">
              <a16:creationId xmlns:a16="http://schemas.microsoft.com/office/drawing/2014/main" id="{59AA6BF1-96FD-4CE5-9C25-08FFD1FED82D}"/>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7" name="n_2mainValue【児童館】&#10;一人当たり面積">
          <a:extLst>
            <a:ext uri="{FF2B5EF4-FFF2-40B4-BE49-F238E27FC236}">
              <a16:creationId xmlns:a16="http://schemas.microsoft.com/office/drawing/2014/main" id="{E50BA553-6CF2-4524-97A1-677E69810239}"/>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8" name="n_3mainValue【児童館】&#10;一人当たり面積">
          <a:extLst>
            <a:ext uri="{FF2B5EF4-FFF2-40B4-BE49-F238E27FC236}">
              <a16:creationId xmlns:a16="http://schemas.microsoft.com/office/drawing/2014/main" id="{4C60F09C-18E8-4049-BE69-BABA0139046F}"/>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739" name="n_4mainValue【児童館】&#10;一人当たり面積">
          <a:extLst>
            <a:ext uri="{FF2B5EF4-FFF2-40B4-BE49-F238E27FC236}">
              <a16:creationId xmlns:a16="http://schemas.microsoft.com/office/drawing/2014/main" id="{63C92E7C-0427-43F5-9090-21DD16E6582A}"/>
            </a:ext>
          </a:extLst>
        </xdr:cNvPr>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74AFA6D1-BDCB-4C45-8A1A-E35590B2A4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EEDCD4-9CFF-4782-8572-14F2803C55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4644B214-356B-49E9-9FD5-91FAEB31DF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571AC939-8C3A-45FA-924C-528B8B2C30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3FF8E1C-E7C6-4801-BEBD-1A10928BE89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C2275B3B-1634-4333-BAAC-229CEE6D55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8746EC7-45A2-4E56-B20A-67E73BF6B2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A8847241-949E-47D9-95C4-7C342E285C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F76B6881-241E-494D-8A94-739D4F6CCA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530EBAD-58A9-4E4B-B07D-4482685F7C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CED51AC0-E4B2-4C27-A3EA-C370C62BF5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18619975-C9E3-4D96-AAB7-3695F65683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8201E9E4-4D7E-40A5-9C8B-B6315145390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5767ED10-9A38-4A54-92C8-BFBEEE29BB9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12ADC6D5-B323-44A4-8593-05CBC1A3AD4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9B27366C-B55E-49A6-983F-F8459824E7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82005215-8C84-4C9B-96E5-42C6B9DB99D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1CAE315C-1F73-4036-9DB7-38BE6E6389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116A11E8-8722-45FA-B6D9-EEBE8725864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D397819D-D611-415C-A50B-0E6AD8316EA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BDB89BC5-F781-49EB-B425-7707414ADF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A5F54416-0D5F-4727-9E59-CA4A764414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C292950-F76B-4F61-BDB5-73577BB594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F55D2EC9-B9A3-4F81-9F7F-1ACB981D8A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3E6F26FF-EB6B-4D34-8C43-4A28246F91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8EE6A697-13D8-4BF7-98A4-037BF2B9A21B}"/>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ED678D02-CDF4-4599-A71B-7D83F5D15D35}"/>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B809E309-6213-4DCB-AFCD-C6C223BA5772}"/>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687A3F48-4DB2-480D-BE9E-81CFFDCFC488}"/>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A2446101-6EAA-4FF9-8201-0412050CC24F}"/>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a:extLst>
            <a:ext uri="{FF2B5EF4-FFF2-40B4-BE49-F238E27FC236}">
              <a16:creationId xmlns:a16="http://schemas.microsoft.com/office/drawing/2014/main" id="{917E3F9E-6F5D-4FFC-92B9-0809663AE0AA}"/>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5DB3DDB4-8639-40AC-B75C-29EC6002089D}"/>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832435E2-C00D-429F-A1FA-B15B7716DB07}"/>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956DD62E-0146-4C5F-9E02-7DFAB189038C}"/>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58CDAF87-E975-4C53-8780-C0F63912AFD6}"/>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1C0B0FA2-4A27-4595-9939-DEC60939C9B4}"/>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93FBDE6-5606-40B1-8218-AA688050E4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5FA12DA2-61B7-4440-BD04-0A3B2BB6FE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252A85E-C564-4578-9B61-EC236F96C5A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DF85910-F5A3-4749-AECF-A6C5E5F926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91ECD042-C253-4BB0-9443-44314E367E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781" name="楕円 780">
          <a:extLst>
            <a:ext uri="{FF2B5EF4-FFF2-40B4-BE49-F238E27FC236}">
              <a16:creationId xmlns:a16="http://schemas.microsoft.com/office/drawing/2014/main" id="{3C1170F9-73CA-4120-84D5-3A4121EA155C}"/>
            </a:ext>
          </a:extLst>
        </xdr:cNvPr>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782" name="【公民館】&#10;有形固定資産減価償却率該当値テキスト">
          <a:extLst>
            <a:ext uri="{FF2B5EF4-FFF2-40B4-BE49-F238E27FC236}">
              <a16:creationId xmlns:a16="http://schemas.microsoft.com/office/drawing/2014/main" id="{0B22AA66-EAE0-4AD5-B813-53E498D48CC5}"/>
            </a:ext>
          </a:extLst>
        </xdr:cNvPr>
        <xdr:cNvSpPr txBox="1"/>
      </xdr:nvSpPr>
      <xdr:spPr>
        <a:xfrm>
          <a:off x="16357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783" name="楕円 782">
          <a:extLst>
            <a:ext uri="{FF2B5EF4-FFF2-40B4-BE49-F238E27FC236}">
              <a16:creationId xmlns:a16="http://schemas.microsoft.com/office/drawing/2014/main" id="{8FB9A76F-547E-4505-9E4E-2D05272C77F2}"/>
            </a:ext>
          </a:extLst>
        </xdr:cNvPr>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61505</xdr:rowOff>
    </xdr:to>
    <xdr:cxnSp macro="">
      <xdr:nvCxnSpPr>
        <xdr:cNvPr id="784" name="直線コネクタ 783">
          <a:extLst>
            <a:ext uri="{FF2B5EF4-FFF2-40B4-BE49-F238E27FC236}">
              <a16:creationId xmlns:a16="http://schemas.microsoft.com/office/drawing/2014/main" id="{F191938B-2E59-4852-A826-0EFA2C6DDEEF}"/>
            </a:ext>
          </a:extLst>
        </xdr:cNvPr>
        <xdr:cNvCxnSpPr/>
      </xdr:nvCxnSpPr>
      <xdr:spPr>
        <a:xfrm>
          <a:off x="15481300" y="178547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118473</xdr:rowOff>
    </xdr:from>
    <xdr:to>
      <xdr:col>76</xdr:col>
      <xdr:colOff>165100</xdr:colOff>
      <xdr:row>104</xdr:row>
      <xdr:rowOff>48623</xdr:rowOff>
    </xdr:to>
    <xdr:sp macro="" textlink="">
      <xdr:nvSpPr>
        <xdr:cNvPr id="785" name="楕円 784">
          <a:extLst>
            <a:ext uri="{FF2B5EF4-FFF2-40B4-BE49-F238E27FC236}">
              <a16:creationId xmlns:a16="http://schemas.microsoft.com/office/drawing/2014/main" id="{899EC308-6274-4450-8891-402D93A2934A}"/>
            </a:ext>
          </a:extLst>
        </xdr:cNvPr>
        <xdr:cNvSpPr/>
      </xdr:nvSpPr>
      <xdr:spPr>
        <a:xfrm>
          <a:off x="14541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169273</xdr:rowOff>
    </xdr:from>
    <xdr:to>
      <xdr:col>81</xdr:col>
      <xdr:colOff>50800</xdr:colOff>
      <xdr:row>104</xdr:row>
      <xdr:rowOff>23949</xdr:rowOff>
    </xdr:to>
    <xdr:cxnSp macro="">
      <xdr:nvCxnSpPr>
        <xdr:cNvPr id="786" name="直線コネクタ 785">
          <a:extLst>
            <a:ext uri="{FF2B5EF4-FFF2-40B4-BE49-F238E27FC236}">
              <a16:creationId xmlns:a16="http://schemas.microsoft.com/office/drawing/2014/main" id="{47380682-F1B4-4536-8D9C-C78DE6C7AEE7}"/>
            </a:ext>
          </a:extLst>
        </xdr:cNvPr>
        <xdr:cNvCxnSpPr/>
      </xdr:nvCxnSpPr>
      <xdr:spPr>
        <a:xfrm>
          <a:off x="14592300" y="178286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87" name="楕円 786">
          <a:extLst>
            <a:ext uri="{FF2B5EF4-FFF2-40B4-BE49-F238E27FC236}">
              <a16:creationId xmlns:a16="http://schemas.microsoft.com/office/drawing/2014/main" id="{FE562E5E-F111-4E86-94D1-7A2C8662706D}"/>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103</xdr:row>
      <xdr:rowOff>169273</xdr:rowOff>
    </xdr:to>
    <xdr:cxnSp macro="">
      <xdr:nvCxnSpPr>
        <xdr:cNvPr id="788" name="直線コネクタ 787">
          <a:extLst>
            <a:ext uri="{FF2B5EF4-FFF2-40B4-BE49-F238E27FC236}">
              <a16:creationId xmlns:a16="http://schemas.microsoft.com/office/drawing/2014/main" id="{3625B4B9-A6F1-4BBD-9B87-A460E5B77F3D}"/>
            </a:ext>
          </a:extLst>
        </xdr:cNvPr>
        <xdr:cNvCxnSpPr/>
      </xdr:nvCxnSpPr>
      <xdr:spPr>
        <a:xfrm>
          <a:off x="13703300" y="1779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44994</xdr:rowOff>
    </xdr:from>
    <xdr:to>
      <xdr:col>67</xdr:col>
      <xdr:colOff>101600</xdr:colOff>
      <xdr:row>103</xdr:row>
      <xdr:rowOff>146594</xdr:rowOff>
    </xdr:to>
    <xdr:sp macro="" textlink="">
      <xdr:nvSpPr>
        <xdr:cNvPr id="789" name="楕円 788">
          <a:extLst>
            <a:ext uri="{FF2B5EF4-FFF2-40B4-BE49-F238E27FC236}">
              <a16:creationId xmlns:a16="http://schemas.microsoft.com/office/drawing/2014/main" id="{CD24A88B-31ED-4430-9C2F-8EA69A036C40}"/>
            </a:ext>
          </a:extLst>
        </xdr:cNvPr>
        <xdr:cNvSpPr/>
      </xdr:nvSpPr>
      <xdr:spPr>
        <a:xfrm>
          <a:off x="12763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95794</xdr:rowOff>
    </xdr:from>
    <xdr:to>
      <xdr:col>71</xdr:col>
      <xdr:colOff>177800</xdr:colOff>
      <xdr:row>103</xdr:row>
      <xdr:rowOff>133350</xdr:rowOff>
    </xdr:to>
    <xdr:cxnSp macro="">
      <xdr:nvCxnSpPr>
        <xdr:cNvPr id="790" name="直線コネクタ 789">
          <a:extLst>
            <a:ext uri="{FF2B5EF4-FFF2-40B4-BE49-F238E27FC236}">
              <a16:creationId xmlns:a16="http://schemas.microsoft.com/office/drawing/2014/main" id="{685FD57D-3891-4281-8BCA-6AC089FA5495}"/>
            </a:ext>
          </a:extLst>
        </xdr:cNvPr>
        <xdr:cNvCxnSpPr/>
      </xdr:nvCxnSpPr>
      <xdr:spPr>
        <a:xfrm>
          <a:off x="12814300" y="177551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a:extLst>
            <a:ext uri="{FF2B5EF4-FFF2-40B4-BE49-F238E27FC236}">
              <a16:creationId xmlns:a16="http://schemas.microsoft.com/office/drawing/2014/main" id="{FDC6F0FD-553D-4942-A112-D59B3C42AC9E}"/>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a:extLst>
            <a:ext uri="{FF2B5EF4-FFF2-40B4-BE49-F238E27FC236}">
              <a16:creationId xmlns:a16="http://schemas.microsoft.com/office/drawing/2014/main" id="{8D92060F-2566-4C3A-8D89-471142DBC575}"/>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a:extLst>
            <a:ext uri="{FF2B5EF4-FFF2-40B4-BE49-F238E27FC236}">
              <a16:creationId xmlns:a16="http://schemas.microsoft.com/office/drawing/2014/main" id="{3FFE32ED-3119-4505-8F5A-5B88CD5C4968}"/>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a:extLst>
            <a:ext uri="{FF2B5EF4-FFF2-40B4-BE49-F238E27FC236}">
              <a16:creationId xmlns:a16="http://schemas.microsoft.com/office/drawing/2014/main" id="{FD29D768-58B8-4BEF-A1B6-1123ED40CCF6}"/>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795" name="n_1mainValue【公民館】&#10;有形固定資産減価償却率">
          <a:extLst>
            <a:ext uri="{FF2B5EF4-FFF2-40B4-BE49-F238E27FC236}">
              <a16:creationId xmlns:a16="http://schemas.microsoft.com/office/drawing/2014/main" id="{C9B0B474-B920-450C-961C-485060392AA1}"/>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65150</xdr:rowOff>
    </xdr:from>
    <xdr:ext cx="405111" cy="259045"/>
    <xdr:sp macro="" textlink="">
      <xdr:nvSpPr>
        <xdr:cNvPr id="796" name="n_2mainValue【公民館】&#10;有形固定資産減価償却率">
          <a:extLst>
            <a:ext uri="{FF2B5EF4-FFF2-40B4-BE49-F238E27FC236}">
              <a16:creationId xmlns:a16="http://schemas.microsoft.com/office/drawing/2014/main" id="{E8373E0E-509E-4329-B30C-2A6A57E698D6}"/>
            </a:ext>
          </a:extLst>
        </xdr:cNvPr>
        <xdr:cNvSpPr txBox="1"/>
      </xdr:nvSpPr>
      <xdr:spPr>
        <a:xfrm>
          <a:off x="14389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29227</xdr:rowOff>
    </xdr:from>
    <xdr:ext cx="405111" cy="259045"/>
    <xdr:sp macro="" textlink="">
      <xdr:nvSpPr>
        <xdr:cNvPr id="797" name="n_3mainValue【公民館】&#10;有形固定資産減価償却率">
          <a:extLst>
            <a:ext uri="{FF2B5EF4-FFF2-40B4-BE49-F238E27FC236}">
              <a16:creationId xmlns:a16="http://schemas.microsoft.com/office/drawing/2014/main" id="{789CAB3E-CBF9-4B6F-A223-9419E192A085}"/>
            </a:ext>
          </a:extLst>
        </xdr:cNvPr>
        <xdr:cNvSpPr txBox="1"/>
      </xdr:nvSpPr>
      <xdr:spPr>
        <a:xfrm>
          <a:off x="13500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163121</xdr:rowOff>
    </xdr:from>
    <xdr:ext cx="405111" cy="259045"/>
    <xdr:sp macro="" textlink="">
      <xdr:nvSpPr>
        <xdr:cNvPr id="798" name="n_4mainValue【公民館】&#10;有形固定資産減価償却率">
          <a:extLst>
            <a:ext uri="{FF2B5EF4-FFF2-40B4-BE49-F238E27FC236}">
              <a16:creationId xmlns:a16="http://schemas.microsoft.com/office/drawing/2014/main" id="{B0D83E6B-83C5-4AA1-AB82-AB58A307FDF5}"/>
            </a:ext>
          </a:extLst>
        </xdr:cNvPr>
        <xdr:cNvSpPr txBox="1"/>
      </xdr:nvSpPr>
      <xdr:spPr>
        <a:xfrm>
          <a:off x="12611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D62557CC-478C-4E6B-9224-FFFEC94AE4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B7F5D783-6359-45F1-8815-9A6D95C40B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2F114CDB-9F19-49E7-A593-084A48F035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18B4ACBF-DBAE-4AC7-932D-97A71513CD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709981F-EBFD-45BC-8011-D44180D1BF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FE604780-E389-482B-91ED-5B19D04A2F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989483A9-9D35-4BF0-AEC3-D645BBFB0B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406FF59C-06B9-465A-8768-94DE61E622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96038C9D-AD5F-4614-B3AB-376CDDD5F4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C145FA19-18A4-4E9C-B86B-1A4F7BAD91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14942FE6-895A-44B2-A31F-9B41EC3D4FE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F637F50E-C322-4883-8738-E1D91C72DDD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18719BBC-85A0-4841-BDA3-17073271F24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23C0DF71-67DA-4EE9-8B44-693DAA38589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F1EBF865-1CB3-4E3F-AD1F-53AD97B960E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D90C9CE0-2002-4488-ACA8-3F74095EA2C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F078E826-FF5B-491F-B8BA-0977787B75D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D8226976-346E-4ACE-8EBF-A9CE61A0A34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8D1769B8-84C3-4176-9E35-7EB1E8F7E73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A2EE55E1-3003-458B-A5A5-466361048D2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E8E92685-73D6-4E04-98F4-8EF29CBCBF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231893BD-1597-4AF0-9808-28A24B77F6D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C7D52BF2-CBF0-41C5-A024-71C00B1CF6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87FB911D-82F5-42A7-A066-C3C5B69D1A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375A065E-1BD9-4403-B3F8-22700BA00F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5E904BD5-4419-45DD-8413-AB392241400C}"/>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A3367E60-9CD1-4C6E-981F-2CF9940585A6}"/>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96D65B57-EB6B-4FC8-8DF5-B8F2425AE44C}"/>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8C3FE4E8-E46E-41F4-A7CD-9A54CFDE2D86}"/>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CDA65747-061F-4BA4-94CA-5D977429503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090091B4-A344-4015-9DD0-D5B8964EB16D}"/>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B5FA705B-D050-48D6-ABE9-06FCA11AC6BE}"/>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9CACF4E5-2FC5-4BC9-9807-F0E240D503EE}"/>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AC7DF764-EEF1-44DB-BF40-645A9F96966B}"/>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517EA70F-57CB-401A-8459-2690E5C51574}"/>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172C48A1-01B5-40FD-ACE3-53B5E7F3B9CA}"/>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6DA7AF9-2320-4EF4-B559-2D5398BAE3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AFB3278-DDFC-4D21-BBD3-ABE9B86B9BC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4701BEDB-8C74-42B0-A56D-452F8C5257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825C63D-7376-49C6-8C68-0E27163700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39157787-CD96-428C-8C8B-6BCCC61983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40" name="楕円 839">
          <a:extLst>
            <a:ext uri="{FF2B5EF4-FFF2-40B4-BE49-F238E27FC236}">
              <a16:creationId xmlns:a16="http://schemas.microsoft.com/office/drawing/2014/main" id="{0F4E81FA-D4FF-4F0C-9270-B5F267BC5702}"/>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841" name="【公民館】&#10;一人当たり面積該当値テキスト">
          <a:extLst>
            <a:ext uri="{FF2B5EF4-FFF2-40B4-BE49-F238E27FC236}">
              <a16:creationId xmlns:a16="http://schemas.microsoft.com/office/drawing/2014/main" id="{1D9F88CB-CD13-4541-BEDE-BBD589C14A1E}"/>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42" name="楕円 841">
          <a:extLst>
            <a:ext uri="{FF2B5EF4-FFF2-40B4-BE49-F238E27FC236}">
              <a16:creationId xmlns:a16="http://schemas.microsoft.com/office/drawing/2014/main" id="{68A1144E-358D-44B8-A8D0-13738E74C6D4}"/>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110489</xdr:rowOff>
    </xdr:to>
    <xdr:cxnSp macro="">
      <xdr:nvCxnSpPr>
        <xdr:cNvPr id="843" name="直線コネクタ 842">
          <a:extLst>
            <a:ext uri="{FF2B5EF4-FFF2-40B4-BE49-F238E27FC236}">
              <a16:creationId xmlns:a16="http://schemas.microsoft.com/office/drawing/2014/main" id="{A4B708EC-7039-44A2-8BB9-3C82F7905035}"/>
            </a:ext>
          </a:extLst>
        </xdr:cNvPr>
        <xdr:cNvCxnSpPr/>
      </xdr:nvCxnSpPr>
      <xdr:spPr>
        <a:xfrm>
          <a:off x="21323300" y="1811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43362</xdr:rowOff>
    </xdr:from>
    <xdr:to>
      <xdr:col>107</xdr:col>
      <xdr:colOff>101600</xdr:colOff>
      <xdr:row>105</xdr:row>
      <xdr:rowOff>144962</xdr:rowOff>
    </xdr:to>
    <xdr:sp macro="" textlink="">
      <xdr:nvSpPr>
        <xdr:cNvPr id="844" name="楕円 843">
          <a:extLst>
            <a:ext uri="{FF2B5EF4-FFF2-40B4-BE49-F238E27FC236}">
              <a16:creationId xmlns:a16="http://schemas.microsoft.com/office/drawing/2014/main" id="{09E14E0E-8409-4279-BB2F-3A7887D884DD}"/>
            </a:ext>
          </a:extLst>
        </xdr:cNvPr>
        <xdr:cNvSpPr/>
      </xdr:nvSpPr>
      <xdr:spPr>
        <a:xfrm>
          <a:off x="2038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110489</xdr:rowOff>
    </xdr:to>
    <xdr:cxnSp macro="">
      <xdr:nvCxnSpPr>
        <xdr:cNvPr id="845" name="直線コネクタ 844">
          <a:extLst>
            <a:ext uri="{FF2B5EF4-FFF2-40B4-BE49-F238E27FC236}">
              <a16:creationId xmlns:a16="http://schemas.microsoft.com/office/drawing/2014/main" id="{AA0687D0-7B92-4488-8C69-95703AE9B0DB}"/>
            </a:ext>
          </a:extLst>
        </xdr:cNvPr>
        <xdr:cNvCxnSpPr/>
      </xdr:nvCxnSpPr>
      <xdr:spPr>
        <a:xfrm>
          <a:off x="20434300" y="180964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43362</xdr:rowOff>
    </xdr:from>
    <xdr:to>
      <xdr:col>102</xdr:col>
      <xdr:colOff>165100</xdr:colOff>
      <xdr:row>105</xdr:row>
      <xdr:rowOff>144962</xdr:rowOff>
    </xdr:to>
    <xdr:sp macro="" textlink="">
      <xdr:nvSpPr>
        <xdr:cNvPr id="846" name="楕円 845">
          <a:extLst>
            <a:ext uri="{FF2B5EF4-FFF2-40B4-BE49-F238E27FC236}">
              <a16:creationId xmlns:a16="http://schemas.microsoft.com/office/drawing/2014/main" id="{EA05FC7D-82E1-4522-A111-B9A477366981}"/>
            </a:ext>
          </a:extLst>
        </xdr:cNvPr>
        <xdr:cNvSpPr/>
      </xdr:nvSpPr>
      <xdr:spPr>
        <a:xfrm>
          <a:off x="19494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94162</xdr:rowOff>
    </xdr:from>
    <xdr:to>
      <xdr:col>107</xdr:col>
      <xdr:colOff>50800</xdr:colOff>
      <xdr:row>105</xdr:row>
      <xdr:rowOff>94162</xdr:rowOff>
    </xdr:to>
    <xdr:cxnSp macro="">
      <xdr:nvCxnSpPr>
        <xdr:cNvPr id="847" name="直線コネクタ 846">
          <a:extLst>
            <a:ext uri="{FF2B5EF4-FFF2-40B4-BE49-F238E27FC236}">
              <a16:creationId xmlns:a16="http://schemas.microsoft.com/office/drawing/2014/main" id="{6CE7B330-860D-4E51-9D71-A806A9A39B5A}"/>
            </a:ext>
          </a:extLst>
        </xdr:cNvPr>
        <xdr:cNvCxnSpPr/>
      </xdr:nvCxnSpPr>
      <xdr:spPr>
        <a:xfrm>
          <a:off x="19545300" y="1809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46627</xdr:rowOff>
    </xdr:from>
    <xdr:to>
      <xdr:col>98</xdr:col>
      <xdr:colOff>38100</xdr:colOff>
      <xdr:row>105</xdr:row>
      <xdr:rowOff>148227</xdr:rowOff>
    </xdr:to>
    <xdr:sp macro="" textlink="">
      <xdr:nvSpPr>
        <xdr:cNvPr id="848" name="楕円 847">
          <a:extLst>
            <a:ext uri="{FF2B5EF4-FFF2-40B4-BE49-F238E27FC236}">
              <a16:creationId xmlns:a16="http://schemas.microsoft.com/office/drawing/2014/main" id="{831C04D6-FB47-41CA-B02D-621684A9B513}"/>
            </a:ext>
          </a:extLst>
        </xdr:cNvPr>
        <xdr:cNvSpPr/>
      </xdr:nvSpPr>
      <xdr:spPr>
        <a:xfrm>
          <a:off x="18605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94162</xdr:rowOff>
    </xdr:from>
    <xdr:to>
      <xdr:col>102</xdr:col>
      <xdr:colOff>114300</xdr:colOff>
      <xdr:row>105</xdr:row>
      <xdr:rowOff>97427</xdr:rowOff>
    </xdr:to>
    <xdr:cxnSp macro="">
      <xdr:nvCxnSpPr>
        <xdr:cNvPr id="849" name="直線コネクタ 848">
          <a:extLst>
            <a:ext uri="{FF2B5EF4-FFF2-40B4-BE49-F238E27FC236}">
              <a16:creationId xmlns:a16="http://schemas.microsoft.com/office/drawing/2014/main" id="{5F8BAF9A-C608-424F-B76B-D443767297D3}"/>
            </a:ext>
          </a:extLst>
        </xdr:cNvPr>
        <xdr:cNvCxnSpPr/>
      </xdr:nvCxnSpPr>
      <xdr:spPr>
        <a:xfrm flipV="1">
          <a:off x="18656300" y="18096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FBE8BD72-B5BF-4536-AB5C-20A037D84C52}"/>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2FB95526-59E2-42F4-A30C-67C3EC3AEEDC}"/>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2" name="n_3aveValue【公民館】&#10;一人当たり面積">
          <a:extLst>
            <a:ext uri="{FF2B5EF4-FFF2-40B4-BE49-F238E27FC236}">
              <a16:creationId xmlns:a16="http://schemas.microsoft.com/office/drawing/2014/main" id="{B9619F31-89FB-4D9B-8EC1-A584D21F3291}"/>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53" name="n_4aveValue【公民館】&#10;一人当たり面積">
          <a:extLst>
            <a:ext uri="{FF2B5EF4-FFF2-40B4-BE49-F238E27FC236}">
              <a16:creationId xmlns:a16="http://schemas.microsoft.com/office/drawing/2014/main" id="{5C64344F-8FE3-47F2-B619-E29F8624A807}"/>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54" name="n_1mainValue【公民館】&#10;一人当たり面積">
          <a:extLst>
            <a:ext uri="{FF2B5EF4-FFF2-40B4-BE49-F238E27FC236}">
              <a16:creationId xmlns:a16="http://schemas.microsoft.com/office/drawing/2014/main" id="{D885ED80-D339-459F-A785-9DD68DC3360C}"/>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161489</xdr:rowOff>
    </xdr:from>
    <xdr:ext cx="469744" cy="259045"/>
    <xdr:sp macro="" textlink="">
      <xdr:nvSpPr>
        <xdr:cNvPr id="855" name="n_2mainValue【公民館】&#10;一人当たり面積">
          <a:extLst>
            <a:ext uri="{FF2B5EF4-FFF2-40B4-BE49-F238E27FC236}">
              <a16:creationId xmlns:a16="http://schemas.microsoft.com/office/drawing/2014/main" id="{6D1EC8D2-1880-410E-86DE-8AB6515A1BFF}"/>
            </a:ext>
          </a:extLst>
        </xdr:cNvPr>
        <xdr:cNvSpPr txBox="1"/>
      </xdr:nvSpPr>
      <xdr:spPr>
        <a:xfrm>
          <a:off x="20199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161489</xdr:rowOff>
    </xdr:from>
    <xdr:ext cx="469744" cy="259045"/>
    <xdr:sp macro="" textlink="">
      <xdr:nvSpPr>
        <xdr:cNvPr id="856" name="n_3mainValue【公民館】&#10;一人当たり面積">
          <a:extLst>
            <a:ext uri="{FF2B5EF4-FFF2-40B4-BE49-F238E27FC236}">
              <a16:creationId xmlns:a16="http://schemas.microsoft.com/office/drawing/2014/main" id="{A05239BB-5845-4ADF-81D8-34FA79B644F4}"/>
            </a:ext>
          </a:extLst>
        </xdr:cNvPr>
        <xdr:cNvSpPr txBox="1"/>
      </xdr:nvSpPr>
      <xdr:spPr>
        <a:xfrm>
          <a:off x="19310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164754</xdr:rowOff>
    </xdr:from>
    <xdr:ext cx="469744" cy="259045"/>
    <xdr:sp macro="" textlink="">
      <xdr:nvSpPr>
        <xdr:cNvPr id="857" name="n_4mainValue【公民館】&#10;一人当たり面積">
          <a:extLst>
            <a:ext uri="{FF2B5EF4-FFF2-40B4-BE49-F238E27FC236}">
              <a16:creationId xmlns:a16="http://schemas.microsoft.com/office/drawing/2014/main" id="{DD6BA4D9-F960-422F-94F8-D0EA7E693F26}"/>
            </a:ext>
          </a:extLst>
        </xdr:cNvPr>
        <xdr:cNvSpPr txBox="1"/>
      </xdr:nvSpPr>
      <xdr:spPr>
        <a:xfrm>
          <a:off x="18421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609331A0-AA1A-4655-A7CA-893D0146B1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F5F801FF-397F-495D-86EE-82F198DE8D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BFA4C7D-61F3-40F1-AE2C-86BDD9F052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橋りょう・トンネル」、「公営住宅」である。特に認定こども園等や公営住宅については、耐用年数を超過している施設も多く、高い数値を示している。認定こども園については、廃止や民営化を進めている一方、町営住宅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一部公営住宅の長寿命化事業を実施するなどしているが、現状は町営住宅長寿命化計画を基に必要箇所の修繕を行うにとどまっており、大幅な数値改善については不透明である。また、橋りょう・トンネルについては、類似団体平均値とは微差であるものの、町全体の有形固定資産減価償却率に占める割合が高くなっており、橋梁及びトンネル長寿命化修繕計画を基に、長寿命化事業に取り組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くなっている施設は「道路」、「学校施設」、「児童館」、「公民館」である。道路については、国の交付金を活用し、老朽化した道路の長寿命化事業を積極的に実施していることが要因として考えられる。学校施設については、特に中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校がどちらも比較的新しいことから低い数値を示している。児童館・公民館については、施設の一部若しくは全部が平成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年度に建設した文化会館シグナス内にあることから、低い数値を示している。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B50DC3-A992-418D-B542-0A07BB242BA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03C9BA-7B7A-4AAB-AB98-698C463175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1D1C9D-F5E1-46DF-9F56-29454F17AD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5FB9F4-7468-48F2-8178-CA16589FB3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47BBA3-6AD6-468B-966D-E1601F51D5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C1B0B7-5DDF-4C08-8EA1-ACE3A8ED3B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EF8437-4455-4B32-BFCE-524DACA0FD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BECDB4-B0B5-431F-9399-AE1A31D603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20549F-6AE9-4986-A405-278F5B0587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C338A1-7AAD-4C70-9479-852500DA81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300CBB-9566-4314-9C74-4737E6EC80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7139D9-8CF8-4350-B095-8715D82C35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F5D267-80EE-4CB1-A2BA-39054A02EE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6C8451-998D-4A98-BFF9-9B8E31B7AE5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0898BA-0934-48E3-B348-86A385C75C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B75AA9-FA49-44D8-AA13-55316DF622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B7A2C5-2F03-41AD-A3F5-651EDCC2F4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7BAA3F-D090-403F-AF1D-089D6072724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FC4EF3-5FB8-4DA1-BE3E-F866A2AB55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212779-B4AE-4723-99D2-510963A0C6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BEE46DE-A494-4FEA-BDD2-684D7832713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DBD0C9-5F8A-4A2E-B82D-AA9C5C0127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A1A8D2-1800-422D-AC4C-478498E60D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1959923-5469-45AF-AB90-7570B0B1FB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F28366-28B0-48AE-B38C-EB9B735631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A416F8-93D4-4327-B08D-1279107E59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B83CFB-CB0D-47A1-A7D2-C05682FD57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11F0AE-AFF1-4658-A804-BF382089D8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BE4937-A8F5-41D4-93F1-5B93174776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FE439C-42D4-49F0-829C-A5BBE06AA9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529FAE3-A17C-49E4-AF6E-701EC62FB7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EC3241-1E3C-4680-A2BF-078A417A09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CA2C1C-1705-45B2-923D-4FE52A469A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70452AD-78FD-415C-87F8-F83EB204B0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1BE12C8-EB40-4CA3-8920-5D25B6CFA7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B6B74A-5559-42C3-9A95-E686172813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B837D2-C820-4BDE-ADD0-AF7E032843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06DCF6-FC7B-4F99-87AA-710F323C7D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776711-4F0F-49E7-A136-C1F5CE29FB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837860D-9B9F-4FE0-A30C-3EC3B11A39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B9A062-DEDA-4464-BA4D-265E4030E9D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32341B1-5983-41AE-8B00-F6BBDD77F3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C543F6A-5133-4988-BD56-C3BC03CE6F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16FF1F-C4A8-43DC-800B-BA4831E406B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E3A31A-F925-4D32-AB61-7380C76CD09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5C58BC0-B82B-4AD8-A59C-C704D13CBE3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F2082A5-6324-4AAB-A184-DD35BE5D093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374D4B5-9600-42C5-B196-685D750896C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C449F4A-3BB0-4A36-8CA3-6A1F6AD1DE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418A37E-C66B-48CB-BB75-34AA1224129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C25ABCC-EAA6-4D63-BCFF-85DB0A3F19F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C1487FF-F00B-4938-A46A-C208C5E566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557F774-B76A-4DA5-AE6B-2DD8ED18620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0B22663-A467-4053-BFCF-B1FAD1447EC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D68DB1-B416-449D-AE96-DE605288789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7E538A9-6AFD-4FDC-8C6B-86FA31100B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8F9AD07C-923D-4C64-99B9-CE81E0C3C47D}"/>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772F1C05-6541-40B0-BDD0-5FE3576B9D9A}"/>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DF3F3577-6275-4624-854E-B4D0CEE9F989}"/>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B7E6645-A1A6-4A7C-96A3-32C2437E22B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A3769DB-D240-4CA0-9902-4F2C4F3DF29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8EE0270F-BF88-473D-BDD3-EFC624199723}"/>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3BF2E8AC-42B3-47B7-9E6E-01081A85F976}"/>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63F73090-69C8-445A-8737-579D6D42A962}"/>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7C9BBF49-2436-4232-9558-7C7B23B22406}"/>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6B1C1BF0-AB60-43BC-8430-1D80F8EE20DF}"/>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7B063B59-61A0-42F4-9732-FAA78BD2ED71}"/>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E5F26B-9FD3-4017-95A8-D418461FA7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406859-78C5-456A-A998-515BC1AEBC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7DCF405-78C9-492B-A42C-103131E2A49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2EBE88-35A9-4835-BD2A-ADEB4F77024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29BEF09-CED7-4C32-889B-4D768EC95E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160927</xdr:rowOff>
    </xdr:from>
    <xdr:to>
      <xdr:col>24</xdr:col>
      <xdr:colOff>114300</xdr:colOff>
      <xdr:row>36</xdr:row>
      <xdr:rowOff>91077</xdr:rowOff>
    </xdr:to>
    <xdr:sp macro="" textlink="">
      <xdr:nvSpPr>
        <xdr:cNvPr id="74" name="楕円 73">
          <a:extLst>
            <a:ext uri="{FF2B5EF4-FFF2-40B4-BE49-F238E27FC236}">
              <a16:creationId xmlns:a16="http://schemas.microsoft.com/office/drawing/2014/main" id="{B70F0422-4CA0-4AB2-BB7F-E4FEF0370508}"/>
            </a:ext>
          </a:extLst>
        </xdr:cNvPr>
        <xdr:cNvSpPr/>
      </xdr:nvSpPr>
      <xdr:spPr>
        <a:xfrm>
          <a:off x="4584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12354</xdr:rowOff>
    </xdr:from>
    <xdr:ext cx="405111" cy="259045"/>
    <xdr:sp macro="" textlink="">
      <xdr:nvSpPr>
        <xdr:cNvPr id="75" name="【図書館】&#10;有形固定資産減価償却率該当値テキスト">
          <a:extLst>
            <a:ext uri="{FF2B5EF4-FFF2-40B4-BE49-F238E27FC236}">
              <a16:creationId xmlns:a16="http://schemas.microsoft.com/office/drawing/2014/main" id="{573CA0AF-E1AD-4064-9398-602CC5D916C5}"/>
            </a:ext>
          </a:extLst>
        </xdr:cNvPr>
        <xdr:cNvSpPr txBox="1"/>
      </xdr:nvSpPr>
      <xdr:spPr>
        <a:xfrm>
          <a:off x="4673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121739</xdr:rowOff>
    </xdr:from>
    <xdr:to>
      <xdr:col>20</xdr:col>
      <xdr:colOff>38100</xdr:colOff>
      <xdr:row>36</xdr:row>
      <xdr:rowOff>51889</xdr:rowOff>
    </xdr:to>
    <xdr:sp macro="" textlink="">
      <xdr:nvSpPr>
        <xdr:cNvPr id="76" name="楕円 75">
          <a:extLst>
            <a:ext uri="{FF2B5EF4-FFF2-40B4-BE49-F238E27FC236}">
              <a16:creationId xmlns:a16="http://schemas.microsoft.com/office/drawing/2014/main" id="{6F7CF648-930D-409A-9E8F-18FE0B1B0667}"/>
            </a:ext>
          </a:extLst>
        </xdr:cNvPr>
        <xdr:cNvSpPr/>
      </xdr:nvSpPr>
      <xdr:spPr>
        <a:xfrm>
          <a:off x="3746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1089</xdr:rowOff>
    </xdr:from>
    <xdr:to>
      <xdr:col>24</xdr:col>
      <xdr:colOff>63500</xdr:colOff>
      <xdr:row>36</xdr:row>
      <xdr:rowOff>40277</xdr:rowOff>
    </xdr:to>
    <xdr:cxnSp macro="">
      <xdr:nvCxnSpPr>
        <xdr:cNvPr id="77" name="直線コネクタ 76">
          <a:extLst>
            <a:ext uri="{FF2B5EF4-FFF2-40B4-BE49-F238E27FC236}">
              <a16:creationId xmlns:a16="http://schemas.microsoft.com/office/drawing/2014/main" id="{49762FA2-67CB-476F-9B57-2264CC87C80E}"/>
            </a:ext>
          </a:extLst>
        </xdr:cNvPr>
        <xdr:cNvCxnSpPr/>
      </xdr:nvCxnSpPr>
      <xdr:spPr>
        <a:xfrm>
          <a:off x="3797300" y="617328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a:extLst>
            <a:ext uri="{FF2B5EF4-FFF2-40B4-BE49-F238E27FC236}">
              <a16:creationId xmlns:a16="http://schemas.microsoft.com/office/drawing/2014/main" id="{947A3DBF-1F20-479C-B931-F84B4EB29C8D}"/>
            </a:ext>
          </a:extLst>
        </xdr:cNvPr>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1089</xdr:rowOff>
    </xdr:to>
    <xdr:cxnSp macro="">
      <xdr:nvCxnSpPr>
        <xdr:cNvPr id="79" name="直線コネクタ 78">
          <a:extLst>
            <a:ext uri="{FF2B5EF4-FFF2-40B4-BE49-F238E27FC236}">
              <a16:creationId xmlns:a16="http://schemas.microsoft.com/office/drawing/2014/main" id="{35A0146C-4E77-45D1-8B00-DF4A1CC6D329}"/>
            </a:ext>
          </a:extLst>
        </xdr:cNvPr>
        <xdr:cNvCxnSpPr/>
      </xdr:nvCxnSpPr>
      <xdr:spPr>
        <a:xfrm>
          <a:off x="2908300" y="616349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76019</xdr:rowOff>
    </xdr:from>
    <xdr:to>
      <xdr:col>10</xdr:col>
      <xdr:colOff>165100</xdr:colOff>
      <xdr:row>36</xdr:row>
      <xdr:rowOff>6169</xdr:rowOff>
    </xdr:to>
    <xdr:sp macro="" textlink="">
      <xdr:nvSpPr>
        <xdr:cNvPr id="80" name="楕円 79">
          <a:extLst>
            <a:ext uri="{FF2B5EF4-FFF2-40B4-BE49-F238E27FC236}">
              <a16:creationId xmlns:a16="http://schemas.microsoft.com/office/drawing/2014/main" id="{5FE02C14-9164-410C-A588-3D9E8B7E6C88}"/>
            </a:ext>
          </a:extLst>
        </xdr:cNvPr>
        <xdr:cNvSpPr/>
      </xdr:nvSpPr>
      <xdr:spPr>
        <a:xfrm>
          <a:off x="1968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126819</xdr:rowOff>
    </xdr:from>
    <xdr:to>
      <xdr:col>15</xdr:col>
      <xdr:colOff>50800</xdr:colOff>
      <xdr:row>35</xdr:row>
      <xdr:rowOff>162742</xdr:rowOff>
    </xdr:to>
    <xdr:cxnSp macro="">
      <xdr:nvCxnSpPr>
        <xdr:cNvPr id="81" name="直線コネクタ 80">
          <a:extLst>
            <a:ext uri="{FF2B5EF4-FFF2-40B4-BE49-F238E27FC236}">
              <a16:creationId xmlns:a16="http://schemas.microsoft.com/office/drawing/2014/main" id="{AE015BED-719A-48CB-845D-15284863847D}"/>
            </a:ext>
          </a:extLst>
        </xdr:cNvPr>
        <xdr:cNvCxnSpPr/>
      </xdr:nvCxnSpPr>
      <xdr:spPr>
        <a:xfrm>
          <a:off x="2019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40096</xdr:rowOff>
    </xdr:from>
    <xdr:to>
      <xdr:col>6</xdr:col>
      <xdr:colOff>38100</xdr:colOff>
      <xdr:row>35</xdr:row>
      <xdr:rowOff>141696</xdr:rowOff>
    </xdr:to>
    <xdr:sp macro="" textlink="">
      <xdr:nvSpPr>
        <xdr:cNvPr id="82" name="楕円 81">
          <a:extLst>
            <a:ext uri="{FF2B5EF4-FFF2-40B4-BE49-F238E27FC236}">
              <a16:creationId xmlns:a16="http://schemas.microsoft.com/office/drawing/2014/main" id="{09C4AAF5-8087-416F-9F8E-4E67F62166A7}"/>
            </a:ext>
          </a:extLst>
        </xdr:cNvPr>
        <xdr:cNvSpPr/>
      </xdr:nvSpPr>
      <xdr:spPr>
        <a:xfrm>
          <a:off x="1079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90896</xdr:rowOff>
    </xdr:from>
    <xdr:to>
      <xdr:col>10</xdr:col>
      <xdr:colOff>114300</xdr:colOff>
      <xdr:row>35</xdr:row>
      <xdr:rowOff>126819</xdr:rowOff>
    </xdr:to>
    <xdr:cxnSp macro="">
      <xdr:nvCxnSpPr>
        <xdr:cNvPr id="83" name="直線コネクタ 82">
          <a:extLst>
            <a:ext uri="{FF2B5EF4-FFF2-40B4-BE49-F238E27FC236}">
              <a16:creationId xmlns:a16="http://schemas.microsoft.com/office/drawing/2014/main" id="{361771A8-153B-4597-B69D-FBD1B1B55F74}"/>
            </a:ext>
          </a:extLst>
        </xdr:cNvPr>
        <xdr:cNvCxnSpPr/>
      </xdr:nvCxnSpPr>
      <xdr:spPr>
        <a:xfrm>
          <a:off x="1130300" y="609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1F073ACE-9900-4B22-91A9-911FB25800DD}"/>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9C9B15B1-E1A6-4E97-8BCD-6AA1BDE463B6}"/>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A4BA5A52-1736-4C77-938A-973BB1E23DF8}"/>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6C3CDC9D-76E4-438B-9CF4-EFDE38A505C9}"/>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68416</xdr:rowOff>
    </xdr:from>
    <xdr:ext cx="405111" cy="259045"/>
    <xdr:sp macro="" textlink="">
      <xdr:nvSpPr>
        <xdr:cNvPr id="88" name="n_1mainValue【図書館】&#10;有形固定資産減価償却率">
          <a:extLst>
            <a:ext uri="{FF2B5EF4-FFF2-40B4-BE49-F238E27FC236}">
              <a16:creationId xmlns:a16="http://schemas.microsoft.com/office/drawing/2014/main" id="{EA7A5CA5-6E61-4145-AE8A-684484D7ACC9}"/>
            </a:ext>
          </a:extLst>
        </xdr:cNvPr>
        <xdr:cNvSpPr txBox="1"/>
      </xdr:nvSpPr>
      <xdr:spPr>
        <a:xfrm>
          <a:off x="3582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9" name="n_2mainValue【図書館】&#10;有形固定資産減価償却率">
          <a:extLst>
            <a:ext uri="{FF2B5EF4-FFF2-40B4-BE49-F238E27FC236}">
              <a16:creationId xmlns:a16="http://schemas.microsoft.com/office/drawing/2014/main" id="{118174C0-9FD5-4581-82FD-0626F17DEBA6}"/>
            </a:ext>
          </a:extLst>
        </xdr:cNvPr>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22696</xdr:rowOff>
    </xdr:from>
    <xdr:ext cx="405111" cy="259045"/>
    <xdr:sp macro="" textlink="">
      <xdr:nvSpPr>
        <xdr:cNvPr id="90" name="n_3mainValue【図書館】&#10;有形固定資産減価償却率">
          <a:extLst>
            <a:ext uri="{FF2B5EF4-FFF2-40B4-BE49-F238E27FC236}">
              <a16:creationId xmlns:a16="http://schemas.microsoft.com/office/drawing/2014/main" id="{66AE280A-B97A-44E0-B1FD-A669EEB5032C}"/>
            </a:ext>
          </a:extLst>
        </xdr:cNvPr>
        <xdr:cNvSpPr txBox="1"/>
      </xdr:nvSpPr>
      <xdr:spPr>
        <a:xfrm>
          <a:off x="1816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158223</xdr:rowOff>
    </xdr:from>
    <xdr:ext cx="405111" cy="259045"/>
    <xdr:sp macro="" textlink="">
      <xdr:nvSpPr>
        <xdr:cNvPr id="91" name="n_4mainValue【図書館】&#10;有形固定資産減価償却率">
          <a:extLst>
            <a:ext uri="{FF2B5EF4-FFF2-40B4-BE49-F238E27FC236}">
              <a16:creationId xmlns:a16="http://schemas.microsoft.com/office/drawing/2014/main" id="{055E098C-B42F-495F-856C-A57271A62A05}"/>
            </a:ext>
          </a:extLst>
        </xdr:cNvPr>
        <xdr:cNvSpPr txBox="1"/>
      </xdr:nvSpPr>
      <xdr:spPr>
        <a:xfrm>
          <a:off x="927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C3ED4AF-C99E-4A71-8B9C-9CF064F61D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6FF8738-EC1E-46AB-8BCF-8DCF65B369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775FC4F-9D18-4C6F-B377-325B41A02B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7E48BAB-DD97-462C-A8B5-625074129C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8728101-617E-49E3-B22C-1F2AC87303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233C06E-0391-4A2D-9FB3-349AA5CB87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881A15A-FC17-4707-A94B-11953677FE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6E0C073-7433-4298-AFC8-FD598A44042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4A84AB7-B7F0-4D00-8FEC-B034AC1E7F8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154E69E-A4F0-4A52-A69C-FDF34B7D01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D9571C5-3BEA-4D0B-A179-20C9E310F3D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F04CEB6-B4E0-4B32-BD4E-A6B18E5A8B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BD0AF92-20FB-49D6-8CA7-C82C680636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49310A1-7093-4E06-94C2-68D39A32D38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1A71B02-AAC6-4F5C-A601-F73755B6D2F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B173B4C-FBF0-4A2F-BD43-36C2773F72D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50CD13-F21E-4F85-9C2F-8483AC9E4B8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4B7614C-4183-4C31-A311-D67D57FD235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7A20053-C736-440A-B739-CD599839D91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A313133-8D8A-41ED-B0C2-B7B58521A2E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568648E-3AD1-4979-9B60-72C8AB0A93D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D686DF5-CAE5-4B7B-886E-5E22AA17A25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BBAA91E-6C33-473F-B3B7-BF535A59F0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D275ECD7-DD46-481C-ADEA-703DA6A65CE4}"/>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DE3ECFB5-A0CC-4072-84BE-934180E29DAC}"/>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61BB2E41-8463-4691-B78D-817408E7173B}"/>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E86590C7-8F00-4F73-8F9F-134C25A8190A}"/>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E192F2AF-7569-4DE0-8334-3EA3BA4A2C73}"/>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3C20EB61-101F-4239-B567-F52757BFB701}"/>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E12C577E-F8F9-4679-9881-271091EB39A1}"/>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93F8E866-5B93-4DA4-85C0-D38BFF1033F8}"/>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7E5A4F47-7EBF-4DA4-A25B-EC5C2709D47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7454B694-8D47-4FC6-AFEA-C5DBFB949C27}"/>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F3AAC829-22A4-416D-8F75-D37A54BC80FD}"/>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B486D21-5866-4D95-8F7E-A9032697FE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988E847-0415-4395-B0E4-FAE9EDBA2A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C1AEBC-55DD-426E-BA51-44D77B2A045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386B4CB-42E5-493F-8327-3D987957FC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6FCAEE7-5E08-4137-A3D3-298CF650969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31" name="楕円 130">
          <a:extLst>
            <a:ext uri="{FF2B5EF4-FFF2-40B4-BE49-F238E27FC236}">
              <a16:creationId xmlns:a16="http://schemas.microsoft.com/office/drawing/2014/main" id="{0B735113-D5D1-4E3C-879A-8BA6745DA3BC}"/>
            </a:ext>
          </a:extLst>
        </xdr:cNvPr>
        <xdr:cNvSpPr/>
      </xdr:nvSpPr>
      <xdr:spPr>
        <a:xfrm>
          <a:off x="10426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81297</xdr:rowOff>
    </xdr:from>
    <xdr:ext cx="469744" cy="259045"/>
    <xdr:sp macro="" textlink="">
      <xdr:nvSpPr>
        <xdr:cNvPr id="132" name="【図書館】&#10;一人当たり面積該当値テキスト">
          <a:extLst>
            <a:ext uri="{FF2B5EF4-FFF2-40B4-BE49-F238E27FC236}">
              <a16:creationId xmlns:a16="http://schemas.microsoft.com/office/drawing/2014/main" id="{07764F41-9A67-413E-AC67-288285BB4A04}"/>
            </a:ext>
          </a:extLst>
        </xdr:cNvPr>
        <xdr:cNvSpPr txBox="1"/>
      </xdr:nvSpPr>
      <xdr:spPr>
        <a:xfrm>
          <a:off x="105156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a:extLst>
            <a:ext uri="{FF2B5EF4-FFF2-40B4-BE49-F238E27FC236}">
              <a16:creationId xmlns:a16="http://schemas.microsoft.com/office/drawing/2014/main" id="{A1B486CC-6722-4B26-88D4-99D6E41B5DE8}"/>
            </a:ext>
          </a:extLst>
        </xdr:cNvPr>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45720</xdr:rowOff>
    </xdr:to>
    <xdr:cxnSp macro="">
      <xdr:nvCxnSpPr>
        <xdr:cNvPr id="134" name="直線コネクタ 133">
          <a:extLst>
            <a:ext uri="{FF2B5EF4-FFF2-40B4-BE49-F238E27FC236}">
              <a16:creationId xmlns:a16="http://schemas.microsoft.com/office/drawing/2014/main" id="{F123D229-22A3-4E91-865F-912DF2DCA4B2}"/>
            </a:ext>
          </a:extLst>
        </xdr:cNvPr>
        <xdr:cNvCxnSpPr/>
      </xdr:nvCxnSpPr>
      <xdr:spPr>
        <a:xfrm>
          <a:off x="9639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35" name="楕円 134">
          <a:extLst>
            <a:ext uri="{FF2B5EF4-FFF2-40B4-BE49-F238E27FC236}">
              <a16:creationId xmlns:a16="http://schemas.microsoft.com/office/drawing/2014/main" id="{1B3845CC-2B5C-4A5A-BE61-8E05660D2556}"/>
            </a:ext>
          </a:extLst>
        </xdr:cNvPr>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36" name="直線コネクタ 135">
          <a:extLst>
            <a:ext uri="{FF2B5EF4-FFF2-40B4-BE49-F238E27FC236}">
              <a16:creationId xmlns:a16="http://schemas.microsoft.com/office/drawing/2014/main" id="{B53CF0A5-5373-4E34-9DC2-F6933C3FA86D}"/>
            </a:ext>
          </a:extLst>
        </xdr:cNvPr>
        <xdr:cNvCxnSpPr/>
      </xdr:nvCxnSpPr>
      <xdr:spPr>
        <a:xfrm>
          <a:off x="8750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7" name="楕円 136">
          <a:extLst>
            <a:ext uri="{FF2B5EF4-FFF2-40B4-BE49-F238E27FC236}">
              <a16:creationId xmlns:a16="http://schemas.microsoft.com/office/drawing/2014/main" id="{26114E0B-9CFC-48F9-A690-705A5595DC3A}"/>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45720</xdr:rowOff>
    </xdr:to>
    <xdr:cxnSp macro="">
      <xdr:nvCxnSpPr>
        <xdr:cNvPr id="138" name="直線コネクタ 137">
          <a:extLst>
            <a:ext uri="{FF2B5EF4-FFF2-40B4-BE49-F238E27FC236}">
              <a16:creationId xmlns:a16="http://schemas.microsoft.com/office/drawing/2014/main" id="{49CD98C9-919C-45E7-B405-7A4CFCC6F7A9}"/>
            </a:ext>
          </a:extLst>
        </xdr:cNvPr>
        <xdr:cNvCxnSpPr/>
      </xdr:nvCxnSpPr>
      <xdr:spPr>
        <a:xfrm>
          <a:off x="7861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9" name="楕円 138">
          <a:extLst>
            <a:ext uri="{FF2B5EF4-FFF2-40B4-BE49-F238E27FC236}">
              <a16:creationId xmlns:a16="http://schemas.microsoft.com/office/drawing/2014/main" id="{049E679F-7BDA-49C3-A6A7-D906E9B8F6C8}"/>
            </a:ext>
          </a:extLst>
        </xdr:cNvPr>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45720</xdr:rowOff>
    </xdr:from>
    <xdr:to>
      <xdr:col>41</xdr:col>
      <xdr:colOff>50800</xdr:colOff>
      <xdr:row>41</xdr:row>
      <xdr:rowOff>45720</xdr:rowOff>
    </xdr:to>
    <xdr:cxnSp macro="">
      <xdr:nvCxnSpPr>
        <xdr:cNvPr id="140" name="直線コネクタ 139">
          <a:extLst>
            <a:ext uri="{FF2B5EF4-FFF2-40B4-BE49-F238E27FC236}">
              <a16:creationId xmlns:a16="http://schemas.microsoft.com/office/drawing/2014/main" id="{3B8E6566-0B9F-4C48-90AF-2E183C5820DC}"/>
            </a:ext>
          </a:extLst>
        </xdr:cNvPr>
        <xdr:cNvCxnSpPr/>
      </xdr:nvCxnSpPr>
      <xdr:spPr>
        <a:xfrm>
          <a:off x="6972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CBE4EE8D-63FD-43CD-B847-4C5747D3A0C5}"/>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9F7BF7F3-6F6F-4B82-9B21-056202086A15}"/>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5EE35018-A502-48D6-B5E4-1CAF9C98B41A}"/>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B007E5CF-CD22-4359-877D-626399887C5F}"/>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a:extLst>
            <a:ext uri="{FF2B5EF4-FFF2-40B4-BE49-F238E27FC236}">
              <a16:creationId xmlns:a16="http://schemas.microsoft.com/office/drawing/2014/main" id="{1274B844-97FA-4C2A-9800-AAA65CE41AE8}"/>
            </a:ext>
          </a:extLst>
        </xdr:cNvPr>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6" name="n_2mainValue【図書館】&#10;一人当たり面積">
          <a:extLst>
            <a:ext uri="{FF2B5EF4-FFF2-40B4-BE49-F238E27FC236}">
              <a16:creationId xmlns:a16="http://schemas.microsoft.com/office/drawing/2014/main" id="{7FDF606E-AAEC-4BCE-AE45-1E251EA24FC2}"/>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7" name="n_3mainValue【図書館】&#10;一人当たり面積">
          <a:extLst>
            <a:ext uri="{FF2B5EF4-FFF2-40B4-BE49-F238E27FC236}">
              <a16:creationId xmlns:a16="http://schemas.microsoft.com/office/drawing/2014/main" id="{0A11F0B5-686A-466C-8BCF-C8B36B4511C4}"/>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a:extLst>
            <a:ext uri="{FF2B5EF4-FFF2-40B4-BE49-F238E27FC236}">
              <a16:creationId xmlns:a16="http://schemas.microsoft.com/office/drawing/2014/main" id="{058B57BF-3D09-4A01-A6C6-ADACD0E5335F}"/>
            </a:ext>
          </a:extLst>
        </xdr:cNvPr>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887A600-0679-4649-8C14-3B97BB95CE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1A6FB15-23B4-4626-B138-A3101122F1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1C54C6E-CA12-4A84-8336-375EDCB1DA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1C1EA6E-3C72-4D35-BF5D-8622F2B962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AECCBC6-AFF1-43AC-AFB4-9E438DEDE75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41AD82E-4D2C-4A47-B68E-CDF14B0156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BC64ADD-08ED-4505-9E16-C36C57514EB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25CFBCC-85AF-4C9B-90DC-446F9E542F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E62A4B5-9855-43EE-A36F-59ECA76E77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027FE6E-D33A-4E16-87A3-D745E4211E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6583406-2B1C-41B7-86D1-DC4EE864A7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6255FEB-2753-4595-B810-29273E3C4D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D23DE59-169A-45AD-9767-02CC7BC5D18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0825761-CA21-4F4F-A835-785DF2133CE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5224383-707B-4242-86FF-827DA2227D5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6B5F15C-0835-4372-87A5-9581D384662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C85A662-A870-4108-8387-6EF6B886D1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911664B-31E2-447F-8BF7-03C3B83583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5389514-321F-4E2E-966B-FA0169A096F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94DF436-5E3C-49C4-A178-18CE65E43B4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9619DCD-4225-4FFA-910E-614FE16B7E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189A39F-8BEE-4091-BD3E-234A97DA53B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D2CFB8F-33F5-4AB6-A407-D8065BE4652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3269BD4-E12E-4940-B48C-F185CF63984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B1B08EA-1EA0-4FC7-BD32-08974F51E9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E049C30-C7E8-4F5C-BA16-B75D0E612BAF}"/>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F1B2645-B55D-44AD-B83C-6C42F07F9EA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C3FB5AE-1CA5-481C-806B-43511C7B6F7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BC98B43F-D8B2-4407-B2BF-BAA5277F0EA1}"/>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C38DE653-1410-4ED6-B141-0E65C8B77EB9}"/>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E558BC2-3ED0-4F6A-B1CB-09087D224DC1}"/>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795CCA6F-D55E-4467-BE03-568DDBED0A92}"/>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6AE73840-EE25-4A08-9E4B-1B0CE3809F11}"/>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DB01798F-5576-4660-841B-43C242B69C6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DCBA2EBD-5AF5-439E-AC15-55AF759AD37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20C1CD6D-2D47-4502-A665-228A223FA33A}"/>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4D16F7-1BB9-4D9F-8ADF-89E336CD7B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3F5700-E8B6-4ABF-BB7E-ED53C819CE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07F9283-DE72-4FBA-93EC-B7070390D3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F8FA93-B8DE-46AA-A6B1-9CF2B70B30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305144F-388A-427B-92DF-64F8CEF4D2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90" name="楕円 189">
          <a:extLst>
            <a:ext uri="{FF2B5EF4-FFF2-40B4-BE49-F238E27FC236}">
              <a16:creationId xmlns:a16="http://schemas.microsoft.com/office/drawing/2014/main" id="{4F55099F-6CE8-405F-AE92-322CE7F6FC57}"/>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A7494DD4-69DE-415B-85D4-667AD900B547}"/>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2" name="楕円 191">
          <a:extLst>
            <a:ext uri="{FF2B5EF4-FFF2-40B4-BE49-F238E27FC236}">
              <a16:creationId xmlns:a16="http://schemas.microsoft.com/office/drawing/2014/main" id="{771ECA2A-2230-4C3A-A218-7355DFB5D5CB}"/>
            </a:ext>
          </a:extLst>
        </xdr:cNvPr>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122465</xdr:rowOff>
    </xdr:to>
    <xdr:cxnSp macro="">
      <xdr:nvCxnSpPr>
        <xdr:cNvPr id="193" name="直線コネクタ 192">
          <a:extLst>
            <a:ext uri="{FF2B5EF4-FFF2-40B4-BE49-F238E27FC236}">
              <a16:creationId xmlns:a16="http://schemas.microsoft.com/office/drawing/2014/main" id="{EABFE207-5593-4C65-970C-71031115C2C1}"/>
            </a:ext>
          </a:extLst>
        </xdr:cNvPr>
        <xdr:cNvCxnSpPr/>
      </xdr:nvCxnSpPr>
      <xdr:spPr>
        <a:xfrm>
          <a:off x="3797300" y="105449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4" name="楕円 193">
          <a:extLst>
            <a:ext uri="{FF2B5EF4-FFF2-40B4-BE49-F238E27FC236}">
              <a16:creationId xmlns:a16="http://schemas.microsoft.com/office/drawing/2014/main" id="{866A0706-F14F-4B59-BD5E-0E4335AB7BB1}"/>
            </a:ext>
          </a:extLst>
        </xdr:cNvPr>
        <xdr:cNvSpPr/>
      </xdr:nvSpPr>
      <xdr:spPr>
        <a:xfrm>
          <a:off x="2857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86541</xdr:rowOff>
    </xdr:to>
    <xdr:cxnSp macro="">
      <xdr:nvCxnSpPr>
        <xdr:cNvPr id="195" name="直線コネクタ 194">
          <a:extLst>
            <a:ext uri="{FF2B5EF4-FFF2-40B4-BE49-F238E27FC236}">
              <a16:creationId xmlns:a16="http://schemas.microsoft.com/office/drawing/2014/main" id="{D0FF3E13-B6A4-4BF0-9F29-7B8CE5B12F47}"/>
            </a:ext>
          </a:extLst>
        </xdr:cNvPr>
        <xdr:cNvCxnSpPr/>
      </xdr:nvCxnSpPr>
      <xdr:spPr>
        <a:xfrm>
          <a:off x="2908300" y="105139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6" name="楕円 195">
          <a:extLst>
            <a:ext uri="{FF2B5EF4-FFF2-40B4-BE49-F238E27FC236}">
              <a16:creationId xmlns:a16="http://schemas.microsoft.com/office/drawing/2014/main" id="{DC840E22-B029-4BEC-AF78-E347329DCBDA}"/>
            </a:ext>
          </a:extLst>
        </xdr:cNvPr>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55517</xdr:rowOff>
    </xdr:to>
    <xdr:cxnSp macro="">
      <xdr:nvCxnSpPr>
        <xdr:cNvPr id="197" name="直線コネクタ 196">
          <a:extLst>
            <a:ext uri="{FF2B5EF4-FFF2-40B4-BE49-F238E27FC236}">
              <a16:creationId xmlns:a16="http://schemas.microsoft.com/office/drawing/2014/main" id="{7F786CF4-F75F-4F79-AB17-A48D97B9DDBD}"/>
            </a:ext>
          </a:extLst>
        </xdr:cNvPr>
        <xdr:cNvCxnSpPr/>
      </xdr:nvCxnSpPr>
      <xdr:spPr>
        <a:xfrm>
          <a:off x="2019300" y="104764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8" name="楕円 197">
          <a:extLst>
            <a:ext uri="{FF2B5EF4-FFF2-40B4-BE49-F238E27FC236}">
              <a16:creationId xmlns:a16="http://schemas.microsoft.com/office/drawing/2014/main" id="{22B70851-64E6-404A-B385-E87960C27736}"/>
            </a:ext>
          </a:extLst>
        </xdr:cNvPr>
        <xdr:cNvSpPr/>
      </xdr:nvSpPr>
      <xdr:spPr>
        <a:xfrm>
          <a:off x="107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17962</xdr:rowOff>
    </xdr:to>
    <xdr:cxnSp macro="">
      <xdr:nvCxnSpPr>
        <xdr:cNvPr id="199" name="直線コネクタ 198">
          <a:extLst>
            <a:ext uri="{FF2B5EF4-FFF2-40B4-BE49-F238E27FC236}">
              <a16:creationId xmlns:a16="http://schemas.microsoft.com/office/drawing/2014/main" id="{6D0CAF3A-22C6-456B-8DE1-0282CC1CF7C6}"/>
            </a:ext>
          </a:extLst>
        </xdr:cNvPr>
        <xdr:cNvCxnSpPr/>
      </xdr:nvCxnSpPr>
      <xdr:spPr>
        <a:xfrm>
          <a:off x="1130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FAE62643-97AF-4C99-8268-0DE21D90240C}"/>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479F4956-ABCA-4460-A09E-5EBD4F261EF6}"/>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5B996644-285D-4FD6-A3BB-77CEA3100452}"/>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6E89F0CC-9535-4465-9AFE-301EF12AF407}"/>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4" name="n_1mainValue【体育館・プール】&#10;有形固定資産減価償却率">
          <a:extLst>
            <a:ext uri="{FF2B5EF4-FFF2-40B4-BE49-F238E27FC236}">
              <a16:creationId xmlns:a16="http://schemas.microsoft.com/office/drawing/2014/main" id="{A3943BCC-ABF4-4CCF-A267-DC1F604C2837}"/>
            </a:ext>
          </a:extLst>
        </xdr:cNvPr>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5" name="n_2mainValue【体育館・プール】&#10;有形固定資産減価償却率">
          <a:extLst>
            <a:ext uri="{FF2B5EF4-FFF2-40B4-BE49-F238E27FC236}">
              <a16:creationId xmlns:a16="http://schemas.microsoft.com/office/drawing/2014/main" id="{9494343A-569E-4C8E-A4D1-5FF7794A40C6}"/>
            </a:ext>
          </a:extLst>
        </xdr:cNvPr>
        <xdr:cNvSpPr txBox="1"/>
      </xdr:nvSpPr>
      <xdr:spPr>
        <a:xfrm>
          <a:off x="2705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6" name="n_3mainValue【体育館・プール】&#10;有形固定資産減価償却率">
          <a:extLst>
            <a:ext uri="{FF2B5EF4-FFF2-40B4-BE49-F238E27FC236}">
              <a16:creationId xmlns:a16="http://schemas.microsoft.com/office/drawing/2014/main" id="{891CF8E1-D91F-4B5D-98BB-2BABD632ECE9}"/>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49365</xdr:rowOff>
    </xdr:from>
    <xdr:ext cx="405111" cy="259045"/>
    <xdr:sp macro="" textlink="">
      <xdr:nvSpPr>
        <xdr:cNvPr id="207" name="n_4mainValue【体育館・プール】&#10;有形固定資産減価償却率">
          <a:extLst>
            <a:ext uri="{FF2B5EF4-FFF2-40B4-BE49-F238E27FC236}">
              <a16:creationId xmlns:a16="http://schemas.microsoft.com/office/drawing/2014/main" id="{0AE227F6-F79E-4771-B232-F97FBAB05D67}"/>
            </a:ext>
          </a:extLst>
        </xdr:cNvPr>
        <xdr:cNvSpPr txBox="1"/>
      </xdr:nvSpPr>
      <xdr:spPr>
        <a:xfrm>
          <a:off x="927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3E2414B-4589-4C96-97A3-77692B9DD0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ED6BC81-62D6-4631-BE24-B7A9743891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D558E4C-8F43-44FA-A536-42CAFB577E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599E1D9-E4CC-4A5F-A902-4ADE5CEA7F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A60BFD7-AA5F-4332-A563-225B26C027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EF8C1DF-3284-44F9-9659-90F2459767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2800CF0-CC7F-420B-81B4-8C0AE1093B7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8E851AF-40AB-4561-9CE5-D8ED69599B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0B79875-9A9F-4686-85F1-5E991EBB322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8E7DE8D-2563-4131-B201-C375A54036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6CF3A61-E61D-4E7B-8BDD-0CB1BFA7B0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EDBFD12-78C7-4EF9-B107-624F95CA9C1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259A903-5DA2-4E22-8277-68FCFA4646F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961F7F77-CBE8-431C-9621-52F05470D30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022ADAB-5363-4814-8281-1FC5E93522B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D6E531D-8845-416D-B224-E88441B1910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9EE0F10-E765-455B-B4F9-C41968EB93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3D9A622-490F-4775-96B2-C7788580D9A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B5704D5-48B7-4375-9621-24E17B4BF0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5100620-FF86-4325-BCA7-9C543BC1BF0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74161B3F-30AD-4726-A8C3-A1DEF14988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90FFCB2-DC40-4408-8F1D-779DF7127C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6727FE9-F012-4B76-BA23-651B84FA6C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289A12C6-286A-4BDC-912A-9C44CA9027F5}"/>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5D9E362F-57FB-4890-9780-89A9001EC991}"/>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35E980F2-C1A1-4853-8982-303F40CF8AFC}"/>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9A73831A-308B-4034-B268-702D4ED896DE}"/>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75AE5B94-DB5B-41E6-BB03-05DA343CA341}"/>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03933911-553F-4C7C-AAF1-E76F0D0E4B1B}"/>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BD8B5928-06E0-4607-AE8A-A5518FAA267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6BC4F040-CF66-43B3-A8BF-AF9C179B2C5D}"/>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B39336E5-8E51-4530-B8E7-F8B0C8CFD47E}"/>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2BCB393D-0AEE-46BE-893B-2A1ECFF5DD4D}"/>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52A07118-6BEA-4195-BF5B-5CC204D61057}"/>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901DB4-7C58-48AA-B605-4A9B22CFDC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69D9C09-105C-4EC1-AF9E-E1502026AF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698A39F-8C23-46CE-B4F0-CD58C58E11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DEAAAC5-32B5-45F8-89DD-8D7C81A5AF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98F89B8-4FF3-4C00-B4EB-D740AEBD102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156845</xdr:rowOff>
    </xdr:from>
    <xdr:to>
      <xdr:col>55</xdr:col>
      <xdr:colOff>50800</xdr:colOff>
      <xdr:row>61</xdr:row>
      <xdr:rowOff>86995</xdr:rowOff>
    </xdr:to>
    <xdr:sp macro="" textlink="">
      <xdr:nvSpPr>
        <xdr:cNvPr id="247" name="楕円 246">
          <a:extLst>
            <a:ext uri="{FF2B5EF4-FFF2-40B4-BE49-F238E27FC236}">
              <a16:creationId xmlns:a16="http://schemas.microsoft.com/office/drawing/2014/main" id="{37F07D6F-9639-4DDF-BA4E-95F415ADCB33}"/>
            </a:ext>
          </a:extLst>
        </xdr:cNvPr>
        <xdr:cNvSpPr/>
      </xdr:nvSpPr>
      <xdr:spPr>
        <a:xfrm>
          <a:off x="10426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8272</xdr:rowOff>
    </xdr:from>
    <xdr:ext cx="469744" cy="259045"/>
    <xdr:sp macro="" textlink="">
      <xdr:nvSpPr>
        <xdr:cNvPr id="248" name="【体育館・プール】&#10;一人当たり面積該当値テキスト">
          <a:extLst>
            <a:ext uri="{FF2B5EF4-FFF2-40B4-BE49-F238E27FC236}">
              <a16:creationId xmlns:a16="http://schemas.microsoft.com/office/drawing/2014/main" id="{9DC02B15-DCB8-4CA0-8080-97F904E0399F}"/>
            </a:ext>
          </a:extLst>
        </xdr:cNvPr>
        <xdr:cNvSpPr txBox="1"/>
      </xdr:nvSpPr>
      <xdr:spPr>
        <a:xfrm>
          <a:off x="10515600" y="1029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126365</xdr:rowOff>
    </xdr:from>
    <xdr:to>
      <xdr:col>50</xdr:col>
      <xdr:colOff>165100</xdr:colOff>
      <xdr:row>61</xdr:row>
      <xdr:rowOff>56515</xdr:rowOff>
    </xdr:to>
    <xdr:sp macro="" textlink="">
      <xdr:nvSpPr>
        <xdr:cNvPr id="249" name="楕円 248">
          <a:extLst>
            <a:ext uri="{FF2B5EF4-FFF2-40B4-BE49-F238E27FC236}">
              <a16:creationId xmlns:a16="http://schemas.microsoft.com/office/drawing/2014/main" id="{A0F74AC4-F8AC-4FD1-B252-EDC231930E69}"/>
            </a:ext>
          </a:extLst>
        </xdr:cNvPr>
        <xdr:cNvSpPr/>
      </xdr:nvSpPr>
      <xdr:spPr>
        <a:xfrm>
          <a:off x="9588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xdr:rowOff>
    </xdr:from>
    <xdr:to>
      <xdr:col>55</xdr:col>
      <xdr:colOff>0</xdr:colOff>
      <xdr:row>61</xdr:row>
      <xdr:rowOff>36195</xdr:rowOff>
    </xdr:to>
    <xdr:cxnSp macro="">
      <xdr:nvCxnSpPr>
        <xdr:cNvPr id="250" name="直線コネクタ 249">
          <a:extLst>
            <a:ext uri="{FF2B5EF4-FFF2-40B4-BE49-F238E27FC236}">
              <a16:creationId xmlns:a16="http://schemas.microsoft.com/office/drawing/2014/main" id="{B16C7EBE-9170-47D4-85A6-0609A0CDD20F}"/>
            </a:ext>
          </a:extLst>
        </xdr:cNvPr>
        <xdr:cNvCxnSpPr/>
      </xdr:nvCxnSpPr>
      <xdr:spPr>
        <a:xfrm>
          <a:off x="9639300" y="104641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51" name="楕円 250">
          <a:extLst>
            <a:ext uri="{FF2B5EF4-FFF2-40B4-BE49-F238E27FC236}">
              <a16:creationId xmlns:a16="http://schemas.microsoft.com/office/drawing/2014/main" id="{07D94FA0-7790-4CCA-8613-05DA000A8FF3}"/>
            </a:ext>
          </a:extLst>
        </xdr:cNvPr>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xdr:rowOff>
    </xdr:from>
    <xdr:to>
      <xdr:col>50</xdr:col>
      <xdr:colOff>114300</xdr:colOff>
      <xdr:row>61</xdr:row>
      <xdr:rowOff>7620</xdr:rowOff>
    </xdr:to>
    <xdr:cxnSp macro="">
      <xdr:nvCxnSpPr>
        <xdr:cNvPr id="252" name="直線コネクタ 251">
          <a:extLst>
            <a:ext uri="{FF2B5EF4-FFF2-40B4-BE49-F238E27FC236}">
              <a16:creationId xmlns:a16="http://schemas.microsoft.com/office/drawing/2014/main" id="{2A5E3C50-B6C4-413E-8643-A1A4AB7B89BC}"/>
            </a:ext>
          </a:extLst>
        </xdr:cNvPr>
        <xdr:cNvCxnSpPr/>
      </xdr:nvCxnSpPr>
      <xdr:spPr>
        <a:xfrm flipV="1">
          <a:off x="8750300" y="104641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128270</xdr:rowOff>
    </xdr:from>
    <xdr:to>
      <xdr:col>41</xdr:col>
      <xdr:colOff>101600</xdr:colOff>
      <xdr:row>61</xdr:row>
      <xdr:rowOff>58420</xdr:rowOff>
    </xdr:to>
    <xdr:sp macro="" textlink="">
      <xdr:nvSpPr>
        <xdr:cNvPr id="253" name="楕円 252">
          <a:extLst>
            <a:ext uri="{FF2B5EF4-FFF2-40B4-BE49-F238E27FC236}">
              <a16:creationId xmlns:a16="http://schemas.microsoft.com/office/drawing/2014/main" id="{942B1776-5450-4691-AC7F-BE28B57B856D}"/>
            </a:ext>
          </a:extLst>
        </xdr:cNvPr>
        <xdr:cNvSpPr/>
      </xdr:nvSpPr>
      <xdr:spPr>
        <a:xfrm>
          <a:off x="781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xdr:rowOff>
    </xdr:from>
    <xdr:to>
      <xdr:col>45</xdr:col>
      <xdr:colOff>177800</xdr:colOff>
      <xdr:row>61</xdr:row>
      <xdr:rowOff>7620</xdr:rowOff>
    </xdr:to>
    <xdr:cxnSp macro="">
      <xdr:nvCxnSpPr>
        <xdr:cNvPr id="254" name="直線コネクタ 253">
          <a:extLst>
            <a:ext uri="{FF2B5EF4-FFF2-40B4-BE49-F238E27FC236}">
              <a16:creationId xmlns:a16="http://schemas.microsoft.com/office/drawing/2014/main" id="{BA576C71-14E5-425D-917E-5FD8F4309136}"/>
            </a:ext>
          </a:extLst>
        </xdr:cNvPr>
        <xdr:cNvCxnSpPr/>
      </xdr:nvCxnSpPr>
      <xdr:spPr>
        <a:xfrm>
          <a:off x="7861300" y="1046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130175</xdr:rowOff>
    </xdr:from>
    <xdr:to>
      <xdr:col>36</xdr:col>
      <xdr:colOff>165100</xdr:colOff>
      <xdr:row>61</xdr:row>
      <xdr:rowOff>60325</xdr:rowOff>
    </xdr:to>
    <xdr:sp macro="" textlink="">
      <xdr:nvSpPr>
        <xdr:cNvPr id="255" name="楕円 254">
          <a:extLst>
            <a:ext uri="{FF2B5EF4-FFF2-40B4-BE49-F238E27FC236}">
              <a16:creationId xmlns:a16="http://schemas.microsoft.com/office/drawing/2014/main" id="{AE33B5D2-0136-4608-88F7-B30E5336A62A}"/>
            </a:ext>
          </a:extLst>
        </xdr:cNvPr>
        <xdr:cNvSpPr/>
      </xdr:nvSpPr>
      <xdr:spPr>
        <a:xfrm>
          <a:off x="692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7620</xdr:rowOff>
    </xdr:from>
    <xdr:to>
      <xdr:col>41</xdr:col>
      <xdr:colOff>50800</xdr:colOff>
      <xdr:row>61</xdr:row>
      <xdr:rowOff>9525</xdr:rowOff>
    </xdr:to>
    <xdr:cxnSp macro="">
      <xdr:nvCxnSpPr>
        <xdr:cNvPr id="256" name="直線コネクタ 255">
          <a:extLst>
            <a:ext uri="{FF2B5EF4-FFF2-40B4-BE49-F238E27FC236}">
              <a16:creationId xmlns:a16="http://schemas.microsoft.com/office/drawing/2014/main" id="{7D5D56DF-8DFB-45B5-B79B-BC83C589FD27}"/>
            </a:ext>
          </a:extLst>
        </xdr:cNvPr>
        <xdr:cNvCxnSpPr/>
      </xdr:nvCxnSpPr>
      <xdr:spPr>
        <a:xfrm flipV="1">
          <a:off x="6972300" y="1046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5FC26DEF-5456-489B-BFF4-9A16680BAC07}"/>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8EE452E1-B7DB-4B40-8363-6FF819481324}"/>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3DE10A79-6FEC-49A6-91BC-B3DC0C97A9AD}"/>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B23A7B29-FD2E-4E16-8813-53D753CE46A4}"/>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73042</xdr:rowOff>
    </xdr:from>
    <xdr:ext cx="469744" cy="259045"/>
    <xdr:sp macro="" textlink="">
      <xdr:nvSpPr>
        <xdr:cNvPr id="261" name="n_1mainValue【体育館・プール】&#10;一人当たり面積">
          <a:extLst>
            <a:ext uri="{FF2B5EF4-FFF2-40B4-BE49-F238E27FC236}">
              <a16:creationId xmlns:a16="http://schemas.microsoft.com/office/drawing/2014/main" id="{FD69D027-2B45-455A-B35E-8690E298D19E}"/>
            </a:ext>
          </a:extLst>
        </xdr:cNvPr>
        <xdr:cNvSpPr txBox="1"/>
      </xdr:nvSpPr>
      <xdr:spPr>
        <a:xfrm>
          <a:off x="939172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62" name="n_2mainValue【体育館・プール】&#10;一人当たり面積">
          <a:extLst>
            <a:ext uri="{FF2B5EF4-FFF2-40B4-BE49-F238E27FC236}">
              <a16:creationId xmlns:a16="http://schemas.microsoft.com/office/drawing/2014/main" id="{8392D1E7-07ED-4DC3-987E-1A31885376A4}"/>
            </a:ext>
          </a:extLst>
        </xdr:cNvPr>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74947</xdr:rowOff>
    </xdr:from>
    <xdr:ext cx="469744" cy="259045"/>
    <xdr:sp macro="" textlink="">
      <xdr:nvSpPr>
        <xdr:cNvPr id="263" name="n_3mainValue【体育館・プール】&#10;一人当たり面積">
          <a:extLst>
            <a:ext uri="{FF2B5EF4-FFF2-40B4-BE49-F238E27FC236}">
              <a16:creationId xmlns:a16="http://schemas.microsoft.com/office/drawing/2014/main" id="{7EAF3872-9347-45F7-93B8-E3C9B253EF02}"/>
            </a:ext>
          </a:extLst>
        </xdr:cNvPr>
        <xdr:cNvSpPr txBox="1"/>
      </xdr:nvSpPr>
      <xdr:spPr>
        <a:xfrm>
          <a:off x="7626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76852</xdr:rowOff>
    </xdr:from>
    <xdr:ext cx="469744" cy="259045"/>
    <xdr:sp macro="" textlink="">
      <xdr:nvSpPr>
        <xdr:cNvPr id="264" name="n_4mainValue【体育館・プール】&#10;一人当たり面積">
          <a:extLst>
            <a:ext uri="{FF2B5EF4-FFF2-40B4-BE49-F238E27FC236}">
              <a16:creationId xmlns:a16="http://schemas.microsoft.com/office/drawing/2014/main" id="{731D965D-CED6-4592-BBE1-B7CE47213A75}"/>
            </a:ext>
          </a:extLst>
        </xdr:cNvPr>
        <xdr:cNvSpPr txBox="1"/>
      </xdr:nvSpPr>
      <xdr:spPr>
        <a:xfrm>
          <a:off x="67374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08A752B-2303-4F04-B6F2-3B0D1DC19C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222F282-72D1-49A1-86ED-6A637C564E0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E22549C-F0D7-4EAC-9256-897E4E3447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001315A-FD03-46C1-8D93-6CC0BFEA92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385A615-D248-4755-BEAF-94C9865A72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5096E61-92D7-407B-AE19-0A01336722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B8169AD-8080-4164-AB96-E12A3C3BCF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5630B90-B367-417B-B3F0-3CC4681A663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B89D4C3-E244-41B2-B6E1-0EBE926C62B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8077491C-D67F-49B2-B793-86EE288D4B8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7C3702D0-14DA-4460-9F4A-711B7F9C42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B488D1E6-9BE7-4CE7-B58D-EEE896E4E1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451D9A08-0DBD-41DA-975A-36F1FDB2A5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EEA8ADAA-5101-4C32-A0E7-4900D3E4FE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3573D55E-EB11-43AF-AE65-A08BDA16A7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BC6587FB-9FED-459E-95F7-486B1B81E76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A299EE72-26DE-4954-B9C2-1BC016574E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F2E1378-0CCC-4470-9FEB-A4FA46885B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AA0B5018-2489-45CA-9914-BC5A08C8E9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BE4076A4-602E-4A70-848C-F1C3016E4F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C0226EE5-A92D-436A-9108-6E98478CCA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8DBEDDF1-9EC2-4477-AF5F-C49596AE028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1BD6BC53-680F-4AA6-BD61-73727EDFDBD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CCC8D83-42A8-4234-8B97-ADCB446791B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CEA7D383-E729-4269-BAA0-90751D99B5F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E948794-C94F-40F1-8108-CC1756BA89E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FF2ACC8D-753A-4A4B-9AD1-5A73FF9C3E8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D657B7F0-0B9A-4519-A9ED-631E4CD7076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51287CFB-E017-4E71-A1EA-6679C17BCA2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C22A539-03DB-4F9C-AEAB-5AB2A987AAD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CBC418B4-CD30-40F7-92E7-BC2B73DF897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C1835677-6304-4DF0-A0D6-9A977EECFF5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87F9455C-5FD2-4BBD-9110-C3ED502B64E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3360EEA1-4353-4E38-8B8B-6763B2E2CE7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4B1D97BA-2EA0-4EDF-BEFF-713A7EBA9E8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B141CA9D-BE1D-43A8-8601-4918493BC73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EE4E8716-2C42-4586-9A9A-8483281AFB9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FF0ED65D-C40D-40E3-977F-9CBDC2B1298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40D8781-9BD2-42A1-A6AF-5598425A6F2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CAE38228-BE59-4765-B616-64316EE7F0F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762EC4F1-DD3A-4A02-A23D-138DE75AF9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7DADF07D-48C2-4C41-AF51-88637E163225}"/>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86AF837A-B372-4E4D-BE4E-509F55453C1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3ACB351F-2606-41D8-B6B9-2472DCCD420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2CA62E87-F757-4A36-BB3C-D53EB53178C3}"/>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id="{43319A63-28B0-4455-BB98-A07E36558554}"/>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57DACEBB-814C-4CF9-A5A1-433D11E872B0}"/>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id="{57673C02-B23C-4E6F-8AEF-DCDCBA843853}"/>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id="{379D97F7-EFAE-49A0-BF4D-04676952A212}"/>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id="{85D6A048-9819-4014-9E38-F7FE01986C9F}"/>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id="{71D71830-A49B-4B5F-8AF1-22271EBDEA91}"/>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id="{49BF16FF-6D07-4D45-9543-EB9E25726CC3}"/>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E4AD23B-4CDF-452B-8F51-1729671295C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19D0C9B-8482-4113-9727-A1BA7A6B928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2BC6DF9F-ACBB-497A-A316-CCA2050938C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19504CA-79FA-4912-BC0D-92E21AE5C1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51795980-D9E4-4A7F-B794-0F7AFA7A3C3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103777</xdr:rowOff>
    </xdr:from>
    <xdr:to>
      <xdr:col>24</xdr:col>
      <xdr:colOff>114300</xdr:colOff>
      <xdr:row>103</xdr:row>
      <xdr:rowOff>33927</xdr:rowOff>
    </xdr:to>
    <xdr:sp macro="" textlink="">
      <xdr:nvSpPr>
        <xdr:cNvPr id="322" name="楕円 321">
          <a:extLst>
            <a:ext uri="{FF2B5EF4-FFF2-40B4-BE49-F238E27FC236}">
              <a16:creationId xmlns:a16="http://schemas.microsoft.com/office/drawing/2014/main" id="{1EC95666-09FB-4E80-A791-EE65DD8ABA6F}"/>
            </a:ext>
          </a:extLst>
        </xdr:cNvPr>
        <xdr:cNvSpPr/>
      </xdr:nvSpPr>
      <xdr:spPr>
        <a:xfrm>
          <a:off x="4584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126654</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25234BF8-1A3A-46D9-A93F-E421B1DBFD3D}"/>
            </a:ext>
          </a:extLst>
        </xdr:cNvPr>
        <xdr:cNvSpPr txBox="1"/>
      </xdr:nvSpPr>
      <xdr:spPr>
        <a:xfrm>
          <a:off x="4673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324" name="楕円 323">
          <a:extLst>
            <a:ext uri="{FF2B5EF4-FFF2-40B4-BE49-F238E27FC236}">
              <a16:creationId xmlns:a16="http://schemas.microsoft.com/office/drawing/2014/main" id="{BE869ED2-0267-426D-9B93-CD2F61682D68}"/>
            </a:ext>
          </a:extLst>
        </xdr:cNvPr>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154577</xdr:rowOff>
    </xdr:to>
    <xdr:cxnSp macro="">
      <xdr:nvCxnSpPr>
        <xdr:cNvPr id="325" name="直線コネクタ 324">
          <a:extLst>
            <a:ext uri="{FF2B5EF4-FFF2-40B4-BE49-F238E27FC236}">
              <a16:creationId xmlns:a16="http://schemas.microsoft.com/office/drawing/2014/main" id="{8092B060-AD19-4819-BBA4-5DBB34EB76D7}"/>
            </a:ext>
          </a:extLst>
        </xdr:cNvPr>
        <xdr:cNvCxnSpPr/>
      </xdr:nvCxnSpPr>
      <xdr:spPr>
        <a:xfrm>
          <a:off x="3797300" y="176032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54792</xdr:rowOff>
    </xdr:from>
    <xdr:to>
      <xdr:col>15</xdr:col>
      <xdr:colOff>101600</xdr:colOff>
      <xdr:row>102</xdr:row>
      <xdr:rowOff>156392</xdr:rowOff>
    </xdr:to>
    <xdr:sp macro="" textlink="">
      <xdr:nvSpPr>
        <xdr:cNvPr id="326" name="楕円 325">
          <a:extLst>
            <a:ext uri="{FF2B5EF4-FFF2-40B4-BE49-F238E27FC236}">
              <a16:creationId xmlns:a16="http://schemas.microsoft.com/office/drawing/2014/main" id="{3B37A9C4-E428-4271-9350-B6B0FD689870}"/>
            </a:ext>
          </a:extLst>
        </xdr:cNvPr>
        <xdr:cNvSpPr/>
      </xdr:nvSpPr>
      <xdr:spPr>
        <a:xfrm>
          <a:off x="2857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105592</xdr:rowOff>
    </xdr:from>
    <xdr:to>
      <xdr:col>19</xdr:col>
      <xdr:colOff>177800</xdr:colOff>
      <xdr:row>102</xdr:row>
      <xdr:rowOff>115388</xdr:rowOff>
    </xdr:to>
    <xdr:cxnSp macro="">
      <xdr:nvCxnSpPr>
        <xdr:cNvPr id="327" name="直線コネクタ 326">
          <a:extLst>
            <a:ext uri="{FF2B5EF4-FFF2-40B4-BE49-F238E27FC236}">
              <a16:creationId xmlns:a16="http://schemas.microsoft.com/office/drawing/2014/main" id="{DCFE50AA-9E23-4099-86B2-551B412CF17D}"/>
            </a:ext>
          </a:extLst>
        </xdr:cNvPr>
        <xdr:cNvCxnSpPr/>
      </xdr:nvCxnSpPr>
      <xdr:spPr>
        <a:xfrm>
          <a:off x="2908300" y="175934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18869</xdr:rowOff>
    </xdr:from>
    <xdr:to>
      <xdr:col>10</xdr:col>
      <xdr:colOff>165100</xdr:colOff>
      <xdr:row>102</xdr:row>
      <xdr:rowOff>120469</xdr:rowOff>
    </xdr:to>
    <xdr:sp macro="" textlink="">
      <xdr:nvSpPr>
        <xdr:cNvPr id="328" name="楕円 327">
          <a:extLst>
            <a:ext uri="{FF2B5EF4-FFF2-40B4-BE49-F238E27FC236}">
              <a16:creationId xmlns:a16="http://schemas.microsoft.com/office/drawing/2014/main" id="{925B3744-0CE7-437D-B9F6-D81F4821FFA4}"/>
            </a:ext>
          </a:extLst>
        </xdr:cNvPr>
        <xdr:cNvSpPr/>
      </xdr:nvSpPr>
      <xdr:spPr>
        <a:xfrm>
          <a:off x="1968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69669</xdr:rowOff>
    </xdr:from>
    <xdr:to>
      <xdr:col>15</xdr:col>
      <xdr:colOff>50800</xdr:colOff>
      <xdr:row>102</xdr:row>
      <xdr:rowOff>105592</xdr:rowOff>
    </xdr:to>
    <xdr:cxnSp macro="">
      <xdr:nvCxnSpPr>
        <xdr:cNvPr id="329" name="直線コネクタ 328">
          <a:extLst>
            <a:ext uri="{FF2B5EF4-FFF2-40B4-BE49-F238E27FC236}">
              <a16:creationId xmlns:a16="http://schemas.microsoft.com/office/drawing/2014/main" id="{48269FB9-14F7-4776-BC3E-A4364D5F8571}"/>
            </a:ext>
          </a:extLst>
        </xdr:cNvPr>
        <xdr:cNvCxnSpPr/>
      </xdr:nvCxnSpPr>
      <xdr:spPr>
        <a:xfrm>
          <a:off x="2019300" y="1755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154395</xdr:rowOff>
    </xdr:from>
    <xdr:to>
      <xdr:col>6</xdr:col>
      <xdr:colOff>38100</xdr:colOff>
      <xdr:row>102</xdr:row>
      <xdr:rowOff>84545</xdr:rowOff>
    </xdr:to>
    <xdr:sp macro="" textlink="">
      <xdr:nvSpPr>
        <xdr:cNvPr id="330" name="楕円 329">
          <a:extLst>
            <a:ext uri="{FF2B5EF4-FFF2-40B4-BE49-F238E27FC236}">
              <a16:creationId xmlns:a16="http://schemas.microsoft.com/office/drawing/2014/main" id="{ACC9B32F-E6B8-49D4-8B10-AA733E2AE429}"/>
            </a:ext>
          </a:extLst>
        </xdr:cNvPr>
        <xdr:cNvSpPr/>
      </xdr:nvSpPr>
      <xdr:spPr>
        <a:xfrm>
          <a:off x="1079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33745</xdr:rowOff>
    </xdr:from>
    <xdr:to>
      <xdr:col>10</xdr:col>
      <xdr:colOff>114300</xdr:colOff>
      <xdr:row>102</xdr:row>
      <xdr:rowOff>69669</xdr:rowOff>
    </xdr:to>
    <xdr:cxnSp macro="">
      <xdr:nvCxnSpPr>
        <xdr:cNvPr id="331" name="直線コネクタ 330">
          <a:extLst>
            <a:ext uri="{FF2B5EF4-FFF2-40B4-BE49-F238E27FC236}">
              <a16:creationId xmlns:a16="http://schemas.microsoft.com/office/drawing/2014/main" id="{B70ED707-56F6-425D-92C6-FC5A3548E07E}"/>
            </a:ext>
          </a:extLst>
        </xdr:cNvPr>
        <xdr:cNvCxnSpPr/>
      </xdr:nvCxnSpPr>
      <xdr:spPr>
        <a:xfrm>
          <a:off x="1130300" y="1752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2" name="n_1aveValue【市民会館】&#10;有形固定資産減価償却率">
          <a:extLst>
            <a:ext uri="{FF2B5EF4-FFF2-40B4-BE49-F238E27FC236}">
              <a16:creationId xmlns:a16="http://schemas.microsoft.com/office/drawing/2014/main" id="{1B7D6261-EB26-4188-BE43-A34FC754F209}"/>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3" name="n_2aveValue【市民会館】&#10;有形固定資産減価償却率">
          <a:extLst>
            <a:ext uri="{FF2B5EF4-FFF2-40B4-BE49-F238E27FC236}">
              <a16:creationId xmlns:a16="http://schemas.microsoft.com/office/drawing/2014/main" id="{45C936E8-CC02-495A-8A56-24DD31C5A311}"/>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4" name="n_3aveValue【市民会館】&#10;有形固定資産減価償却率">
          <a:extLst>
            <a:ext uri="{FF2B5EF4-FFF2-40B4-BE49-F238E27FC236}">
              <a16:creationId xmlns:a16="http://schemas.microsoft.com/office/drawing/2014/main" id="{E86310F1-1776-4212-B5AF-6C9668CDE537}"/>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5" name="n_4aveValue【市民会館】&#10;有形固定資産減価償却率">
          <a:extLst>
            <a:ext uri="{FF2B5EF4-FFF2-40B4-BE49-F238E27FC236}">
              <a16:creationId xmlns:a16="http://schemas.microsoft.com/office/drawing/2014/main" id="{281DCC94-17F1-475A-840D-64EC96C79D5F}"/>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336" name="n_1mainValue【市民会館】&#10;有形固定資産減価償却率">
          <a:extLst>
            <a:ext uri="{FF2B5EF4-FFF2-40B4-BE49-F238E27FC236}">
              <a16:creationId xmlns:a16="http://schemas.microsoft.com/office/drawing/2014/main" id="{D344AAF5-B92E-4ED0-8A74-8A13949E0015}"/>
            </a:ext>
          </a:extLst>
        </xdr:cNvPr>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1469</xdr:rowOff>
    </xdr:from>
    <xdr:ext cx="405111" cy="259045"/>
    <xdr:sp macro="" textlink="">
      <xdr:nvSpPr>
        <xdr:cNvPr id="337" name="n_2mainValue【市民会館】&#10;有形固定資産減価償却率">
          <a:extLst>
            <a:ext uri="{FF2B5EF4-FFF2-40B4-BE49-F238E27FC236}">
              <a16:creationId xmlns:a16="http://schemas.microsoft.com/office/drawing/2014/main" id="{2A637790-D1B1-4B79-83D2-EFA75C86BDDB}"/>
            </a:ext>
          </a:extLst>
        </xdr:cNvPr>
        <xdr:cNvSpPr txBox="1"/>
      </xdr:nvSpPr>
      <xdr:spPr>
        <a:xfrm>
          <a:off x="2705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136996</xdr:rowOff>
    </xdr:from>
    <xdr:ext cx="405111" cy="259045"/>
    <xdr:sp macro="" textlink="">
      <xdr:nvSpPr>
        <xdr:cNvPr id="338" name="n_3mainValue【市民会館】&#10;有形固定資産減価償却率">
          <a:extLst>
            <a:ext uri="{FF2B5EF4-FFF2-40B4-BE49-F238E27FC236}">
              <a16:creationId xmlns:a16="http://schemas.microsoft.com/office/drawing/2014/main" id="{A30EDAE9-69AC-433E-AA1B-E14A67D6C6BC}"/>
            </a:ext>
          </a:extLst>
        </xdr:cNvPr>
        <xdr:cNvSpPr txBox="1"/>
      </xdr:nvSpPr>
      <xdr:spPr>
        <a:xfrm>
          <a:off x="1816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101072</xdr:rowOff>
    </xdr:from>
    <xdr:ext cx="405111" cy="259045"/>
    <xdr:sp macro="" textlink="">
      <xdr:nvSpPr>
        <xdr:cNvPr id="339" name="n_4mainValue【市民会館】&#10;有形固定資産減価償却率">
          <a:extLst>
            <a:ext uri="{FF2B5EF4-FFF2-40B4-BE49-F238E27FC236}">
              <a16:creationId xmlns:a16="http://schemas.microsoft.com/office/drawing/2014/main" id="{DB0AFE2B-00C6-4C60-9A27-9351131C72F6}"/>
            </a:ext>
          </a:extLst>
        </xdr:cNvPr>
        <xdr:cNvSpPr txBox="1"/>
      </xdr:nvSpPr>
      <xdr:spPr>
        <a:xfrm>
          <a:off x="927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EE50F4BD-1509-4611-A273-D7300FD501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F513C728-82C1-479B-9D51-258B855986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F0F47AC5-B617-4447-97DA-A6102C411B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A149CAFF-C808-46FD-AF6F-8A3D85254B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A0A3C9DF-529B-45DC-B55F-FDBB4588F2A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787923D0-C6D6-4B14-96EE-84C2455EF2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9A69ABFF-567F-4D8D-B9AD-9716578C18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FAD0B63C-37A2-4AF2-852D-97ABABEF3E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EBFDB07D-2A16-421F-9E88-86E6A736AF1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1643B4A-69D6-48B3-8BB5-F8EBA26E8CB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2C9CADC1-1FB4-4ED1-8642-1FF01FA2F5B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EDEC7529-DA31-485C-B0E6-4644393762E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EB61ABD3-0CC9-4405-88CA-DDF42BB6BC7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C466067F-8E64-44A6-9700-DCA498FFD54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B708266B-C91B-4302-BED3-B48E610F4B0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57EDE732-4C78-4846-8B7F-0B169ED86C6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17E333F6-8769-40E8-B5D0-76D426CBE7B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3A2A9F13-8CF7-45CC-8CAA-EF4BA177A2D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5653C7D1-ABF4-45ED-9100-22FBD305DD1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39EEC1A7-88D1-4577-B2CF-A6C74BF3858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1865072C-2977-41BB-B27C-E97DE648CB2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33026AC7-B757-4380-91DF-1AE043BCA1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4D0F52DC-47AE-4B7F-A529-FDFB13C2236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id="{AAED8E90-746F-4F7B-8113-B1F127484CBF}"/>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id="{F3C5E848-80CB-4B87-8734-EB002BAC94DB}"/>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id="{B6D1AD61-46CA-4E9C-AFA7-8BD9575DE4A1}"/>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id="{C7ED2356-7DA1-4716-A0F5-0E57A7E6ADC4}"/>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id="{CCC5974F-0678-4F25-987A-FFCC1F8E5411}"/>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368" name="【市民会館】&#10;一人当たり面積平均値テキスト">
          <a:extLst>
            <a:ext uri="{FF2B5EF4-FFF2-40B4-BE49-F238E27FC236}">
              <a16:creationId xmlns:a16="http://schemas.microsoft.com/office/drawing/2014/main" id="{D995E2B4-5A62-4E3F-BB10-3881DB897D30}"/>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id="{A1124613-7189-4B4A-B129-F7522273BDA6}"/>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id="{A781BE99-AA6A-4BAB-B641-51AA1F6DC2FB}"/>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id="{11FA87AC-B42B-4875-ABEA-9087296A07F3}"/>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id="{955D2E92-2EE5-45AE-A73C-E8DCE7AF7391}"/>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id="{71639810-9380-4A32-8AD4-2106E4497D5C}"/>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5ADEE00-4698-4B3E-A8F4-49D9A611EA9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51DB265-3A34-437D-8DC6-9170D220A5D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8A1F389-27ED-438C-8135-48913A50305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2FFE917-B69C-40CD-A091-E1541AF2B6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8981ABB-2A39-4EBF-83C5-B5CF909CAB3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38736</xdr:rowOff>
    </xdr:from>
    <xdr:to>
      <xdr:col>55</xdr:col>
      <xdr:colOff>50800</xdr:colOff>
      <xdr:row>107</xdr:row>
      <xdr:rowOff>140336</xdr:rowOff>
    </xdr:to>
    <xdr:sp macro="" textlink="">
      <xdr:nvSpPr>
        <xdr:cNvPr id="379" name="楕円 378">
          <a:extLst>
            <a:ext uri="{FF2B5EF4-FFF2-40B4-BE49-F238E27FC236}">
              <a16:creationId xmlns:a16="http://schemas.microsoft.com/office/drawing/2014/main" id="{C6B0DEEB-5605-420A-9FB0-9EB53BDE4C65}"/>
            </a:ext>
          </a:extLst>
        </xdr:cNvPr>
        <xdr:cNvSpPr/>
      </xdr:nvSpPr>
      <xdr:spPr>
        <a:xfrm>
          <a:off x="10426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17163</xdr:rowOff>
    </xdr:from>
    <xdr:ext cx="469744" cy="259045"/>
    <xdr:sp macro="" textlink="">
      <xdr:nvSpPr>
        <xdr:cNvPr id="380" name="【市民会館】&#10;一人当たり面積該当値テキスト">
          <a:extLst>
            <a:ext uri="{FF2B5EF4-FFF2-40B4-BE49-F238E27FC236}">
              <a16:creationId xmlns:a16="http://schemas.microsoft.com/office/drawing/2014/main" id="{22088CEC-1479-4C99-B85F-014B64D22415}"/>
            </a:ext>
          </a:extLst>
        </xdr:cNvPr>
        <xdr:cNvSpPr txBox="1"/>
      </xdr:nvSpPr>
      <xdr:spPr>
        <a:xfrm>
          <a:off x="10515600"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38736</xdr:rowOff>
    </xdr:from>
    <xdr:to>
      <xdr:col>50</xdr:col>
      <xdr:colOff>165100</xdr:colOff>
      <xdr:row>107</xdr:row>
      <xdr:rowOff>140336</xdr:rowOff>
    </xdr:to>
    <xdr:sp macro="" textlink="">
      <xdr:nvSpPr>
        <xdr:cNvPr id="381" name="楕円 380">
          <a:extLst>
            <a:ext uri="{FF2B5EF4-FFF2-40B4-BE49-F238E27FC236}">
              <a16:creationId xmlns:a16="http://schemas.microsoft.com/office/drawing/2014/main" id="{DB36DB00-8A51-4CAF-83C0-28587E3B6073}"/>
            </a:ext>
          </a:extLst>
        </xdr:cNvPr>
        <xdr:cNvSpPr/>
      </xdr:nvSpPr>
      <xdr:spPr>
        <a:xfrm>
          <a:off x="9588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89536</xdr:rowOff>
    </xdr:from>
    <xdr:to>
      <xdr:col>55</xdr:col>
      <xdr:colOff>0</xdr:colOff>
      <xdr:row>107</xdr:row>
      <xdr:rowOff>89536</xdr:rowOff>
    </xdr:to>
    <xdr:cxnSp macro="">
      <xdr:nvCxnSpPr>
        <xdr:cNvPr id="382" name="直線コネクタ 381">
          <a:extLst>
            <a:ext uri="{FF2B5EF4-FFF2-40B4-BE49-F238E27FC236}">
              <a16:creationId xmlns:a16="http://schemas.microsoft.com/office/drawing/2014/main" id="{8CF091DD-2CAB-4265-A40B-3F2922F5D02C}"/>
            </a:ext>
          </a:extLst>
        </xdr:cNvPr>
        <xdr:cNvCxnSpPr/>
      </xdr:nvCxnSpPr>
      <xdr:spPr>
        <a:xfrm>
          <a:off x="9639300" y="18434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38736</xdr:rowOff>
    </xdr:from>
    <xdr:to>
      <xdr:col>46</xdr:col>
      <xdr:colOff>38100</xdr:colOff>
      <xdr:row>107</xdr:row>
      <xdr:rowOff>140336</xdr:rowOff>
    </xdr:to>
    <xdr:sp macro="" textlink="">
      <xdr:nvSpPr>
        <xdr:cNvPr id="383" name="楕円 382">
          <a:extLst>
            <a:ext uri="{FF2B5EF4-FFF2-40B4-BE49-F238E27FC236}">
              <a16:creationId xmlns:a16="http://schemas.microsoft.com/office/drawing/2014/main" id="{D2D6F02F-1FED-486E-B397-8F8595FA902E}"/>
            </a:ext>
          </a:extLst>
        </xdr:cNvPr>
        <xdr:cNvSpPr/>
      </xdr:nvSpPr>
      <xdr:spPr>
        <a:xfrm>
          <a:off x="8699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89536</xdr:rowOff>
    </xdr:from>
    <xdr:to>
      <xdr:col>50</xdr:col>
      <xdr:colOff>114300</xdr:colOff>
      <xdr:row>107</xdr:row>
      <xdr:rowOff>89536</xdr:rowOff>
    </xdr:to>
    <xdr:cxnSp macro="">
      <xdr:nvCxnSpPr>
        <xdr:cNvPr id="384" name="直線コネクタ 383">
          <a:extLst>
            <a:ext uri="{FF2B5EF4-FFF2-40B4-BE49-F238E27FC236}">
              <a16:creationId xmlns:a16="http://schemas.microsoft.com/office/drawing/2014/main" id="{5D555FCC-A9C9-40FE-8EB4-A6949B8D936E}"/>
            </a:ext>
          </a:extLst>
        </xdr:cNvPr>
        <xdr:cNvCxnSpPr/>
      </xdr:nvCxnSpPr>
      <xdr:spPr>
        <a:xfrm>
          <a:off x="8750300" y="18434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38736</xdr:rowOff>
    </xdr:from>
    <xdr:to>
      <xdr:col>41</xdr:col>
      <xdr:colOff>101600</xdr:colOff>
      <xdr:row>107</xdr:row>
      <xdr:rowOff>140336</xdr:rowOff>
    </xdr:to>
    <xdr:sp macro="" textlink="">
      <xdr:nvSpPr>
        <xdr:cNvPr id="385" name="楕円 384">
          <a:extLst>
            <a:ext uri="{FF2B5EF4-FFF2-40B4-BE49-F238E27FC236}">
              <a16:creationId xmlns:a16="http://schemas.microsoft.com/office/drawing/2014/main" id="{E7CE614C-93C6-4B8B-8BDC-411D60C37003}"/>
            </a:ext>
          </a:extLst>
        </xdr:cNvPr>
        <xdr:cNvSpPr/>
      </xdr:nvSpPr>
      <xdr:spPr>
        <a:xfrm>
          <a:off x="7810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89536</xdr:rowOff>
    </xdr:from>
    <xdr:to>
      <xdr:col>45</xdr:col>
      <xdr:colOff>177800</xdr:colOff>
      <xdr:row>107</xdr:row>
      <xdr:rowOff>89536</xdr:rowOff>
    </xdr:to>
    <xdr:cxnSp macro="">
      <xdr:nvCxnSpPr>
        <xdr:cNvPr id="386" name="直線コネクタ 385">
          <a:extLst>
            <a:ext uri="{FF2B5EF4-FFF2-40B4-BE49-F238E27FC236}">
              <a16:creationId xmlns:a16="http://schemas.microsoft.com/office/drawing/2014/main" id="{72663ADA-8574-4BCE-AA9E-D425FB26135D}"/>
            </a:ext>
          </a:extLst>
        </xdr:cNvPr>
        <xdr:cNvCxnSpPr/>
      </xdr:nvCxnSpPr>
      <xdr:spPr>
        <a:xfrm>
          <a:off x="7861300" y="18434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38736</xdr:rowOff>
    </xdr:from>
    <xdr:to>
      <xdr:col>36</xdr:col>
      <xdr:colOff>165100</xdr:colOff>
      <xdr:row>107</xdr:row>
      <xdr:rowOff>140336</xdr:rowOff>
    </xdr:to>
    <xdr:sp macro="" textlink="">
      <xdr:nvSpPr>
        <xdr:cNvPr id="387" name="楕円 386">
          <a:extLst>
            <a:ext uri="{FF2B5EF4-FFF2-40B4-BE49-F238E27FC236}">
              <a16:creationId xmlns:a16="http://schemas.microsoft.com/office/drawing/2014/main" id="{7D191E69-14E9-4F18-AEA8-20B0ECA45646}"/>
            </a:ext>
          </a:extLst>
        </xdr:cNvPr>
        <xdr:cNvSpPr/>
      </xdr:nvSpPr>
      <xdr:spPr>
        <a:xfrm>
          <a:off x="6921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89536</xdr:rowOff>
    </xdr:from>
    <xdr:to>
      <xdr:col>41</xdr:col>
      <xdr:colOff>50800</xdr:colOff>
      <xdr:row>107</xdr:row>
      <xdr:rowOff>89536</xdr:rowOff>
    </xdr:to>
    <xdr:cxnSp macro="">
      <xdr:nvCxnSpPr>
        <xdr:cNvPr id="388" name="直線コネクタ 387">
          <a:extLst>
            <a:ext uri="{FF2B5EF4-FFF2-40B4-BE49-F238E27FC236}">
              <a16:creationId xmlns:a16="http://schemas.microsoft.com/office/drawing/2014/main" id="{E2D5C418-FAC7-429A-BCBE-66850568897D}"/>
            </a:ext>
          </a:extLst>
        </xdr:cNvPr>
        <xdr:cNvCxnSpPr/>
      </xdr:nvCxnSpPr>
      <xdr:spPr>
        <a:xfrm>
          <a:off x="6972300" y="18434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389" name="n_1aveValue【市民会館】&#10;一人当たり面積">
          <a:extLst>
            <a:ext uri="{FF2B5EF4-FFF2-40B4-BE49-F238E27FC236}">
              <a16:creationId xmlns:a16="http://schemas.microsoft.com/office/drawing/2014/main" id="{70817107-62BB-4CB8-A53B-F1E9D045FA55}"/>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90" name="n_2aveValue【市民会館】&#10;一人当たり面積">
          <a:extLst>
            <a:ext uri="{FF2B5EF4-FFF2-40B4-BE49-F238E27FC236}">
              <a16:creationId xmlns:a16="http://schemas.microsoft.com/office/drawing/2014/main" id="{C8F6A969-AF8C-4456-917B-CF4D5EC71E1F}"/>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91" name="n_3aveValue【市民会館】&#10;一人当たり面積">
          <a:extLst>
            <a:ext uri="{FF2B5EF4-FFF2-40B4-BE49-F238E27FC236}">
              <a16:creationId xmlns:a16="http://schemas.microsoft.com/office/drawing/2014/main" id="{4812DA8E-D4C8-4426-80E4-8DF7EA08CC99}"/>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92" name="n_4aveValue【市民会館】&#10;一人当たり面積">
          <a:extLst>
            <a:ext uri="{FF2B5EF4-FFF2-40B4-BE49-F238E27FC236}">
              <a16:creationId xmlns:a16="http://schemas.microsoft.com/office/drawing/2014/main" id="{38DB1330-2CA6-40BB-B1D6-5B98F8F85F07}"/>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131463</xdr:rowOff>
    </xdr:from>
    <xdr:ext cx="469744" cy="259045"/>
    <xdr:sp macro="" textlink="">
      <xdr:nvSpPr>
        <xdr:cNvPr id="393" name="n_1mainValue【市民会館】&#10;一人当たり面積">
          <a:extLst>
            <a:ext uri="{FF2B5EF4-FFF2-40B4-BE49-F238E27FC236}">
              <a16:creationId xmlns:a16="http://schemas.microsoft.com/office/drawing/2014/main" id="{CDED3F35-76EA-48F7-BB37-45A291070ECF}"/>
            </a:ext>
          </a:extLst>
        </xdr:cNvPr>
        <xdr:cNvSpPr txBox="1"/>
      </xdr:nvSpPr>
      <xdr:spPr>
        <a:xfrm>
          <a:off x="93917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131463</xdr:rowOff>
    </xdr:from>
    <xdr:ext cx="469744" cy="259045"/>
    <xdr:sp macro="" textlink="">
      <xdr:nvSpPr>
        <xdr:cNvPr id="394" name="n_2mainValue【市民会館】&#10;一人当たり面積">
          <a:extLst>
            <a:ext uri="{FF2B5EF4-FFF2-40B4-BE49-F238E27FC236}">
              <a16:creationId xmlns:a16="http://schemas.microsoft.com/office/drawing/2014/main" id="{EE7733DB-CFAF-4BD5-B69E-C7DCBD04A21D}"/>
            </a:ext>
          </a:extLst>
        </xdr:cNvPr>
        <xdr:cNvSpPr txBox="1"/>
      </xdr:nvSpPr>
      <xdr:spPr>
        <a:xfrm>
          <a:off x="8515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131463</xdr:rowOff>
    </xdr:from>
    <xdr:ext cx="469744" cy="259045"/>
    <xdr:sp macro="" textlink="">
      <xdr:nvSpPr>
        <xdr:cNvPr id="395" name="n_3mainValue【市民会館】&#10;一人当たり面積">
          <a:extLst>
            <a:ext uri="{FF2B5EF4-FFF2-40B4-BE49-F238E27FC236}">
              <a16:creationId xmlns:a16="http://schemas.microsoft.com/office/drawing/2014/main" id="{5B17A02C-F37A-47E7-85E7-F9B7895EF5A2}"/>
            </a:ext>
          </a:extLst>
        </xdr:cNvPr>
        <xdr:cNvSpPr txBox="1"/>
      </xdr:nvSpPr>
      <xdr:spPr>
        <a:xfrm>
          <a:off x="7626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131463</xdr:rowOff>
    </xdr:from>
    <xdr:ext cx="469744" cy="259045"/>
    <xdr:sp macro="" textlink="">
      <xdr:nvSpPr>
        <xdr:cNvPr id="396" name="n_4mainValue【市民会館】&#10;一人当たり面積">
          <a:extLst>
            <a:ext uri="{FF2B5EF4-FFF2-40B4-BE49-F238E27FC236}">
              <a16:creationId xmlns:a16="http://schemas.microsoft.com/office/drawing/2014/main" id="{4DF2455A-3203-4FF1-AD73-B208DCA2D711}"/>
            </a:ext>
          </a:extLst>
        </xdr:cNvPr>
        <xdr:cNvSpPr txBox="1"/>
      </xdr:nvSpPr>
      <xdr:spPr>
        <a:xfrm>
          <a:off x="6737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3CCED472-B8C2-4BEE-9E01-749381C4E6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8A6F0E2-FF5D-4D9F-B479-CB294D6ABB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67D1625-4C49-4679-9484-09AB10E1306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F3743FD-8539-4C63-AE5F-9EF443BBC2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4756B83-EC0B-42AA-AFF3-CCDB394B32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B2A150A-A189-465F-82BB-F0760149217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952F087-BFBD-4348-A972-0D67DC7D92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6962F0E-7A73-4D68-BC76-976852DE5EA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1B59C17-9BD7-41E1-8785-2D9D03021F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C6FCDAE-8C1F-4052-A037-079C44594F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8EB74B37-3D2C-4619-808C-3E3C25306D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D9EB2BA3-33B4-436F-A1F3-F9C458B55B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BF7B1248-E76D-4DFA-A122-C6D1B1535A1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AFC1135-418C-47D4-9BD6-88263D0FB7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6B59B195-78E0-4CCC-A06B-FD33E8A903E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A9DA1EB-46F8-4001-BB67-E29C7F6EEEC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A3AF459-0FA6-43BD-BDB8-CBCD836E4A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73F50C5-DB51-49E3-937B-17105A8237D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9C18B03-DF09-45C7-94C1-155D010E36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B676B42-FFB5-4B92-B28D-7B22DB947E4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6E609E2-D19C-4C27-B516-3E5B9C9476B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C51E36C-F9D6-4D70-B5E8-EF398ECFAF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AFAC1377-1571-42BB-B186-B14B449DB0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B0B2A424-81F1-482C-87E1-FA1A2499A6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EF82D23C-2A2E-47E4-95F7-08F8916DB8CC}"/>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A3451591-FA97-4724-BDE0-630C940CC5C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FFBECF88-1B82-46F5-A5A8-9BCBE876790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5C35DCB8-CF06-455A-96FF-D594B98ADF8B}"/>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a16="http://schemas.microsoft.com/office/drawing/2014/main" id="{81649FC4-54CC-4E4F-9D95-6D08CE583492}"/>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D6E7F205-D1B4-41F1-A470-D53A03BB2C5B}"/>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a16="http://schemas.microsoft.com/office/drawing/2014/main" id="{3D7CEFC4-1367-4335-B667-F5BDBF7757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a16="http://schemas.microsoft.com/office/drawing/2014/main" id="{73353BE8-440E-4A74-B078-77A01DAF2B58}"/>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a16="http://schemas.microsoft.com/office/drawing/2014/main" id="{CAF0051F-C7B0-459C-AD58-475ED75ECE35}"/>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id="{B82D4828-6660-4029-B87A-C9E2A3626FB5}"/>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id="{06017D53-B898-4CEF-8703-C363FBFBCBF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B671917-8D54-4FF2-953E-E891E6AA7D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F549662-C5F9-4E24-ACB5-BCCF23A1B1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0D41206-906C-4D64-94FA-20BC296845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10742D2-7EB4-4EB2-8068-1D9D035982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997692A-00F2-4B88-8432-E59B2CA3B1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37" name="楕円 436">
          <a:extLst>
            <a:ext uri="{FF2B5EF4-FFF2-40B4-BE49-F238E27FC236}">
              <a16:creationId xmlns:a16="http://schemas.microsoft.com/office/drawing/2014/main" id="{F32D50E4-2963-4E5D-A10B-1475C20B9939}"/>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601F236F-0704-465B-B424-FC4280FF13AF}"/>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439" name="楕円 438">
          <a:extLst>
            <a:ext uri="{FF2B5EF4-FFF2-40B4-BE49-F238E27FC236}">
              <a16:creationId xmlns:a16="http://schemas.microsoft.com/office/drawing/2014/main" id="{C3E24CBF-987E-4F1B-BD6C-EE6FFC6871EC}"/>
            </a:ext>
          </a:extLst>
        </xdr:cNvPr>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89535</xdr:rowOff>
    </xdr:to>
    <xdr:cxnSp macro="">
      <xdr:nvCxnSpPr>
        <xdr:cNvPr id="440" name="直線コネクタ 439">
          <a:extLst>
            <a:ext uri="{FF2B5EF4-FFF2-40B4-BE49-F238E27FC236}">
              <a16:creationId xmlns:a16="http://schemas.microsoft.com/office/drawing/2014/main" id="{480EFEF3-D93A-4765-B23D-C2FDBF5F4C97}"/>
            </a:ext>
          </a:extLst>
        </xdr:cNvPr>
        <xdr:cNvCxnSpPr/>
      </xdr:nvCxnSpPr>
      <xdr:spPr>
        <a:xfrm>
          <a:off x="15481300" y="6749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441" name="楕円 440">
          <a:extLst>
            <a:ext uri="{FF2B5EF4-FFF2-40B4-BE49-F238E27FC236}">
              <a16:creationId xmlns:a16="http://schemas.microsoft.com/office/drawing/2014/main" id="{FC0A3241-9615-45BD-B5EE-A8BB54564BC8}"/>
            </a:ext>
          </a:extLst>
        </xdr:cNvPr>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34290</xdr:rowOff>
    </xdr:from>
    <xdr:to>
      <xdr:col>81</xdr:col>
      <xdr:colOff>50800</xdr:colOff>
      <xdr:row>39</xdr:row>
      <xdr:rowOff>62865</xdr:rowOff>
    </xdr:to>
    <xdr:cxnSp macro="">
      <xdr:nvCxnSpPr>
        <xdr:cNvPr id="442" name="直線コネクタ 441">
          <a:extLst>
            <a:ext uri="{FF2B5EF4-FFF2-40B4-BE49-F238E27FC236}">
              <a16:creationId xmlns:a16="http://schemas.microsoft.com/office/drawing/2014/main" id="{CFF66A11-19EC-4EFF-8E30-4C4080E98C76}"/>
            </a:ext>
          </a:extLst>
        </xdr:cNvPr>
        <xdr:cNvCxnSpPr/>
      </xdr:nvCxnSpPr>
      <xdr:spPr>
        <a:xfrm>
          <a:off x="14592300" y="67208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43" name="楕円 442">
          <a:extLst>
            <a:ext uri="{FF2B5EF4-FFF2-40B4-BE49-F238E27FC236}">
              <a16:creationId xmlns:a16="http://schemas.microsoft.com/office/drawing/2014/main" id="{4E6B616C-5790-4079-B96C-5ED30F2A9568}"/>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34290</xdr:rowOff>
    </xdr:to>
    <xdr:cxnSp macro="">
      <xdr:nvCxnSpPr>
        <xdr:cNvPr id="444" name="直線コネクタ 443">
          <a:extLst>
            <a:ext uri="{FF2B5EF4-FFF2-40B4-BE49-F238E27FC236}">
              <a16:creationId xmlns:a16="http://schemas.microsoft.com/office/drawing/2014/main" id="{BBF8ADBB-F159-4F97-BF68-6CD515779912}"/>
            </a:ext>
          </a:extLst>
        </xdr:cNvPr>
        <xdr:cNvCxnSpPr/>
      </xdr:nvCxnSpPr>
      <xdr:spPr>
        <a:xfrm>
          <a:off x="13703300" y="6692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445" name="楕円 444">
          <a:extLst>
            <a:ext uri="{FF2B5EF4-FFF2-40B4-BE49-F238E27FC236}">
              <a16:creationId xmlns:a16="http://schemas.microsoft.com/office/drawing/2014/main" id="{77F0CEB1-1914-4485-A5B4-C81D10DC70A7}"/>
            </a:ext>
          </a:extLst>
        </xdr:cNvPr>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5715</xdr:rowOff>
    </xdr:to>
    <xdr:cxnSp macro="">
      <xdr:nvCxnSpPr>
        <xdr:cNvPr id="446" name="直線コネクタ 445">
          <a:extLst>
            <a:ext uri="{FF2B5EF4-FFF2-40B4-BE49-F238E27FC236}">
              <a16:creationId xmlns:a16="http://schemas.microsoft.com/office/drawing/2014/main" id="{3801F1FD-61DA-4AC4-84FA-0F2F42879032}"/>
            </a:ext>
          </a:extLst>
        </xdr:cNvPr>
        <xdr:cNvCxnSpPr/>
      </xdr:nvCxnSpPr>
      <xdr:spPr>
        <a:xfrm>
          <a:off x="12814300" y="66655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38115571-9040-48A6-9C89-AB9616FF246A}"/>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D84D9525-F797-4095-9339-969AEACB163B}"/>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39B55071-1880-42AD-A421-591A0739DEF8}"/>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8190F9BD-5B99-4C00-B06C-DC402B8BD043}"/>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18137E63-2E86-4C30-8EF0-CAFD23F911F1}"/>
            </a:ext>
          </a:extLst>
        </xdr:cNvPr>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F59E79B4-9C9B-46A0-876A-A4EE4590E3DE}"/>
            </a:ext>
          </a:extLst>
        </xdr:cNvPr>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CB6E00C-2D45-4B59-AE94-1DF278ED1A08}"/>
            </a:ext>
          </a:extLst>
        </xdr:cNvPr>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9F7A89DE-556C-40CD-8D29-9334AB92EB65}"/>
            </a:ext>
          </a:extLst>
        </xdr:cNvPr>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7E6655C-99EC-4C51-B6B4-461B9BB97F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1BC8ACA-6AD5-45B2-8CDB-0C76FE795B0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1430902-805D-46F1-9CBB-11B09FFE19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4DA95A6-92E5-4422-8FC6-A634719E50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3B8C62F-AE66-4CD0-A651-CCF77E62A2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4A540F8-4FDE-4809-AA34-16058010B9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3AA09C7-BB78-4F37-A419-D6E6E8287FD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C6B0095-157A-4D3D-8281-EF116B167A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8E66867-6878-4DA6-A26C-FC1739B160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114A91F-C2A0-42EF-963C-65CFAA7D02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id="{12C5AD38-66D5-4EF9-BB77-6F1AF6010EE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id="{E9B0E371-A3D8-4042-97B7-B89C82BB6AF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63033470-F6D7-46A6-BD01-6062FCF26B5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id="{D2E45FC5-BDA7-4995-912D-DA4A656F0D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id="{4F041806-ED6B-4E52-807C-A35E7FE9660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id="{B6026EC9-9422-4B00-BFBB-A989B3A8933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2200B6F-790B-4D14-9128-F73005C4E1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20F77B20-DD8D-42B1-BB9A-BC14C9E5675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99620F9E-7A70-4917-B16B-272E1DA230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id="{F726835A-449A-4F22-A435-4668A24079C5}"/>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id="{708AB4E0-3D1F-4FDF-B442-1368C6E9434F}"/>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id="{01B7BFEE-6577-4F74-90AD-A00D6649BC12}"/>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B9DF50C8-A92C-4EEC-BCA1-5C528C780469}"/>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a16="http://schemas.microsoft.com/office/drawing/2014/main" id="{2CB9420B-4A40-4644-BD22-56CF9E7DC09C}"/>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69C7E208-34CE-45BC-8586-E40F90D5CB06}"/>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a16="http://schemas.microsoft.com/office/drawing/2014/main" id="{15B32EDB-8836-46A0-BABA-30FABEBA429B}"/>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a16="http://schemas.microsoft.com/office/drawing/2014/main" id="{91D7ADE6-22F0-4A84-B481-838F10919136}"/>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a16="http://schemas.microsoft.com/office/drawing/2014/main" id="{CDDCC02B-D464-451D-AF6E-4B5C955BF949}"/>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a16="http://schemas.microsoft.com/office/drawing/2014/main" id="{A5AF6E54-43D8-4F22-9701-02B860DF5F74}"/>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a16="http://schemas.microsoft.com/office/drawing/2014/main" id="{A5C11330-E32F-4AB5-997A-8ED52E440263}"/>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6A32363-CF0F-4A08-AED8-17DD8FE1A44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11726A9-80F7-41FA-89F0-ED8C09CE3A6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769D2A5-363B-4C92-A726-D56EE8A8886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66E9B4C-E273-41D3-ACEC-B9125B022D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BE09EEA-3B09-4E34-8D71-121FABC09BD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21657</xdr:rowOff>
    </xdr:from>
    <xdr:to>
      <xdr:col>116</xdr:col>
      <xdr:colOff>114300</xdr:colOff>
      <xdr:row>38</xdr:row>
      <xdr:rowOff>123257</xdr:rowOff>
    </xdr:to>
    <xdr:sp macro="" textlink="">
      <xdr:nvSpPr>
        <xdr:cNvPr id="490" name="楕円 489">
          <a:extLst>
            <a:ext uri="{FF2B5EF4-FFF2-40B4-BE49-F238E27FC236}">
              <a16:creationId xmlns:a16="http://schemas.microsoft.com/office/drawing/2014/main" id="{296BFD8E-AA64-44CB-A342-26AFFF036C06}"/>
            </a:ext>
          </a:extLst>
        </xdr:cNvPr>
        <xdr:cNvSpPr/>
      </xdr:nvSpPr>
      <xdr:spPr>
        <a:xfrm>
          <a:off x="22110700" y="6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44534</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ACDED735-4A0E-488A-AAF9-31DCC739CA39}"/>
            </a:ext>
          </a:extLst>
        </xdr:cNvPr>
        <xdr:cNvSpPr txBox="1"/>
      </xdr:nvSpPr>
      <xdr:spPr>
        <a:xfrm>
          <a:off x="22199600" y="63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20400</xdr:rowOff>
    </xdr:from>
    <xdr:to>
      <xdr:col>112</xdr:col>
      <xdr:colOff>38100</xdr:colOff>
      <xdr:row>38</xdr:row>
      <xdr:rowOff>122000</xdr:rowOff>
    </xdr:to>
    <xdr:sp macro="" textlink="">
      <xdr:nvSpPr>
        <xdr:cNvPr id="492" name="楕円 491">
          <a:extLst>
            <a:ext uri="{FF2B5EF4-FFF2-40B4-BE49-F238E27FC236}">
              <a16:creationId xmlns:a16="http://schemas.microsoft.com/office/drawing/2014/main" id="{4E21D16B-FA28-491D-9502-5DE671CB1DF4}"/>
            </a:ext>
          </a:extLst>
        </xdr:cNvPr>
        <xdr:cNvSpPr/>
      </xdr:nvSpPr>
      <xdr:spPr>
        <a:xfrm>
          <a:off x="21272500" y="65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71200</xdr:rowOff>
    </xdr:from>
    <xdr:to>
      <xdr:col>116</xdr:col>
      <xdr:colOff>63500</xdr:colOff>
      <xdr:row>38</xdr:row>
      <xdr:rowOff>72457</xdr:rowOff>
    </xdr:to>
    <xdr:cxnSp macro="">
      <xdr:nvCxnSpPr>
        <xdr:cNvPr id="493" name="直線コネクタ 492">
          <a:extLst>
            <a:ext uri="{FF2B5EF4-FFF2-40B4-BE49-F238E27FC236}">
              <a16:creationId xmlns:a16="http://schemas.microsoft.com/office/drawing/2014/main" id="{D783A999-33F6-4B4A-9E0E-39E40E81EB6D}"/>
            </a:ext>
          </a:extLst>
        </xdr:cNvPr>
        <xdr:cNvCxnSpPr/>
      </xdr:nvCxnSpPr>
      <xdr:spPr>
        <a:xfrm>
          <a:off x="21323300" y="658630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20999</xdr:rowOff>
    </xdr:from>
    <xdr:to>
      <xdr:col>107</xdr:col>
      <xdr:colOff>101600</xdr:colOff>
      <xdr:row>38</xdr:row>
      <xdr:rowOff>122599</xdr:rowOff>
    </xdr:to>
    <xdr:sp macro="" textlink="">
      <xdr:nvSpPr>
        <xdr:cNvPr id="494" name="楕円 493">
          <a:extLst>
            <a:ext uri="{FF2B5EF4-FFF2-40B4-BE49-F238E27FC236}">
              <a16:creationId xmlns:a16="http://schemas.microsoft.com/office/drawing/2014/main" id="{C023BA5B-F96B-4DEE-BAB5-A83DE2E1030D}"/>
            </a:ext>
          </a:extLst>
        </xdr:cNvPr>
        <xdr:cNvSpPr/>
      </xdr:nvSpPr>
      <xdr:spPr>
        <a:xfrm>
          <a:off x="20383500" y="6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71200</xdr:rowOff>
    </xdr:from>
    <xdr:to>
      <xdr:col>111</xdr:col>
      <xdr:colOff>177800</xdr:colOff>
      <xdr:row>38</xdr:row>
      <xdr:rowOff>71799</xdr:rowOff>
    </xdr:to>
    <xdr:cxnSp macro="">
      <xdr:nvCxnSpPr>
        <xdr:cNvPr id="495" name="直線コネクタ 494">
          <a:extLst>
            <a:ext uri="{FF2B5EF4-FFF2-40B4-BE49-F238E27FC236}">
              <a16:creationId xmlns:a16="http://schemas.microsoft.com/office/drawing/2014/main" id="{D4FE70C2-100B-447F-8A63-495BF11D0B33}"/>
            </a:ext>
          </a:extLst>
        </xdr:cNvPr>
        <xdr:cNvCxnSpPr/>
      </xdr:nvCxnSpPr>
      <xdr:spPr>
        <a:xfrm flipV="1">
          <a:off x="20434300" y="6586300"/>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21308</xdr:rowOff>
    </xdr:from>
    <xdr:to>
      <xdr:col>102</xdr:col>
      <xdr:colOff>165100</xdr:colOff>
      <xdr:row>38</xdr:row>
      <xdr:rowOff>122908</xdr:rowOff>
    </xdr:to>
    <xdr:sp macro="" textlink="">
      <xdr:nvSpPr>
        <xdr:cNvPr id="496" name="楕円 495">
          <a:extLst>
            <a:ext uri="{FF2B5EF4-FFF2-40B4-BE49-F238E27FC236}">
              <a16:creationId xmlns:a16="http://schemas.microsoft.com/office/drawing/2014/main" id="{2D57BD2A-E832-4074-9300-77DBE9E5B8B0}"/>
            </a:ext>
          </a:extLst>
        </xdr:cNvPr>
        <xdr:cNvSpPr/>
      </xdr:nvSpPr>
      <xdr:spPr>
        <a:xfrm>
          <a:off x="19494500" y="65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71799</xdr:rowOff>
    </xdr:from>
    <xdr:to>
      <xdr:col>107</xdr:col>
      <xdr:colOff>50800</xdr:colOff>
      <xdr:row>38</xdr:row>
      <xdr:rowOff>72108</xdr:rowOff>
    </xdr:to>
    <xdr:cxnSp macro="">
      <xdr:nvCxnSpPr>
        <xdr:cNvPr id="497" name="直線コネクタ 496">
          <a:extLst>
            <a:ext uri="{FF2B5EF4-FFF2-40B4-BE49-F238E27FC236}">
              <a16:creationId xmlns:a16="http://schemas.microsoft.com/office/drawing/2014/main" id="{F55AD195-A70E-451C-B7AA-4697017F5FF3}"/>
            </a:ext>
          </a:extLst>
        </xdr:cNvPr>
        <xdr:cNvCxnSpPr/>
      </xdr:nvCxnSpPr>
      <xdr:spPr>
        <a:xfrm flipV="1">
          <a:off x="19545300" y="6586899"/>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32264</xdr:rowOff>
    </xdr:from>
    <xdr:to>
      <xdr:col>98</xdr:col>
      <xdr:colOff>38100</xdr:colOff>
      <xdr:row>38</xdr:row>
      <xdr:rowOff>133864</xdr:rowOff>
    </xdr:to>
    <xdr:sp macro="" textlink="">
      <xdr:nvSpPr>
        <xdr:cNvPr id="498" name="楕円 497">
          <a:extLst>
            <a:ext uri="{FF2B5EF4-FFF2-40B4-BE49-F238E27FC236}">
              <a16:creationId xmlns:a16="http://schemas.microsoft.com/office/drawing/2014/main" id="{98A33EBF-3680-4425-AC52-3E3920F519DB}"/>
            </a:ext>
          </a:extLst>
        </xdr:cNvPr>
        <xdr:cNvSpPr/>
      </xdr:nvSpPr>
      <xdr:spPr>
        <a:xfrm>
          <a:off x="18605500" y="65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72108</xdr:rowOff>
    </xdr:from>
    <xdr:to>
      <xdr:col>102</xdr:col>
      <xdr:colOff>114300</xdr:colOff>
      <xdr:row>38</xdr:row>
      <xdr:rowOff>83064</xdr:rowOff>
    </xdr:to>
    <xdr:cxnSp macro="">
      <xdr:nvCxnSpPr>
        <xdr:cNvPr id="499" name="直線コネクタ 498">
          <a:extLst>
            <a:ext uri="{FF2B5EF4-FFF2-40B4-BE49-F238E27FC236}">
              <a16:creationId xmlns:a16="http://schemas.microsoft.com/office/drawing/2014/main" id="{4743B966-891E-4AE5-8667-308EDC171218}"/>
            </a:ext>
          </a:extLst>
        </xdr:cNvPr>
        <xdr:cNvCxnSpPr/>
      </xdr:nvCxnSpPr>
      <xdr:spPr>
        <a:xfrm flipV="1">
          <a:off x="18656300" y="6587208"/>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53B45280-35CF-49B7-A593-50D747F0A17F}"/>
            </a:ext>
          </a:extLst>
        </xdr:cNvPr>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157704</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5C0A54FD-605E-496A-B01D-1C04F5194C52}"/>
            </a:ext>
          </a:extLst>
        </xdr:cNvPr>
        <xdr:cNvSpPr txBox="1"/>
      </xdr:nvSpPr>
      <xdr:spPr>
        <a:xfrm>
          <a:off x="20167111" y="667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162853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25AEEB70-4E64-4F49-BB5C-489DECA19183}"/>
            </a:ext>
          </a:extLst>
        </xdr:cNvPr>
        <xdr:cNvSpPr txBox="1"/>
      </xdr:nvSpPr>
      <xdr:spPr>
        <a:xfrm>
          <a:off x="19278111" y="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7650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DA5C6758-4B0C-491F-BD99-7F92DEA25BA6}"/>
            </a:ext>
          </a:extLst>
        </xdr:cNvPr>
        <xdr:cNvSpPr txBox="1"/>
      </xdr:nvSpPr>
      <xdr:spPr>
        <a:xfrm>
          <a:off x="18389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138527</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6EBE4450-7073-470F-9F17-D85F436E27FA}"/>
            </a:ext>
          </a:extLst>
        </xdr:cNvPr>
        <xdr:cNvSpPr txBox="1"/>
      </xdr:nvSpPr>
      <xdr:spPr>
        <a:xfrm>
          <a:off x="21043411" y="631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139126</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5BC61712-8040-4064-8132-28054E41CC89}"/>
            </a:ext>
          </a:extLst>
        </xdr:cNvPr>
        <xdr:cNvSpPr txBox="1"/>
      </xdr:nvSpPr>
      <xdr:spPr>
        <a:xfrm>
          <a:off x="20167111" y="63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139435</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35436861-7194-4E36-88BF-DAAAD3FA1B48}"/>
            </a:ext>
          </a:extLst>
        </xdr:cNvPr>
        <xdr:cNvSpPr txBox="1"/>
      </xdr:nvSpPr>
      <xdr:spPr>
        <a:xfrm>
          <a:off x="19278111" y="63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150391</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A9450164-5FB1-4E14-8F9E-5587E6D80983}"/>
            </a:ext>
          </a:extLst>
        </xdr:cNvPr>
        <xdr:cNvSpPr txBox="1"/>
      </xdr:nvSpPr>
      <xdr:spPr>
        <a:xfrm>
          <a:off x="18389111" y="63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B5C0FA2-3BF5-41CB-8B8C-44916502D7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26FBA42-6922-4E86-8FD4-51AC469E01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49E73655-616A-4333-A3D9-9DB7FBF123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B6F17E2E-E330-4687-A77F-FB8724E826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C1E3FD07-59F2-42E7-81B1-D5CEF8394C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0C2851E-6581-4E55-8D87-43943108A2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DECBFF0-1B96-4BBD-A11F-8C3D4A6754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FE4BE9D7-00D2-4E71-A882-A5D81D0D005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9F91FA9-322C-438B-A295-490A08C083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5BB2C81B-46EE-482B-A25F-D74E927741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35837EDB-B455-44E4-A198-A4DFAF284C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E0FEAFAA-C3C5-4AD4-B4A7-DFF8B6BC289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915EE9BF-2DF6-44B1-B81D-B9B8F260EB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30ED1465-1E40-45F5-AB04-3D12D799A5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75A79E67-D4B7-4537-B8DB-3B32A7D967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DE1C276-2624-4037-A7EE-D5CC5537E6D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79F36F12-C7B6-4E98-A5BB-0B60D6AC07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26E29BA9-A013-4951-BCD0-C08932CFFD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D925FC89-45F0-4B7D-917A-155C933BF3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B170B7C5-1374-4218-B207-AFFB914B92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3302C345-97B6-4D58-BE69-0DC7DA343B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C0D2282C-F647-4CAE-AD3A-36BD4F9D06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25F899DF-CA0C-4EDE-983C-20D6C59429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5B7C59D1-4250-4BAF-B80B-1E8A0FB972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5A280820-47CD-4D22-94B6-1CF2E7907E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A4253EB-57B7-447E-A116-FC1964B182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8FC0AF3-2A0E-4AA9-8B80-0A32CFAC898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543B7717-D1FC-47F6-8268-E374748114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BA0E1CFC-27B9-45B0-BE5D-E664092CB1D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3D908C1F-2AB4-49B4-BB8D-6400974177C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D5C0A9E4-06D0-48DA-AEDB-C00BF278425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51F36F16-6869-4DBC-9654-D254DA24DF7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DB8B3EAF-4995-47C9-8A88-4D9D8AF488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59E0D4AA-A002-4CEB-B841-95A3443632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D988CF0E-2549-4AF8-BF59-F99D012E76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8869DD78-5932-465E-943D-009896279F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4BF26951-970F-45A5-B3CF-F15BC095DFB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BF972757-B8C5-4609-8289-4B6E1DF0E1A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4734858A-ED15-4132-8B09-23BFFDE00A1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656E1AA2-FEF7-455D-A9BD-C7023553713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A05E87BC-3BF4-4813-A689-33DC2A551C7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B3B131C1-7BF7-49A5-BE89-2E564EBD90B8}"/>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04C8A3DA-E3D1-465D-A055-9D6A6D7D761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FF3DE500-A1DE-47FC-A79A-ED65F58A20A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BEFA87D9-1DE3-4E94-B245-40FBF48A28F9}"/>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3" name="直線コネクタ 552">
          <a:extLst>
            <a:ext uri="{FF2B5EF4-FFF2-40B4-BE49-F238E27FC236}">
              <a16:creationId xmlns:a16="http://schemas.microsoft.com/office/drawing/2014/main" id="{AB1C105C-8D4D-425A-8B98-8E35B931F92A}"/>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D1ABF637-1B68-4458-949D-18FF1C2D054B}"/>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5" name="フローチャート: 判断 554">
          <a:extLst>
            <a:ext uri="{FF2B5EF4-FFF2-40B4-BE49-F238E27FC236}">
              <a16:creationId xmlns:a16="http://schemas.microsoft.com/office/drawing/2014/main" id="{93678FE7-731E-4538-87F1-D315EA91A895}"/>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6" name="フローチャート: 判断 555">
          <a:extLst>
            <a:ext uri="{FF2B5EF4-FFF2-40B4-BE49-F238E27FC236}">
              <a16:creationId xmlns:a16="http://schemas.microsoft.com/office/drawing/2014/main" id="{42CFEE51-41E5-4E97-BF33-40BAC8CE7AC3}"/>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7" name="フローチャート: 判断 556">
          <a:extLst>
            <a:ext uri="{FF2B5EF4-FFF2-40B4-BE49-F238E27FC236}">
              <a16:creationId xmlns:a16="http://schemas.microsoft.com/office/drawing/2014/main" id="{52314D74-0AB7-4C3D-A072-1C74FD8AA394}"/>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58" name="フローチャート: 判断 557">
          <a:extLst>
            <a:ext uri="{FF2B5EF4-FFF2-40B4-BE49-F238E27FC236}">
              <a16:creationId xmlns:a16="http://schemas.microsoft.com/office/drawing/2014/main" id="{A62E0DBF-B769-4962-991D-7AC5C738ED53}"/>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59" name="フローチャート: 判断 558">
          <a:extLst>
            <a:ext uri="{FF2B5EF4-FFF2-40B4-BE49-F238E27FC236}">
              <a16:creationId xmlns:a16="http://schemas.microsoft.com/office/drawing/2014/main" id="{B7839D7F-A343-44DA-9CBF-D7D023C394BD}"/>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3A111285-378A-42E7-9D36-B238BA199F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2858846-07E0-4736-96B3-F981B9C140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64E85B5-7F87-4FC7-A618-9F94FD558D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8A51848A-1745-4D52-9483-1C64CEE861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15A9A3D8-8184-423D-8576-385F47A5AE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65" name="楕円 564">
          <a:extLst>
            <a:ext uri="{FF2B5EF4-FFF2-40B4-BE49-F238E27FC236}">
              <a16:creationId xmlns:a16="http://schemas.microsoft.com/office/drawing/2014/main" id="{1DBE7AAC-B6C4-4A8A-B62E-4F79DFA4A973}"/>
            </a:ext>
          </a:extLst>
        </xdr:cNvPr>
        <xdr:cNvSpPr/>
      </xdr:nvSpPr>
      <xdr:spPr>
        <a:xfrm>
          <a:off x="16268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164935</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CEB87B75-D72A-46AD-9D3C-117E26C6826B}"/>
            </a:ext>
          </a:extLst>
        </xdr:cNvPr>
        <xdr:cNvSpPr txBox="1"/>
      </xdr:nvSpPr>
      <xdr:spPr>
        <a:xfrm>
          <a:off x="16357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567" name="楕円 566">
          <a:extLst>
            <a:ext uri="{FF2B5EF4-FFF2-40B4-BE49-F238E27FC236}">
              <a16:creationId xmlns:a16="http://schemas.microsoft.com/office/drawing/2014/main" id="{5052FBDA-25B1-4183-8511-40A4A6ACF7CF}"/>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65858</xdr:rowOff>
    </xdr:to>
    <xdr:cxnSp macro="">
      <xdr:nvCxnSpPr>
        <xdr:cNvPr id="568" name="直線コネクタ 567">
          <a:extLst>
            <a:ext uri="{FF2B5EF4-FFF2-40B4-BE49-F238E27FC236}">
              <a16:creationId xmlns:a16="http://schemas.microsoft.com/office/drawing/2014/main" id="{2780C14A-DC42-4BD7-83BA-E110EB9C1F6E}"/>
            </a:ext>
          </a:extLst>
        </xdr:cNvPr>
        <xdr:cNvCxnSpPr/>
      </xdr:nvCxnSpPr>
      <xdr:spPr>
        <a:xfrm>
          <a:off x="15481300" y="142570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569" name="楕円 568">
          <a:extLst>
            <a:ext uri="{FF2B5EF4-FFF2-40B4-BE49-F238E27FC236}">
              <a16:creationId xmlns:a16="http://schemas.microsoft.com/office/drawing/2014/main" id="{9285093F-F72A-447C-8A07-7B46B117AF84}"/>
            </a:ext>
          </a:extLst>
        </xdr:cNvPr>
        <xdr:cNvSpPr/>
      </xdr:nvSpPr>
      <xdr:spPr>
        <a:xfrm>
          <a:off x="14541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26670</xdr:rowOff>
    </xdr:to>
    <xdr:cxnSp macro="">
      <xdr:nvCxnSpPr>
        <xdr:cNvPr id="570" name="直線コネクタ 569">
          <a:extLst>
            <a:ext uri="{FF2B5EF4-FFF2-40B4-BE49-F238E27FC236}">
              <a16:creationId xmlns:a16="http://schemas.microsoft.com/office/drawing/2014/main" id="{CDE5DCA2-2179-40FB-BD5E-EABC2955C0B7}"/>
            </a:ext>
          </a:extLst>
        </xdr:cNvPr>
        <xdr:cNvCxnSpPr/>
      </xdr:nvCxnSpPr>
      <xdr:spPr>
        <a:xfrm>
          <a:off x="14592300" y="142145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55880</xdr:rowOff>
    </xdr:from>
    <xdr:to>
      <xdr:col>72</xdr:col>
      <xdr:colOff>38100</xdr:colOff>
      <xdr:row>82</xdr:row>
      <xdr:rowOff>157480</xdr:rowOff>
    </xdr:to>
    <xdr:sp macro="" textlink="">
      <xdr:nvSpPr>
        <xdr:cNvPr id="571" name="楕円 570">
          <a:extLst>
            <a:ext uri="{FF2B5EF4-FFF2-40B4-BE49-F238E27FC236}">
              <a16:creationId xmlns:a16="http://schemas.microsoft.com/office/drawing/2014/main" id="{512660E1-1DF3-4E1C-9914-452ECF0532D6}"/>
            </a:ext>
          </a:extLst>
        </xdr:cNvPr>
        <xdr:cNvSpPr/>
      </xdr:nvSpPr>
      <xdr:spPr>
        <a:xfrm>
          <a:off x="1365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155666</xdr:rowOff>
    </xdr:to>
    <xdr:cxnSp macro="">
      <xdr:nvCxnSpPr>
        <xdr:cNvPr id="572" name="直線コネクタ 571">
          <a:extLst>
            <a:ext uri="{FF2B5EF4-FFF2-40B4-BE49-F238E27FC236}">
              <a16:creationId xmlns:a16="http://schemas.microsoft.com/office/drawing/2014/main" id="{C695A828-EA88-4784-8E11-1AB428DCA9CB}"/>
            </a:ext>
          </a:extLst>
        </xdr:cNvPr>
        <xdr:cNvCxnSpPr/>
      </xdr:nvCxnSpPr>
      <xdr:spPr>
        <a:xfrm>
          <a:off x="13703300" y="141655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11793</xdr:rowOff>
    </xdr:from>
    <xdr:to>
      <xdr:col>67</xdr:col>
      <xdr:colOff>101600</xdr:colOff>
      <xdr:row>82</xdr:row>
      <xdr:rowOff>113393</xdr:rowOff>
    </xdr:to>
    <xdr:sp macro="" textlink="">
      <xdr:nvSpPr>
        <xdr:cNvPr id="573" name="楕円 572">
          <a:extLst>
            <a:ext uri="{FF2B5EF4-FFF2-40B4-BE49-F238E27FC236}">
              <a16:creationId xmlns:a16="http://schemas.microsoft.com/office/drawing/2014/main" id="{E0D757ED-D1B3-4400-BE31-D590ACAD05B5}"/>
            </a:ext>
          </a:extLst>
        </xdr:cNvPr>
        <xdr:cNvSpPr/>
      </xdr:nvSpPr>
      <xdr:spPr>
        <a:xfrm>
          <a:off x="12763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62593</xdr:rowOff>
    </xdr:from>
    <xdr:to>
      <xdr:col>71</xdr:col>
      <xdr:colOff>177800</xdr:colOff>
      <xdr:row>82</xdr:row>
      <xdr:rowOff>106680</xdr:rowOff>
    </xdr:to>
    <xdr:cxnSp macro="">
      <xdr:nvCxnSpPr>
        <xdr:cNvPr id="574" name="直線コネクタ 573">
          <a:extLst>
            <a:ext uri="{FF2B5EF4-FFF2-40B4-BE49-F238E27FC236}">
              <a16:creationId xmlns:a16="http://schemas.microsoft.com/office/drawing/2014/main" id="{5CE5DDE8-0252-4E90-8FA3-218FCD1CBDD5}"/>
            </a:ext>
          </a:extLst>
        </xdr:cNvPr>
        <xdr:cNvCxnSpPr/>
      </xdr:nvCxnSpPr>
      <xdr:spPr>
        <a:xfrm>
          <a:off x="12814300" y="1412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75" name="n_1aveValue【消防施設】&#10;有形固定資産減価償却率">
          <a:extLst>
            <a:ext uri="{FF2B5EF4-FFF2-40B4-BE49-F238E27FC236}">
              <a16:creationId xmlns:a16="http://schemas.microsoft.com/office/drawing/2014/main" id="{9A148776-B176-4F53-B0AA-84B416591172}"/>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76" name="n_2aveValue【消防施設】&#10;有形固定資産減価償却率">
          <a:extLst>
            <a:ext uri="{FF2B5EF4-FFF2-40B4-BE49-F238E27FC236}">
              <a16:creationId xmlns:a16="http://schemas.microsoft.com/office/drawing/2014/main" id="{5E5E5C2A-D609-437A-96E8-4A7656B4D1DC}"/>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577" name="n_3aveValue【消防施設】&#10;有形固定資産減価償却率">
          <a:extLst>
            <a:ext uri="{FF2B5EF4-FFF2-40B4-BE49-F238E27FC236}">
              <a16:creationId xmlns:a16="http://schemas.microsoft.com/office/drawing/2014/main" id="{96295C58-901D-4E37-81B2-7CE0FB5C29FF}"/>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578" name="n_4aveValue【消防施設】&#10;有形固定資産減価償却率">
          <a:extLst>
            <a:ext uri="{FF2B5EF4-FFF2-40B4-BE49-F238E27FC236}">
              <a16:creationId xmlns:a16="http://schemas.microsoft.com/office/drawing/2014/main" id="{F14D199E-096D-4982-AAF4-0887BD7784C5}"/>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579" name="n_1mainValue【消防施設】&#10;有形固定資産減価償却率">
          <a:extLst>
            <a:ext uri="{FF2B5EF4-FFF2-40B4-BE49-F238E27FC236}">
              <a16:creationId xmlns:a16="http://schemas.microsoft.com/office/drawing/2014/main" id="{ECC077EE-55E9-45B8-8474-C36CF2EEAC81}"/>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51543</xdr:rowOff>
    </xdr:from>
    <xdr:ext cx="405111" cy="259045"/>
    <xdr:sp macro="" textlink="">
      <xdr:nvSpPr>
        <xdr:cNvPr id="580" name="n_2mainValue【消防施設】&#10;有形固定資産減価償却率">
          <a:extLst>
            <a:ext uri="{FF2B5EF4-FFF2-40B4-BE49-F238E27FC236}">
              <a16:creationId xmlns:a16="http://schemas.microsoft.com/office/drawing/2014/main" id="{F38D986E-34B0-41E6-A5F7-537A8CAF9092}"/>
            </a:ext>
          </a:extLst>
        </xdr:cNvPr>
        <xdr:cNvSpPr txBox="1"/>
      </xdr:nvSpPr>
      <xdr:spPr>
        <a:xfrm>
          <a:off x="143897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2557</xdr:rowOff>
    </xdr:from>
    <xdr:ext cx="405111" cy="259045"/>
    <xdr:sp macro="" textlink="">
      <xdr:nvSpPr>
        <xdr:cNvPr id="581" name="n_3mainValue【消防施設】&#10;有形固定資産減価償却率">
          <a:extLst>
            <a:ext uri="{FF2B5EF4-FFF2-40B4-BE49-F238E27FC236}">
              <a16:creationId xmlns:a16="http://schemas.microsoft.com/office/drawing/2014/main" id="{B2D42134-3F7B-45DE-8565-92492706E22D}"/>
            </a:ext>
          </a:extLst>
        </xdr:cNvPr>
        <xdr:cNvSpPr txBox="1"/>
      </xdr:nvSpPr>
      <xdr:spPr>
        <a:xfrm>
          <a:off x="13500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582" name="n_4mainValue【消防施設】&#10;有形固定資産減価償却率">
          <a:extLst>
            <a:ext uri="{FF2B5EF4-FFF2-40B4-BE49-F238E27FC236}">
              <a16:creationId xmlns:a16="http://schemas.microsoft.com/office/drawing/2014/main" id="{044F316A-2544-406B-BA78-34D7A6A9B0C5}"/>
            </a:ext>
          </a:extLst>
        </xdr:cNvPr>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6152582B-5241-4A2E-A1BE-280B6EC227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D5028608-4F85-47E3-BA3F-BE895D3E86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C9BC0CC0-A1CA-4074-8C47-1AD7F0E9ABB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D5D1ADB-BD84-4497-9877-36C5D2EB77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F36A8C87-B3AA-49F1-91F9-AA2413F9EE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178A0A45-D870-4E0A-9E7C-DCB72761F0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62D0F643-EDBC-4A2C-8A1C-0F77FE9C17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52463AC7-58E0-4F9A-8D21-364213012C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CF70560A-08DA-4656-92CA-E86EA9EF349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A8176470-B252-4013-8597-11D7AB935E5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5034BD6C-9665-4E1D-B636-83189C07F4B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F1203D82-E791-4172-A773-AB68BE39277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D82B67C6-6B41-4A48-800C-776A82E0152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A58F7C9B-C675-424E-983A-66F6550FBEA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42B353A4-8329-4CE9-A6F6-FD6ED13D92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A8C8766D-CEDB-4E23-9DE9-B52A067C65E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2639B15A-D601-40C6-BC49-30754FA65EA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10134422-97A1-4C8D-B3A9-E95926B7CF8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2516381-0D3F-4379-B6FE-3EBC0454E8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D9CB98D0-9E42-4B4B-8678-9E84BEE0E2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97D2F1E8-80B9-471F-AE62-B5755E3C0E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4" name="直線コネクタ 603">
          <a:extLst>
            <a:ext uri="{FF2B5EF4-FFF2-40B4-BE49-F238E27FC236}">
              <a16:creationId xmlns:a16="http://schemas.microsoft.com/office/drawing/2014/main" id="{68CCC71D-CEDB-441D-9C06-29A1E5386C9E}"/>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5" name="【消防施設】&#10;一人当たり面積最小値テキスト">
          <a:extLst>
            <a:ext uri="{FF2B5EF4-FFF2-40B4-BE49-F238E27FC236}">
              <a16:creationId xmlns:a16="http://schemas.microsoft.com/office/drawing/2014/main" id="{A19B545C-C48D-4EC0-88E6-BE36B816594B}"/>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6" name="直線コネクタ 605">
          <a:extLst>
            <a:ext uri="{FF2B5EF4-FFF2-40B4-BE49-F238E27FC236}">
              <a16:creationId xmlns:a16="http://schemas.microsoft.com/office/drawing/2014/main" id="{1E04699E-4D81-43F4-AA8D-8BA8426E5B3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7" name="【消防施設】&#10;一人当たり面積最大値テキスト">
          <a:extLst>
            <a:ext uri="{FF2B5EF4-FFF2-40B4-BE49-F238E27FC236}">
              <a16:creationId xmlns:a16="http://schemas.microsoft.com/office/drawing/2014/main" id="{81319BAF-16F1-4286-BB35-93FDA4C89D9F}"/>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8" name="直線コネクタ 607">
          <a:extLst>
            <a:ext uri="{FF2B5EF4-FFF2-40B4-BE49-F238E27FC236}">
              <a16:creationId xmlns:a16="http://schemas.microsoft.com/office/drawing/2014/main" id="{9C6C14D7-D743-4339-A618-F49781DA6766}"/>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09" name="【消防施設】&#10;一人当たり面積平均値テキスト">
          <a:extLst>
            <a:ext uri="{FF2B5EF4-FFF2-40B4-BE49-F238E27FC236}">
              <a16:creationId xmlns:a16="http://schemas.microsoft.com/office/drawing/2014/main" id="{9A63347D-F499-4D00-9336-3AC70CAB775C}"/>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0" name="フローチャート: 判断 609">
          <a:extLst>
            <a:ext uri="{FF2B5EF4-FFF2-40B4-BE49-F238E27FC236}">
              <a16:creationId xmlns:a16="http://schemas.microsoft.com/office/drawing/2014/main" id="{3A69F49C-F30C-4C1D-80AB-39024FC9161E}"/>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1" name="フローチャート: 判断 610">
          <a:extLst>
            <a:ext uri="{FF2B5EF4-FFF2-40B4-BE49-F238E27FC236}">
              <a16:creationId xmlns:a16="http://schemas.microsoft.com/office/drawing/2014/main" id="{C1CF53F0-133E-4453-A1EF-696BBA207F0B}"/>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2" name="フローチャート: 判断 611">
          <a:extLst>
            <a:ext uri="{FF2B5EF4-FFF2-40B4-BE49-F238E27FC236}">
              <a16:creationId xmlns:a16="http://schemas.microsoft.com/office/drawing/2014/main" id="{F22B8F4E-771D-46CA-9055-368A8B223824}"/>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3" name="フローチャート: 判断 612">
          <a:extLst>
            <a:ext uri="{FF2B5EF4-FFF2-40B4-BE49-F238E27FC236}">
              <a16:creationId xmlns:a16="http://schemas.microsoft.com/office/drawing/2014/main" id="{CDB133A3-2C1C-4B25-8AD6-97E2F5213527}"/>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4" name="フローチャート: 判断 613">
          <a:extLst>
            <a:ext uri="{FF2B5EF4-FFF2-40B4-BE49-F238E27FC236}">
              <a16:creationId xmlns:a16="http://schemas.microsoft.com/office/drawing/2014/main" id="{1791136E-540E-41E1-AE6F-9A5DF1EB5D2D}"/>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6ECF39B-F5C1-489E-A6CB-2A35833F1A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95C5DBF-5323-4829-A5DF-EAEB64DC10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6081540A-8598-4063-8FB1-95E7180AF4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A355AD43-6448-4017-B732-CA62DE5409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412CFE8-EA3B-4647-85BF-18C72731F60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620" name="楕円 619">
          <a:extLst>
            <a:ext uri="{FF2B5EF4-FFF2-40B4-BE49-F238E27FC236}">
              <a16:creationId xmlns:a16="http://schemas.microsoft.com/office/drawing/2014/main" id="{2AA19AFB-976D-431D-A7E6-AED627F35E34}"/>
            </a:ext>
          </a:extLst>
        </xdr:cNvPr>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5605</xdr:rowOff>
    </xdr:from>
    <xdr:ext cx="469744" cy="259045"/>
    <xdr:sp macro="" textlink="">
      <xdr:nvSpPr>
        <xdr:cNvPr id="621" name="【消防施設】&#10;一人当たり面積該当値テキスト">
          <a:extLst>
            <a:ext uri="{FF2B5EF4-FFF2-40B4-BE49-F238E27FC236}">
              <a16:creationId xmlns:a16="http://schemas.microsoft.com/office/drawing/2014/main" id="{F5139FAF-95A8-4A39-B294-49D424A343E4}"/>
            </a:ext>
          </a:extLst>
        </xdr:cNvPr>
        <xdr:cNvSpPr txBox="1"/>
      </xdr:nvSpPr>
      <xdr:spPr>
        <a:xfrm>
          <a:off x="22199600" y="1423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22" name="楕円 621">
          <a:extLst>
            <a:ext uri="{FF2B5EF4-FFF2-40B4-BE49-F238E27FC236}">
              <a16:creationId xmlns:a16="http://schemas.microsoft.com/office/drawing/2014/main" id="{9563B12F-E9CB-4F5E-87C1-DDBC4DCA4229}"/>
            </a:ext>
          </a:extLst>
        </xdr:cNvPr>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33528</xdr:rowOff>
    </xdr:to>
    <xdr:cxnSp macro="">
      <xdr:nvCxnSpPr>
        <xdr:cNvPr id="623" name="直線コネクタ 622">
          <a:extLst>
            <a:ext uri="{FF2B5EF4-FFF2-40B4-BE49-F238E27FC236}">
              <a16:creationId xmlns:a16="http://schemas.microsoft.com/office/drawing/2014/main" id="{866123A8-84C7-4331-A762-9C0EAF9A8330}"/>
            </a:ext>
          </a:extLst>
        </xdr:cNvPr>
        <xdr:cNvCxnSpPr/>
      </xdr:nvCxnSpPr>
      <xdr:spPr>
        <a:xfrm>
          <a:off x="21323300" y="1443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624" name="楕円 623">
          <a:extLst>
            <a:ext uri="{FF2B5EF4-FFF2-40B4-BE49-F238E27FC236}">
              <a16:creationId xmlns:a16="http://schemas.microsoft.com/office/drawing/2014/main" id="{7CB7640E-5C7A-4F2A-86CC-2E17003422E3}"/>
            </a:ext>
          </a:extLst>
        </xdr:cNvPr>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28956</xdr:rowOff>
    </xdr:to>
    <xdr:cxnSp macro="">
      <xdr:nvCxnSpPr>
        <xdr:cNvPr id="625" name="直線コネクタ 624">
          <a:extLst>
            <a:ext uri="{FF2B5EF4-FFF2-40B4-BE49-F238E27FC236}">
              <a16:creationId xmlns:a16="http://schemas.microsoft.com/office/drawing/2014/main" id="{DC4CA5FA-5542-42A2-A422-8E098BFEE296}"/>
            </a:ext>
          </a:extLst>
        </xdr:cNvPr>
        <xdr:cNvCxnSpPr/>
      </xdr:nvCxnSpPr>
      <xdr:spPr>
        <a:xfrm>
          <a:off x="20434300" y="1443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626" name="楕円 625">
          <a:extLst>
            <a:ext uri="{FF2B5EF4-FFF2-40B4-BE49-F238E27FC236}">
              <a16:creationId xmlns:a16="http://schemas.microsoft.com/office/drawing/2014/main" id="{FEFBA9C8-B460-4E93-BD77-803305C0671E}"/>
            </a:ext>
          </a:extLst>
        </xdr:cNvPr>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28956</xdr:rowOff>
    </xdr:to>
    <xdr:cxnSp macro="">
      <xdr:nvCxnSpPr>
        <xdr:cNvPr id="627" name="直線コネクタ 626">
          <a:extLst>
            <a:ext uri="{FF2B5EF4-FFF2-40B4-BE49-F238E27FC236}">
              <a16:creationId xmlns:a16="http://schemas.microsoft.com/office/drawing/2014/main" id="{4CF1228E-E92B-4B28-8E16-BA3CD376EE58}"/>
            </a:ext>
          </a:extLst>
        </xdr:cNvPr>
        <xdr:cNvCxnSpPr/>
      </xdr:nvCxnSpPr>
      <xdr:spPr>
        <a:xfrm>
          <a:off x="19545300" y="1443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149606</xdr:rowOff>
    </xdr:from>
    <xdr:to>
      <xdr:col>98</xdr:col>
      <xdr:colOff>38100</xdr:colOff>
      <xdr:row>84</xdr:row>
      <xdr:rowOff>79756</xdr:rowOff>
    </xdr:to>
    <xdr:sp macro="" textlink="">
      <xdr:nvSpPr>
        <xdr:cNvPr id="628" name="楕円 627">
          <a:extLst>
            <a:ext uri="{FF2B5EF4-FFF2-40B4-BE49-F238E27FC236}">
              <a16:creationId xmlns:a16="http://schemas.microsoft.com/office/drawing/2014/main" id="{71625987-6063-4B11-8191-5F494BA90858}"/>
            </a:ext>
          </a:extLst>
        </xdr:cNvPr>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84</xdr:row>
      <xdr:rowOff>28956</xdr:rowOff>
    </xdr:to>
    <xdr:cxnSp macro="">
      <xdr:nvCxnSpPr>
        <xdr:cNvPr id="629" name="直線コネクタ 628">
          <a:extLst>
            <a:ext uri="{FF2B5EF4-FFF2-40B4-BE49-F238E27FC236}">
              <a16:creationId xmlns:a16="http://schemas.microsoft.com/office/drawing/2014/main" id="{F54AEDAD-35DC-4085-A96E-3D44F4C07FF2}"/>
            </a:ext>
          </a:extLst>
        </xdr:cNvPr>
        <xdr:cNvCxnSpPr/>
      </xdr:nvCxnSpPr>
      <xdr:spPr>
        <a:xfrm>
          <a:off x="18656300" y="1443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0" name="n_1aveValue【消防施設】&#10;一人当たり面積">
          <a:extLst>
            <a:ext uri="{FF2B5EF4-FFF2-40B4-BE49-F238E27FC236}">
              <a16:creationId xmlns:a16="http://schemas.microsoft.com/office/drawing/2014/main" id="{2F100656-245A-47C9-805F-452B80BF658A}"/>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1" name="n_2aveValue【消防施設】&#10;一人当たり面積">
          <a:extLst>
            <a:ext uri="{FF2B5EF4-FFF2-40B4-BE49-F238E27FC236}">
              <a16:creationId xmlns:a16="http://schemas.microsoft.com/office/drawing/2014/main" id="{AE0E9DB6-6CAF-409D-9A8B-CFA68DFE9BAF}"/>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2" name="n_3aveValue【消防施設】&#10;一人当たり面積">
          <a:extLst>
            <a:ext uri="{FF2B5EF4-FFF2-40B4-BE49-F238E27FC236}">
              <a16:creationId xmlns:a16="http://schemas.microsoft.com/office/drawing/2014/main" id="{985667BF-FD58-451F-9462-98005040B5DC}"/>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3" name="n_4aveValue【消防施設】&#10;一人当たり面積">
          <a:extLst>
            <a:ext uri="{FF2B5EF4-FFF2-40B4-BE49-F238E27FC236}">
              <a16:creationId xmlns:a16="http://schemas.microsoft.com/office/drawing/2014/main" id="{D300DD10-5684-43A8-A0CB-C17BB8250576}"/>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634" name="n_1mainValue【消防施設】&#10;一人当たり面積">
          <a:extLst>
            <a:ext uri="{FF2B5EF4-FFF2-40B4-BE49-F238E27FC236}">
              <a16:creationId xmlns:a16="http://schemas.microsoft.com/office/drawing/2014/main" id="{BD3CC93A-6177-432C-965B-44ED12937DE8}"/>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635" name="n_2mainValue【消防施設】&#10;一人当たり面積">
          <a:extLst>
            <a:ext uri="{FF2B5EF4-FFF2-40B4-BE49-F238E27FC236}">
              <a16:creationId xmlns:a16="http://schemas.microsoft.com/office/drawing/2014/main" id="{5D137B14-B373-4F76-BB2B-A424E74FAF9B}"/>
            </a:ext>
          </a:extLst>
        </xdr:cNvPr>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96283</xdr:rowOff>
    </xdr:from>
    <xdr:ext cx="469744" cy="259045"/>
    <xdr:sp macro="" textlink="">
      <xdr:nvSpPr>
        <xdr:cNvPr id="636" name="n_3mainValue【消防施設】&#10;一人当たり面積">
          <a:extLst>
            <a:ext uri="{FF2B5EF4-FFF2-40B4-BE49-F238E27FC236}">
              <a16:creationId xmlns:a16="http://schemas.microsoft.com/office/drawing/2014/main" id="{0D716381-5220-48A4-AE5C-43338A078DD8}"/>
            </a:ext>
          </a:extLst>
        </xdr:cNvPr>
        <xdr:cNvSpPr txBox="1"/>
      </xdr:nvSpPr>
      <xdr:spPr>
        <a:xfrm>
          <a:off x="19310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96283</xdr:rowOff>
    </xdr:from>
    <xdr:ext cx="469744" cy="259045"/>
    <xdr:sp macro="" textlink="">
      <xdr:nvSpPr>
        <xdr:cNvPr id="637" name="n_4mainValue【消防施設】&#10;一人当たり面積">
          <a:extLst>
            <a:ext uri="{FF2B5EF4-FFF2-40B4-BE49-F238E27FC236}">
              <a16:creationId xmlns:a16="http://schemas.microsoft.com/office/drawing/2014/main" id="{8A3854FC-D751-4D2A-ABFE-36F32D6D06BF}"/>
            </a:ext>
          </a:extLst>
        </xdr:cNvPr>
        <xdr:cNvSpPr txBox="1"/>
      </xdr:nvSpPr>
      <xdr:spPr>
        <a:xfrm>
          <a:off x="18421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1CD78DB3-36CB-4A93-8041-E4B44C9617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EA280110-81E7-4937-A3A9-BA444D8017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AF80A9B4-B8A5-4A91-9C3C-80BC24A9D5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1C28EE11-D75B-4DF8-B006-0436ED2B34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70FD37B1-BCBB-44FA-B7A9-D61C1EA8E0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E279DB14-9DF5-455D-A0E0-8BAF43B222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17DE864A-E60B-4BC0-9855-6BAFD0DC41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F37210ED-320D-4048-BC12-704975C78F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969329AB-1225-4020-8DF7-9007A5FD54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75F626F3-07C6-4949-964E-EF4E8A9111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868656A3-B3A4-4484-99D9-625A699C8C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5B1B1588-7E54-49D9-A442-D6146FD76F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9F0E927-DB37-45E7-8E72-7B2841278F8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ADEE20C2-4997-4840-ADA3-A2E2674C832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376D633D-9359-4830-8127-AEA21545EF8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E2BB4382-BFDA-451C-946C-CAB093CC2A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C3F43F53-1B60-455D-90F5-DD84E120B86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775C4EF5-CB76-4C3C-9C7C-CC1F5542691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5B5C0C32-7711-49A9-8019-3FD51EE8702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BE0D0770-F6B9-4987-8599-73CE3CA0E16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FAAAD38-6A6B-4623-8758-63EB10A0E14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A2C882DD-7FB7-43C4-BB12-776C544EFF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FF4B8F45-E3B1-4CEE-9791-E7263E3858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2607DC65-B8BF-40AC-AE2B-793882B87F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C1C4C04A-262D-4311-BD31-E9C1979930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id="{3E76FF3D-D51D-442F-B2E1-2D43A8DB28BD}"/>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a:extLst>
            <a:ext uri="{FF2B5EF4-FFF2-40B4-BE49-F238E27FC236}">
              <a16:creationId xmlns:a16="http://schemas.microsoft.com/office/drawing/2014/main" id="{22831FBC-A546-40B7-948B-1A8ABD15F79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id="{B53319F2-D0E0-4E32-ABE5-8A325E4DAEF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6" name="【庁舎】&#10;有形固定資産減価償却率最大値テキスト">
          <a:extLst>
            <a:ext uri="{FF2B5EF4-FFF2-40B4-BE49-F238E27FC236}">
              <a16:creationId xmlns:a16="http://schemas.microsoft.com/office/drawing/2014/main" id="{EAA33B4C-48FA-49E4-9941-6BC130A364B4}"/>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7" name="直線コネクタ 666">
          <a:extLst>
            <a:ext uri="{FF2B5EF4-FFF2-40B4-BE49-F238E27FC236}">
              <a16:creationId xmlns:a16="http://schemas.microsoft.com/office/drawing/2014/main" id="{CE722A66-84C5-4AB1-A162-0509ED3BDDD1}"/>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68" name="【庁舎】&#10;有形固定資産減価償却率平均値テキスト">
          <a:extLst>
            <a:ext uri="{FF2B5EF4-FFF2-40B4-BE49-F238E27FC236}">
              <a16:creationId xmlns:a16="http://schemas.microsoft.com/office/drawing/2014/main" id="{EDBC2104-F658-4728-9EE2-C4DB94CE5D1F}"/>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9" name="フローチャート: 判断 668">
          <a:extLst>
            <a:ext uri="{FF2B5EF4-FFF2-40B4-BE49-F238E27FC236}">
              <a16:creationId xmlns:a16="http://schemas.microsoft.com/office/drawing/2014/main" id="{306FBE8E-F989-4F53-ADD5-EFF9DDA0DAD5}"/>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0" name="フローチャート: 判断 669">
          <a:extLst>
            <a:ext uri="{FF2B5EF4-FFF2-40B4-BE49-F238E27FC236}">
              <a16:creationId xmlns:a16="http://schemas.microsoft.com/office/drawing/2014/main" id="{DD804B49-E78F-4D57-824A-B589BDBDDEC1}"/>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1" name="フローチャート: 判断 670">
          <a:extLst>
            <a:ext uri="{FF2B5EF4-FFF2-40B4-BE49-F238E27FC236}">
              <a16:creationId xmlns:a16="http://schemas.microsoft.com/office/drawing/2014/main" id="{E8368F8A-C47E-4795-A149-963B6C36336B}"/>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id="{8FF98839-8ED8-4567-AEB6-CB8BF0428CC2}"/>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3" name="フローチャート: 判断 672">
          <a:extLst>
            <a:ext uri="{FF2B5EF4-FFF2-40B4-BE49-F238E27FC236}">
              <a16:creationId xmlns:a16="http://schemas.microsoft.com/office/drawing/2014/main" id="{FDF9CEAD-7C53-4954-8CD8-D4A007E63A2E}"/>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4FB8C49-A310-4DCA-A075-0B9298FCFBB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57C0974-AB00-4DE8-8776-0B12536545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8AB9E84-91E0-4050-911A-CB1BAFD72A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063F82D-64FC-4719-9B2D-9BDAA7DC08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B9EF58B-0E0A-401C-86FA-657AC8DCB6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4173</xdr:rowOff>
    </xdr:from>
    <xdr:to>
      <xdr:col>85</xdr:col>
      <xdr:colOff>177800</xdr:colOff>
      <xdr:row>101</xdr:row>
      <xdr:rowOff>105773</xdr:rowOff>
    </xdr:to>
    <xdr:sp macro="" textlink="">
      <xdr:nvSpPr>
        <xdr:cNvPr id="679" name="楕円 678">
          <a:extLst>
            <a:ext uri="{FF2B5EF4-FFF2-40B4-BE49-F238E27FC236}">
              <a16:creationId xmlns:a16="http://schemas.microsoft.com/office/drawing/2014/main" id="{87CBBB7F-008F-498C-A360-56BC6FDC4876}"/>
            </a:ext>
          </a:extLst>
        </xdr:cNvPr>
        <xdr:cNvSpPr/>
      </xdr:nvSpPr>
      <xdr:spPr>
        <a:xfrm>
          <a:off x="16268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27050</xdr:rowOff>
    </xdr:from>
    <xdr:ext cx="405111" cy="259045"/>
    <xdr:sp macro="" textlink="">
      <xdr:nvSpPr>
        <xdr:cNvPr id="680" name="【庁舎】&#10;有形固定資産減価償却率該当値テキスト">
          <a:extLst>
            <a:ext uri="{FF2B5EF4-FFF2-40B4-BE49-F238E27FC236}">
              <a16:creationId xmlns:a16="http://schemas.microsoft.com/office/drawing/2014/main" id="{9CEF4783-C00D-4A2B-B1E5-D577F862907B}"/>
            </a:ext>
          </a:extLst>
        </xdr:cNvPr>
        <xdr:cNvSpPr txBox="1"/>
      </xdr:nvSpPr>
      <xdr:spPr>
        <a:xfrm>
          <a:off x="16357600" y="1717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141332</xdr:rowOff>
    </xdr:from>
    <xdr:to>
      <xdr:col>81</xdr:col>
      <xdr:colOff>101600</xdr:colOff>
      <xdr:row>101</xdr:row>
      <xdr:rowOff>71482</xdr:rowOff>
    </xdr:to>
    <xdr:sp macro="" textlink="">
      <xdr:nvSpPr>
        <xdr:cNvPr id="681" name="楕円 680">
          <a:extLst>
            <a:ext uri="{FF2B5EF4-FFF2-40B4-BE49-F238E27FC236}">
              <a16:creationId xmlns:a16="http://schemas.microsoft.com/office/drawing/2014/main" id="{92696D99-80BD-4F7E-A107-CDFEC783223C}"/>
            </a:ext>
          </a:extLst>
        </xdr:cNvPr>
        <xdr:cNvSpPr/>
      </xdr:nvSpPr>
      <xdr:spPr>
        <a:xfrm>
          <a:off x="15430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20682</xdr:rowOff>
    </xdr:from>
    <xdr:to>
      <xdr:col>85</xdr:col>
      <xdr:colOff>127000</xdr:colOff>
      <xdr:row>101</xdr:row>
      <xdr:rowOff>54973</xdr:rowOff>
    </xdr:to>
    <xdr:cxnSp macro="">
      <xdr:nvCxnSpPr>
        <xdr:cNvPr id="682" name="直線コネクタ 681">
          <a:extLst>
            <a:ext uri="{FF2B5EF4-FFF2-40B4-BE49-F238E27FC236}">
              <a16:creationId xmlns:a16="http://schemas.microsoft.com/office/drawing/2014/main" id="{2330666B-C05F-4E22-9A0D-5DA2E8B9171B}"/>
            </a:ext>
          </a:extLst>
        </xdr:cNvPr>
        <xdr:cNvCxnSpPr/>
      </xdr:nvCxnSpPr>
      <xdr:spPr>
        <a:xfrm>
          <a:off x="15481300" y="173371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97245</xdr:rowOff>
    </xdr:from>
    <xdr:to>
      <xdr:col>76</xdr:col>
      <xdr:colOff>165100</xdr:colOff>
      <xdr:row>107</xdr:row>
      <xdr:rowOff>27395</xdr:rowOff>
    </xdr:to>
    <xdr:sp macro="" textlink="">
      <xdr:nvSpPr>
        <xdr:cNvPr id="683" name="楕円 682">
          <a:extLst>
            <a:ext uri="{FF2B5EF4-FFF2-40B4-BE49-F238E27FC236}">
              <a16:creationId xmlns:a16="http://schemas.microsoft.com/office/drawing/2014/main" id="{C50DDA1F-754A-4B1A-B2F3-CD8CA4B10203}"/>
            </a:ext>
          </a:extLst>
        </xdr:cNvPr>
        <xdr:cNvSpPr/>
      </xdr:nvSpPr>
      <xdr:spPr>
        <a:xfrm>
          <a:off x="14541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20682</xdr:rowOff>
    </xdr:from>
    <xdr:to>
      <xdr:col>81</xdr:col>
      <xdr:colOff>50800</xdr:colOff>
      <xdr:row>106</xdr:row>
      <xdr:rowOff>148045</xdr:rowOff>
    </xdr:to>
    <xdr:cxnSp macro="">
      <xdr:nvCxnSpPr>
        <xdr:cNvPr id="684" name="直線コネクタ 683">
          <a:extLst>
            <a:ext uri="{FF2B5EF4-FFF2-40B4-BE49-F238E27FC236}">
              <a16:creationId xmlns:a16="http://schemas.microsoft.com/office/drawing/2014/main" id="{1133DF42-9C61-496F-B4E0-FEF025844E63}"/>
            </a:ext>
          </a:extLst>
        </xdr:cNvPr>
        <xdr:cNvCxnSpPr/>
      </xdr:nvCxnSpPr>
      <xdr:spPr>
        <a:xfrm flipV="1">
          <a:off x="14592300" y="17337132"/>
          <a:ext cx="889000" cy="9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685" name="楕円 684">
          <a:extLst>
            <a:ext uri="{FF2B5EF4-FFF2-40B4-BE49-F238E27FC236}">
              <a16:creationId xmlns:a16="http://schemas.microsoft.com/office/drawing/2014/main" id="{AAD9AE40-F67B-4BE2-8A4D-7491A7CD1186}"/>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148045</xdr:rowOff>
    </xdr:to>
    <xdr:cxnSp macro="">
      <xdr:nvCxnSpPr>
        <xdr:cNvPr id="686" name="直線コネクタ 685">
          <a:extLst>
            <a:ext uri="{FF2B5EF4-FFF2-40B4-BE49-F238E27FC236}">
              <a16:creationId xmlns:a16="http://schemas.microsoft.com/office/drawing/2014/main" id="{42DF9967-4AE8-49EF-86FC-2B07631888D2}"/>
            </a:ext>
          </a:extLst>
        </xdr:cNvPr>
        <xdr:cNvCxnSpPr/>
      </xdr:nvCxnSpPr>
      <xdr:spPr>
        <a:xfrm>
          <a:off x="13703300" y="182841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687" name="楕円 686">
          <a:extLst>
            <a:ext uri="{FF2B5EF4-FFF2-40B4-BE49-F238E27FC236}">
              <a16:creationId xmlns:a16="http://schemas.microsoft.com/office/drawing/2014/main" id="{371C6F59-FC48-45A3-8AED-6E636434151C}"/>
            </a:ext>
          </a:extLst>
        </xdr:cNvPr>
        <xdr:cNvSpPr/>
      </xdr:nvSpPr>
      <xdr:spPr>
        <a:xfrm>
          <a:off x="1276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110489</xdr:rowOff>
    </xdr:to>
    <xdr:cxnSp macro="">
      <xdr:nvCxnSpPr>
        <xdr:cNvPr id="688" name="直線コネクタ 687">
          <a:extLst>
            <a:ext uri="{FF2B5EF4-FFF2-40B4-BE49-F238E27FC236}">
              <a16:creationId xmlns:a16="http://schemas.microsoft.com/office/drawing/2014/main" id="{DC6179BA-34E7-4356-B081-3B5EA42AE61D}"/>
            </a:ext>
          </a:extLst>
        </xdr:cNvPr>
        <xdr:cNvCxnSpPr/>
      </xdr:nvCxnSpPr>
      <xdr:spPr>
        <a:xfrm>
          <a:off x="12814300" y="182466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689" name="n_1aveValue【庁舎】&#10;有形固定資産減価償却率">
          <a:extLst>
            <a:ext uri="{FF2B5EF4-FFF2-40B4-BE49-F238E27FC236}">
              <a16:creationId xmlns:a16="http://schemas.microsoft.com/office/drawing/2014/main" id="{38792325-8DB1-4CDB-9EE6-87221288BE70}"/>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0" name="n_2aveValue【庁舎】&#10;有形固定資産減価償却率">
          <a:extLst>
            <a:ext uri="{FF2B5EF4-FFF2-40B4-BE49-F238E27FC236}">
              <a16:creationId xmlns:a16="http://schemas.microsoft.com/office/drawing/2014/main" id="{E1D979CD-227B-49A0-AB49-A8225EE1A9DA}"/>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1" name="n_3aveValue【庁舎】&#10;有形固定資産減価償却率">
          <a:extLst>
            <a:ext uri="{FF2B5EF4-FFF2-40B4-BE49-F238E27FC236}">
              <a16:creationId xmlns:a16="http://schemas.microsoft.com/office/drawing/2014/main" id="{67485085-04F9-42A5-AF13-2B58459396B2}"/>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2" name="n_4aveValue【庁舎】&#10;有形固定資産減価償却率">
          <a:extLst>
            <a:ext uri="{FF2B5EF4-FFF2-40B4-BE49-F238E27FC236}">
              <a16:creationId xmlns:a16="http://schemas.microsoft.com/office/drawing/2014/main" id="{82741532-76B3-4930-B382-B61BE6EE2B82}"/>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88009</xdr:rowOff>
    </xdr:from>
    <xdr:ext cx="405111" cy="259045"/>
    <xdr:sp macro="" textlink="">
      <xdr:nvSpPr>
        <xdr:cNvPr id="693" name="n_1mainValue【庁舎】&#10;有形固定資産減価償却率">
          <a:extLst>
            <a:ext uri="{FF2B5EF4-FFF2-40B4-BE49-F238E27FC236}">
              <a16:creationId xmlns:a16="http://schemas.microsoft.com/office/drawing/2014/main" id="{BF784224-FEAC-4307-B6E7-27D9B59AB729}"/>
            </a:ext>
          </a:extLst>
        </xdr:cNvPr>
        <xdr:cNvSpPr txBox="1"/>
      </xdr:nvSpPr>
      <xdr:spPr>
        <a:xfrm>
          <a:off x="15266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18522</xdr:rowOff>
    </xdr:from>
    <xdr:ext cx="405111" cy="259045"/>
    <xdr:sp macro="" textlink="">
      <xdr:nvSpPr>
        <xdr:cNvPr id="694" name="n_2mainValue【庁舎】&#10;有形固定資産減価償却率">
          <a:extLst>
            <a:ext uri="{FF2B5EF4-FFF2-40B4-BE49-F238E27FC236}">
              <a16:creationId xmlns:a16="http://schemas.microsoft.com/office/drawing/2014/main" id="{6C0702D5-50E9-4D4B-9C7D-806D49F389CF}"/>
            </a:ext>
          </a:extLst>
        </xdr:cNvPr>
        <xdr:cNvSpPr txBox="1"/>
      </xdr:nvSpPr>
      <xdr:spPr>
        <a:xfrm>
          <a:off x="14389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695" name="n_3mainValue【庁舎】&#10;有形固定資産減価償却率">
          <a:extLst>
            <a:ext uri="{FF2B5EF4-FFF2-40B4-BE49-F238E27FC236}">
              <a16:creationId xmlns:a16="http://schemas.microsoft.com/office/drawing/2014/main" id="{72EDBD7B-63C6-4BFE-AC56-342508A66BFB}"/>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696" name="n_4mainValue【庁舎】&#10;有形固定資産減価償却率">
          <a:extLst>
            <a:ext uri="{FF2B5EF4-FFF2-40B4-BE49-F238E27FC236}">
              <a16:creationId xmlns:a16="http://schemas.microsoft.com/office/drawing/2014/main" id="{5BA04699-A8AE-4495-B40C-694D98AC87A0}"/>
            </a:ext>
          </a:extLst>
        </xdr:cNvPr>
        <xdr:cNvSpPr txBox="1"/>
      </xdr:nvSpPr>
      <xdr:spPr>
        <a:xfrm>
          <a:off x="12611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F28C7F0C-E2B5-4B94-B6D5-2494FA0060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6E2DDE29-C221-4508-9BF6-4AC611C4E1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C349483C-44F4-4534-9B94-FDC0B8D618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6E24D540-699E-4851-ADC4-AF5348A022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B301F93A-7312-4F23-81BC-CB409B071B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7AEF9A1B-1DDB-45AD-B4E6-8B624948C2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C5900FE0-EDA2-466B-94D0-800DCB6EB6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13A731B-F9A8-4CCA-ACA3-7BC48E3568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2731C7F5-0531-47DD-9181-38F6E68FAD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92F9563A-EA5F-463E-B552-07CA9F3C71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a:extLst>
            <a:ext uri="{FF2B5EF4-FFF2-40B4-BE49-F238E27FC236}">
              <a16:creationId xmlns:a16="http://schemas.microsoft.com/office/drawing/2014/main" id="{17729751-AA48-422D-9349-727B9D58C7B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43C4DA46-4F24-4602-B2FD-C6A04D88DA4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DEDC6487-E890-43DB-8E32-7F5D329A7F7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212EB86D-EA45-4345-8BA3-DA92C8926F6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2B829AC7-4C8B-4B2E-812E-C28C534BB48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8DDD6140-C56A-435A-9512-0851BAC9CC1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A1C95F20-589F-4121-B990-4D022F8E9B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2C5589B4-C659-4B2D-9150-13DA3D131D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64D0E78-F4D4-4D2D-BD93-547EA2637E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C56BEC63-AE05-4397-813D-FDAE0B82569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32A22CF0-D49D-41E2-829E-F6C1CBC14D0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8FFE9ABE-F302-4EC8-9D92-15646FDAC3B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924CC805-1DFF-4DB6-B246-3E6B4E266F4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2110DD2E-9065-4C8F-B3E0-8AFE299C716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623AA64D-6A60-4692-9CC4-085DFF103C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241AC7F-C3A5-47F0-A81B-B5E2554E47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3" name="直線コネクタ 722">
          <a:extLst>
            <a:ext uri="{FF2B5EF4-FFF2-40B4-BE49-F238E27FC236}">
              <a16:creationId xmlns:a16="http://schemas.microsoft.com/office/drawing/2014/main" id="{9F941A6F-F799-4212-AC1C-D63B4BFBC2D8}"/>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4" name="【庁舎】&#10;一人当たり面積最小値テキスト">
          <a:extLst>
            <a:ext uri="{FF2B5EF4-FFF2-40B4-BE49-F238E27FC236}">
              <a16:creationId xmlns:a16="http://schemas.microsoft.com/office/drawing/2014/main" id="{54BABC1F-56F8-4F65-A80B-47571F00901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5" name="直線コネクタ 724">
          <a:extLst>
            <a:ext uri="{FF2B5EF4-FFF2-40B4-BE49-F238E27FC236}">
              <a16:creationId xmlns:a16="http://schemas.microsoft.com/office/drawing/2014/main" id="{06BBDE4E-11E7-4863-BBA2-B2193138881E}"/>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6" name="【庁舎】&#10;一人当たり面積最大値テキスト">
          <a:extLst>
            <a:ext uri="{FF2B5EF4-FFF2-40B4-BE49-F238E27FC236}">
              <a16:creationId xmlns:a16="http://schemas.microsoft.com/office/drawing/2014/main" id="{476D83B0-ED6C-4205-9359-5CED9A6EC9B5}"/>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7" name="直線コネクタ 726">
          <a:extLst>
            <a:ext uri="{FF2B5EF4-FFF2-40B4-BE49-F238E27FC236}">
              <a16:creationId xmlns:a16="http://schemas.microsoft.com/office/drawing/2014/main" id="{191D9A8C-5A2E-4F97-9591-9E54CF84B4C6}"/>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28" name="【庁舎】&#10;一人当たり面積平均値テキスト">
          <a:extLst>
            <a:ext uri="{FF2B5EF4-FFF2-40B4-BE49-F238E27FC236}">
              <a16:creationId xmlns:a16="http://schemas.microsoft.com/office/drawing/2014/main" id="{6D48A4B8-091C-491A-98EF-C743F068CE1E}"/>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29" name="フローチャート: 判断 728">
          <a:extLst>
            <a:ext uri="{FF2B5EF4-FFF2-40B4-BE49-F238E27FC236}">
              <a16:creationId xmlns:a16="http://schemas.microsoft.com/office/drawing/2014/main" id="{8246A947-E88E-4135-8727-DA0FCEB3143B}"/>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0" name="フローチャート: 判断 729">
          <a:extLst>
            <a:ext uri="{FF2B5EF4-FFF2-40B4-BE49-F238E27FC236}">
              <a16:creationId xmlns:a16="http://schemas.microsoft.com/office/drawing/2014/main" id="{D6B020FD-1489-4C12-AA00-83FA61D78C21}"/>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1" name="フローチャート: 判断 730">
          <a:extLst>
            <a:ext uri="{FF2B5EF4-FFF2-40B4-BE49-F238E27FC236}">
              <a16:creationId xmlns:a16="http://schemas.microsoft.com/office/drawing/2014/main" id="{DD4AF1E3-AAB6-421B-BB3D-59D93A6891DC}"/>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2" name="フローチャート: 判断 731">
          <a:extLst>
            <a:ext uri="{FF2B5EF4-FFF2-40B4-BE49-F238E27FC236}">
              <a16:creationId xmlns:a16="http://schemas.microsoft.com/office/drawing/2014/main" id="{1A455D9E-0336-4CD1-AFC9-614C3887CA37}"/>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3" name="フローチャート: 判断 732">
          <a:extLst>
            <a:ext uri="{FF2B5EF4-FFF2-40B4-BE49-F238E27FC236}">
              <a16:creationId xmlns:a16="http://schemas.microsoft.com/office/drawing/2014/main" id="{ADB8A19E-BED8-48B9-A675-D2C288595D1C}"/>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2B3BC32-6DA2-43A7-8D82-C5FB4DA139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F4C6A5C-0AF4-4EC8-9960-FDADB25B17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ECE999C-7445-4247-A1D7-E2BA38E6F9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8D8E4A1-31B3-4CAD-82E7-8D23C51940E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8727272-C307-4840-A8C5-C10EC1CD44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39" name="楕円 738">
          <a:extLst>
            <a:ext uri="{FF2B5EF4-FFF2-40B4-BE49-F238E27FC236}">
              <a16:creationId xmlns:a16="http://schemas.microsoft.com/office/drawing/2014/main" id="{1EF5E983-F72C-4B38-8780-FB24331B6F73}"/>
            </a:ext>
          </a:extLst>
        </xdr:cNvPr>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40" name="【庁舎】&#10;一人当たり面積該当値テキスト">
          <a:extLst>
            <a:ext uri="{FF2B5EF4-FFF2-40B4-BE49-F238E27FC236}">
              <a16:creationId xmlns:a16="http://schemas.microsoft.com/office/drawing/2014/main" id="{6D432838-1405-4449-AD60-FC7778416685}"/>
            </a:ext>
          </a:extLst>
        </xdr:cNvPr>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41" name="楕円 740">
          <a:extLst>
            <a:ext uri="{FF2B5EF4-FFF2-40B4-BE49-F238E27FC236}">
              <a16:creationId xmlns:a16="http://schemas.microsoft.com/office/drawing/2014/main" id="{5F32E60D-6DAB-4CB1-8FF5-AFC6C8B53C3B}"/>
            </a:ext>
          </a:extLst>
        </xdr:cNvPr>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113756</xdr:rowOff>
    </xdr:to>
    <xdr:cxnSp macro="">
      <xdr:nvCxnSpPr>
        <xdr:cNvPr id="742" name="直線コネクタ 741">
          <a:extLst>
            <a:ext uri="{FF2B5EF4-FFF2-40B4-BE49-F238E27FC236}">
              <a16:creationId xmlns:a16="http://schemas.microsoft.com/office/drawing/2014/main" id="{8A45BB80-49F7-4205-B64F-664712921F74}"/>
            </a:ext>
          </a:extLst>
        </xdr:cNvPr>
        <xdr:cNvCxnSpPr/>
      </xdr:nvCxnSpPr>
      <xdr:spPr>
        <a:xfrm>
          <a:off x="21323300" y="1845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743" name="楕円 742">
          <a:extLst>
            <a:ext uri="{FF2B5EF4-FFF2-40B4-BE49-F238E27FC236}">
              <a16:creationId xmlns:a16="http://schemas.microsoft.com/office/drawing/2014/main" id="{0F042BA8-4D63-41DE-BEB6-3783D422ECB0}"/>
            </a:ext>
          </a:extLst>
        </xdr:cNvPr>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113756</xdr:rowOff>
    </xdr:to>
    <xdr:cxnSp macro="">
      <xdr:nvCxnSpPr>
        <xdr:cNvPr id="744" name="直線コネクタ 743">
          <a:extLst>
            <a:ext uri="{FF2B5EF4-FFF2-40B4-BE49-F238E27FC236}">
              <a16:creationId xmlns:a16="http://schemas.microsoft.com/office/drawing/2014/main" id="{1AF663F2-AA49-496B-A5D0-5FB87DF305D2}"/>
            </a:ext>
          </a:extLst>
        </xdr:cNvPr>
        <xdr:cNvCxnSpPr/>
      </xdr:nvCxnSpPr>
      <xdr:spPr>
        <a:xfrm>
          <a:off x="20434300" y="1842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45" name="楕円 744">
          <a:extLst>
            <a:ext uri="{FF2B5EF4-FFF2-40B4-BE49-F238E27FC236}">
              <a16:creationId xmlns:a16="http://schemas.microsoft.com/office/drawing/2014/main" id="{8B517C51-68B7-4E4D-A2DF-17877878A3B8}"/>
            </a:ext>
          </a:extLst>
        </xdr:cNvPr>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77832</xdr:rowOff>
    </xdr:to>
    <xdr:cxnSp macro="">
      <xdr:nvCxnSpPr>
        <xdr:cNvPr id="746" name="直線コネクタ 745">
          <a:extLst>
            <a:ext uri="{FF2B5EF4-FFF2-40B4-BE49-F238E27FC236}">
              <a16:creationId xmlns:a16="http://schemas.microsoft.com/office/drawing/2014/main" id="{B20BCFB7-0D9D-4B05-A46F-149B32A26795}"/>
            </a:ext>
          </a:extLst>
        </xdr:cNvPr>
        <xdr:cNvCxnSpPr/>
      </xdr:nvCxnSpPr>
      <xdr:spPr>
        <a:xfrm>
          <a:off x="19545300" y="1842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747" name="楕円 746">
          <a:extLst>
            <a:ext uri="{FF2B5EF4-FFF2-40B4-BE49-F238E27FC236}">
              <a16:creationId xmlns:a16="http://schemas.microsoft.com/office/drawing/2014/main" id="{FC265029-3F37-46E9-8224-0D6BD496C2D0}"/>
            </a:ext>
          </a:extLst>
        </xdr:cNvPr>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77832</xdr:rowOff>
    </xdr:to>
    <xdr:cxnSp macro="">
      <xdr:nvCxnSpPr>
        <xdr:cNvPr id="748" name="直線コネクタ 747">
          <a:extLst>
            <a:ext uri="{FF2B5EF4-FFF2-40B4-BE49-F238E27FC236}">
              <a16:creationId xmlns:a16="http://schemas.microsoft.com/office/drawing/2014/main" id="{BE4FC663-FC17-43FD-9FD9-A3A1803BA3D5}"/>
            </a:ext>
          </a:extLst>
        </xdr:cNvPr>
        <xdr:cNvCxnSpPr/>
      </xdr:nvCxnSpPr>
      <xdr:spPr>
        <a:xfrm>
          <a:off x="18656300" y="1842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9" name="n_1aveValue【庁舎】&#10;一人当たり面積">
          <a:extLst>
            <a:ext uri="{FF2B5EF4-FFF2-40B4-BE49-F238E27FC236}">
              <a16:creationId xmlns:a16="http://schemas.microsoft.com/office/drawing/2014/main" id="{F6EC5B31-6938-4C40-B033-2A4C80029DF7}"/>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0" name="n_2aveValue【庁舎】&#10;一人当たり面積">
          <a:extLst>
            <a:ext uri="{FF2B5EF4-FFF2-40B4-BE49-F238E27FC236}">
              <a16:creationId xmlns:a16="http://schemas.microsoft.com/office/drawing/2014/main" id="{005CE9B3-552B-4094-9E99-54E45F9F0101}"/>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1" name="n_3aveValue【庁舎】&#10;一人当たり面積">
          <a:extLst>
            <a:ext uri="{FF2B5EF4-FFF2-40B4-BE49-F238E27FC236}">
              <a16:creationId xmlns:a16="http://schemas.microsoft.com/office/drawing/2014/main" id="{66936E3E-FB58-4F27-AA90-4E6FC26CA3EA}"/>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2" name="n_4aveValue【庁舎】&#10;一人当たり面積">
          <a:extLst>
            <a:ext uri="{FF2B5EF4-FFF2-40B4-BE49-F238E27FC236}">
              <a16:creationId xmlns:a16="http://schemas.microsoft.com/office/drawing/2014/main" id="{D8FABD48-A112-4FC4-AD95-4136B3D62A91}"/>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753" name="n_1mainValue【庁舎】&#10;一人当たり面積">
          <a:extLst>
            <a:ext uri="{FF2B5EF4-FFF2-40B4-BE49-F238E27FC236}">
              <a16:creationId xmlns:a16="http://schemas.microsoft.com/office/drawing/2014/main" id="{BBBA3A37-06C7-4E82-AD29-5E6B1675C1B1}"/>
            </a:ext>
          </a:extLst>
        </xdr:cNvPr>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754" name="n_2mainValue【庁舎】&#10;一人当たり面積">
          <a:extLst>
            <a:ext uri="{FF2B5EF4-FFF2-40B4-BE49-F238E27FC236}">
              <a16:creationId xmlns:a16="http://schemas.microsoft.com/office/drawing/2014/main" id="{38AD00D9-9C84-435A-9AF6-5CE392E5A648}"/>
            </a:ext>
          </a:extLst>
        </xdr:cNvPr>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755" name="n_3mainValue【庁舎】&#10;一人当たり面積">
          <a:extLst>
            <a:ext uri="{FF2B5EF4-FFF2-40B4-BE49-F238E27FC236}">
              <a16:creationId xmlns:a16="http://schemas.microsoft.com/office/drawing/2014/main" id="{D33415EC-D71C-4374-80DC-50746E03F59B}"/>
            </a:ext>
          </a:extLst>
        </xdr:cNvPr>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756" name="n_4mainValue【庁舎】&#10;一人当たり面積">
          <a:extLst>
            <a:ext uri="{FF2B5EF4-FFF2-40B4-BE49-F238E27FC236}">
              <a16:creationId xmlns:a16="http://schemas.microsoft.com/office/drawing/2014/main" id="{CB05667B-8618-46C8-B85E-DA774F9F4CF3}"/>
            </a:ext>
          </a:extLst>
        </xdr:cNvPr>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E3A0D5F7-1DC6-43A6-BE5E-CE4939431B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4D044789-3EF0-4B2A-98B6-6B153BAC2D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EEE3717E-FB91-43A5-9C29-EEAE332BD3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一般廃棄物処理施設」、「体育館・プール」、「消防施設」である。特に一般廃棄物処理施設で高い数値を示しているが、施設の新設が予定されているため、数値は改善され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一方、有形固定資産減価償却率が低くなっている施設は、「図書館」、「市民会館」、「庁舎」である。市民会館は、文化会館シグナスが該当し、建設年度が平成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年度であることから低い数値を示しており、図書館についても、文化会館シグナス内にあるため同様となっている。また、庁舎においては、役場庁舎の一部建て替えが令和２年度に完了したことにより、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低い数値を示している。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66675</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243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大型事業所が少ない等の要因で、類似団体よりも税収が少ないことから、類似団体平均値を下回る</a:t>
          </a:r>
          <a:r>
            <a:rPr kumimoji="0" lang="en-US" altLang="ja-JP" sz="1000" b="0" i="0" u="none" strike="noStrike" kern="0" cap="none" spc="0" normalizeH="0" baseline="0" noProof="0">
              <a:ln>
                <a:noFill/>
              </a:ln>
              <a:solidFill>
                <a:prstClr val="black"/>
              </a:solidFill>
              <a:effectLst/>
              <a:uLnTx/>
              <a:uFillTx/>
              <a:latin typeface="+mn-lt"/>
              <a:ea typeface="+mn-ea"/>
              <a:cs typeface="+mn-cs"/>
            </a:rPr>
            <a:t>0.56</a:t>
          </a:r>
          <a:r>
            <a:rPr kumimoji="0" lang="ja-JP" altLang="ja-JP" sz="1000" b="0" i="0" u="none" strike="noStrike" kern="0" cap="none" spc="0" normalizeH="0" baseline="0" noProof="0">
              <a:ln>
                <a:noFill/>
              </a:ln>
              <a:solidFill>
                <a:prstClr val="black"/>
              </a:solidFill>
              <a:effectLst/>
              <a:uLnTx/>
              <a:uFillTx/>
              <a:latin typeface="+mn-lt"/>
              <a:ea typeface="+mn-ea"/>
              <a:cs typeface="+mn-cs"/>
            </a:rPr>
            <a:t>となった。しかし近年は、</a:t>
          </a:r>
          <a:r>
            <a:rPr kumimoji="0" lang="en-US" altLang="ja-JP" sz="1000" b="0" i="0" u="none" strike="noStrike" kern="0" cap="none" spc="0" normalizeH="0" baseline="0" noProof="0">
              <a:ln>
                <a:noFill/>
              </a:ln>
              <a:solidFill>
                <a:prstClr val="black"/>
              </a:solidFill>
              <a:effectLst/>
              <a:uLnTx/>
              <a:uFillTx/>
              <a:latin typeface="+mn-lt"/>
              <a:ea typeface="+mn-ea"/>
              <a:cs typeface="+mn-cs"/>
            </a:rPr>
            <a:t>Web</a:t>
          </a:r>
          <a:r>
            <a:rPr kumimoji="0" lang="ja-JP" altLang="ja-JP" sz="1000" b="0" i="0" u="none" strike="noStrike" kern="0" cap="none" spc="0" normalizeH="0" baseline="0" noProof="0">
              <a:ln>
                <a:noFill/>
              </a:ln>
              <a:solidFill>
                <a:prstClr val="black"/>
              </a:solidFill>
              <a:effectLst/>
              <a:uLnTx/>
              <a:uFillTx/>
              <a:latin typeface="+mn-lt"/>
              <a:ea typeface="+mn-ea"/>
              <a:cs typeface="+mn-cs"/>
            </a:rPr>
            <a:t>での口座振替受付サービス等による口座振替の推進や、スマートフォン・タブレット端末などの決済アプリを使用した納付サービスの開始等による徴収率の上昇に伴い、税収は増加傾向にあり、数値も良化</a:t>
          </a:r>
          <a:r>
            <a:rPr kumimoji="0" lang="ja-JP" altLang="en-US" sz="1000" b="0" i="0" u="none" strike="noStrike" kern="0" cap="none" spc="0" normalizeH="0" baseline="0" noProof="0">
              <a:ln>
                <a:noFill/>
              </a:ln>
              <a:solidFill>
                <a:prstClr val="black"/>
              </a:solidFill>
              <a:effectLst/>
              <a:uLnTx/>
              <a:uFillTx/>
              <a:latin typeface="+mn-lt"/>
              <a:ea typeface="+mn-ea"/>
              <a:cs typeface="+mn-cs"/>
            </a:rPr>
            <a:t>傾向にある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a:t>
          </a:r>
          <a:r>
            <a:rPr kumimoji="0" lang="ja-JP" altLang="ja-JP" sz="1000" b="0" i="0" u="none" strike="noStrike" kern="0" cap="none" spc="0" normalizeH="0" baseline="0" noProof="0">
              <a:ln>
                <a:noFill/>
              </a:ln>
              <a:solidFill>
                <a:prstClr val="black"/>
              </a:solidFill>
              <a:effectLst/>
              <a:uLnTx/>
              <a:uFillTx/>
              <a:latin typeface="+mn-lt"/>
              <a:ea typeface="+mn-ea"/>
              <a:cs typeface="+mn-cs"/>
            </a:rPr>
            <a:t>令和</a:t>
          </a:r>
          <a:r>
            <a:rPr kumimoji="0" lang="en-US" altLang="ja-JP" sz="1000" b="0" i="0" u="none" strike="noStrike" kern="0" cap="none" spc="0" normalizeH="0" baseline="0" noProof="0">
              <a:ln>
                <a:noFill/>
              </a:ln>
              <a:solidFill>
                <a:prstClr val="black"/>
              </a:solidFill>
              <a:effectLst/>
              <a:uLnTx/>
              <a:uFillTx/>
              <a:latin typeface="+mn-lt"/>
              <a:ea typeface="+mn-ea"/>
              <a:cs typeface="+mn-cs"/>
            </a:rPr>
            <a:t>3</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年度は、新型コロナウイルス感染症による景気の落ち込み等に伴い税収は微減したものの、前年度指数を維持している。今後も、税基盤の強化を進め、数値の良化を目指す。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4.0</a:t>
          </a:r>
          <a:r>
            <a:rPr kumimoji="0" lang="ja-JP" altLang="ja-JP" sz="1100" b="0" i="0" u="none" strike="noStrike" kern="0" cap="none" spc="0" normalizeH="0" baseline="0" noProof="0">
              <a:ln>
                <a:noFill/>
              </a:ln>
              <a:solidFill>
                <a:prstClr val="black"/>
              </a:solidFill>
              <a:effectLst/>
              <a:uLnTx/>
              <a:uFillTx/>
              <a:latin typeface="+mn-lt"/>
              <a:ea typeface="+mn-ea"/>
              <a:cs typeface="+mn-cs"/>
            </a:rPr>
            <a:t>％減の</a:t>
          </a:r>
          <a:r>
            <a:rPr kumimoji="0" lang="en-US" altLang="ja-JP" sz="1100" b="0" i="0" u="none" strike="noStrike" kern="0" cap="none" spc="0" normalizeH="0" baseline="0" noProof="0">
              <a:ln>
                <a:noFill/>
              </a:ln>
              <a:solidFill>
                <a:prstClr val="black"/>
              </a:solidFill>
              <a:effectLst/>
              <a:uLnTx/>
              <a:uFillTx/>
              <a:latin typeface="+mn-lt"/>
              <a:ea typeface="+mn-ea"/>
              <a:cs typeface="+mn-cs"/>
            </a:rPr>
            <a:t>85.6</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普通交付税や地方消費税交付金等の増により分母となる経常一般財源等総額が増加したことで比率は改善されたが、分子である経常経費は公債費を除いたすべての数値が前年度比で増加している。増加率が大きいものとしては物件費があげられ、電気代高騰による各施設光熱水費の増加や河合谷宿泊体験交流施設管理費（</a:t>
          </a:r>
          <a:r>
            <a:rPr kumimoji="0" lang="en-US" altLang="ja-JP" sz="1100" b="0" i="0" u="none" strike="noStrike" kern="0" cap="none" spc="0" normalizeH="0" baseline="0" noProof="0">
              <a:ln>
                <a:noFill/>
              </a:ln>
              <a:solidFill>
                <a:prstClr val="black"/>
              </a:solidFill>
              <a:effectLst/>
              <a:uLnTx/>
              <a:uFillTx/>
              <a:latin typeface="+mn-lt"/>
              <a:ea typeface="+mn-ea"/>
              <a:cs typeface="+mn-cs"/>
            </a:rPr>
            <a:t>R3</a:t>
          </a:r>
          <a:r>
            <a:rPr kumimoji="0" lang="ja-JP" altLang="ja-JP" sz="1100" b="0" i="0" u="none" strike="noStrike" kern="0" cap="none" spc="0" normalizeH="0" baseline="0" noProof="0">
              <a:ln>
                <a:noFill/>
              </a:ln>
              <a:solidFill>
                <a:prstClr val="black"/>
              </a:solidFill>
              <a:effectLst/>
              <a:uLnTx/>
              <a:uFillTx/>
              <a:latin typeface="+mn-lt"/>
              <a:ea typeface="+mn-ea"/>
              <a:cs typeface="+mn-cs"/>
            </a:rPr>
            <a:t>オープン）の増加が主な要因となっている。今後も、更なる事務事業の整理・合理化や、歳入面における税の徴収強化等を図っていく必要がある。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20744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4326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66</xdr:row>
      <xdr:rowOff>18204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49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18204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534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58420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81721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170197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令和</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050" b="0" i="0" u="none" strike="noStrike" kern="0" cap="none" spc="0" normalizeH="0" baseline="0" noProof="0">
              <a:ln>
                <a:noFill/>
              </a:ln>
              <a:solidFill>
                <a:prstClr val="black"/>
              </a:solidFill>
              <a:effectLst/>
              <a:uLnTx/>
              <a:uFillTx/>
              <a:latin typeface="+mn-lt"/>
              <a:ea typeface="+mn-ea"/>
              <a:cs typeface="+mn-cs"/>
            </a:rPr>
            <a:t>前年度比</a:t>
          </a:r>
          <a:r>
            <a:rPr kumimoji="0" lang="en-US" altLang="ja-JP" sz="1050" b="0" i="0" u="none" strike="noStrike" kern="0" cap="none" spc="0" normalizeH="0" baseline="0" noProof="0">
              <a:ln>
                <a:noFill/>
              </a:ln>
              <a:solidFill>
                <a:prstClr val="black"/>
              </a:solidFill>
              <a:effectLst/>
              <a:uLnTx/>
              <a:uFillTx/>
              <a:latin typeface="+mn-lt"/>
              <a:ea typeface="+mn-ea"/>
              <a:cs typeface="+mn-cs"/>
            </a:rPr>
            <a:t>1,582</a:t>
          </a:r>
          <a:r>
            <a:rPr kumimoji="0" lang="ja-JP" altLang="en-US" sz="1050" b="0" i="0" u="none" strike="noStrike" kern="0" cap="none" spc="0" normalizeH="0" baseline="0" noProof="0">
              <a:ln>
                <a:noFill/>
              </a:ln>
              <a:solidFill>
                <a:prstClr val="black"/>
              </a:solidFill>
              <a:effectLst/>
              <a:uLnTx/>
              <a:uFillTx/>
              <a:latin typeface="+mn-lt"/>
              <a:ea typeface="+mn-ea"/>
              <a:cs typeface="+mn-cs"/>
            </a:rPr>
            <a:t>円増加の</a:t>
          </a:r>
          <a:r>
            <a:rPr kumimoji="0" lang="en-US" altLang="ja-JP" sz="1050" b="0" i="0" u="none" strike="noStrike" kern="0" cap="none" spc="0" normalizeH="0" baseline="0" noProof="0">
              <a:ln>
                <a:noFill/>
              </a:ln>
              <a:solidFill>
                <a:prstClr val="black"/>
              </a:solidFill>
              <a:effectLst/>
              <a:uLnTx/>
              <a:uFillTx/>
              <a:latin typeface="+mn-lt"/>
              <a:ea typeface="+mn-ea"/>
              <a:cs typeface="+mn-cs"/>
            </a:rPr>
            <a:t>125,295</a:t>
          </a:r>
          <a:r>
            <a:rPr kumimoji="0" lang="ja-JP" altLang="en-US" sz="1050" b="0" i="0" u="none" strike="noStrike" kern="0" cap="none" spc="0" normalizeH="0" baseline="0" noProof="0">
              <a:ln>
                <a:noFill/>
              </a:ln>
              <a:solidFill>
                <a:prstClr val="black"/>
              </a:solidFill>
              <a:effectLst/>
              <a:uLnTx/>
              <a:uFillTx/>
              <a:latin typeface="+mn-lt"/>
              <a:ea typeface="+mn-ea"/>
              <a:cs typeface="+mn-cs"/>
            </a:rPr>
            <a:t>円となった。維持修繕費は減となったが、人件費、物件費でそれを上回る増となった。増加の主な要因として、人件費は会計年度任用職員の職員給の増、</a:t>
          </a:r>
          <a:r>
            <a:rPr kumimoji="0" lang="ja-JP" altLang="ja-JP" sz="1050" b="0" i="0" u="none" strike="noStrike" kern="0" cap="none" spc="0" normalizeH="0" baseline="0" noProof="0">
              <a:ln>
                <a:noFill/>
              </a:ln>
              <a:solidFill>
                <a:prstClr val="black"/>
              </a:solidFill>
              <a:effectLst/>
              <a:uLnTx/>
              <a:uFillTx/>
              <a:latin typeface="+mn-lt"/>
              <a:ea typeface="+mn-ea"/>
              <a:cs typeface="+mn-cs"/>
            </a:rPr>
            <a:t>物件費</a:t>
          </a:r>
          <a:r>
            <a:rPr kumimoji="0" lang="ja-JP" altLang="en-US" sz="1050" b="0" i="0" u="none" strike="noStrike" kern="0" cap="none" spc="0" normalizeH="0" baseline="0" noProof="0">
              <a:ln>
                <a:noFill/>
              </a:ln>
              <a:solidFill>
                <a:prstClr val="black"/>
              </a:solidFill>
              <a:effectLst/>
              <a:uLnTx/>
              <a:uFillTx/>
              <a:latin typeface="+mn-lt"/>
              <a:ea typeface="+mn-ea"/>
              <a:cs typeface="+mn-cs"/>
            </a:rPr>
            <a:t>は電気代高騰による各施設光熱水費の増加や河合谷宿泊体験交流施設管理費の増があげられる。</a:t>
          </a:r>
          <a:r>
            <a:rPr kumimoji="0" lang="ja-JP" altLang="ja-JP" sz="1050" b="0" i="0" u="none" strike="noStrike" kern="0" cap="none" spc="0" normalizeH="0" baseline="0" noProof="0">
              <a:ln>
                <a:noFill/>
              </a:ln>
              <a:solidFill>
                <a:prstClr val="black"/>
              </a:solidFill>
              <a:effectLst/>
              <a:uLnTx/>
              <a:uFillTx/>
              <a:latin typeface="+mn-lt"/>
              <a:ea typeface="+mn-ea"/>
              <a:cs typeface="+mn-cs"/>
            </a:rPr>
            <a:t>今後も、予算編成時における物件費の徹底した抑制や、執行における消耗品の一括管理や備品・公用車の共有化、シルバー人材センターへの業務委託などによる経費の削減のほか、施設の統合や民営化などの検討を行いながら引き続き人件費・物件費の抑制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51078</xdr:rowOff>
    </xdr:from>
    <xdr:to>
      <xdr:col>23</xdr:col>
      <xdr:colOff>133350</xdr:colOff>
      <xdr:row>82</xdr:row>
      <xdr:rowOff>66348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9978"/>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57721</xdr:rowOff>
    </xdr:from>
    <xdr:to>
      <xdr:col>19</xdr:col>
      <xdr:colOff>133350</xdr:colOff>
      <xdr:row>82</xdr:row>
      <xdr:rowOff>51078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45171"/>
          <a:ext cx="889000" cy="1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57721</xdr:rowOff>
    </xdr:from>
    <xdr:to>
      <xdr:col>15</xdr:col>
      <xdr:colOff>82550</xdr:colOff>
      <xdr:row>81</xdr:row>
      <xdr:rowOff>65470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45171"/>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65470</xdr:rowOff>
    </xdr:from>
    <xdr:to>
      <xdr:col>11</xdr:col>
      <xdr:colOff>31750</xdr:colOff>
      <xdr:row>81</xdr:row>
      <xdr:rowOff>95941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52920"/>
          <a:ext cx="889000" cy="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15548</xdr:rowOff>
    </xdr:from>
    <xdr:to>
      <xdr:col>23</xdr:col>
      <xdr:colOff>184150</xdr:colOff>
      <xdr:row>82</xdr:row>
      <xdr:rowOff>117148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32075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278</xdr:rowOff>
    </xdr:from>
    <xdr:to>
      <xdr:col>19</xdr:col>
      <xdr:colOff>184150</xdr:colOff>
      <xdr:row>82</xdr:row>
      <xdr:rowOff>101878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112055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6921</xdr:rowOff>
    </xdr:from>
    <xdr:to>
      <xdr:col>15</xdr:col>
      <xdr:colOff>133350</xdr:colOff>
      <xdr:row>81</xdr:row>
      <xdr:rowOff>108521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118698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14670</xdr:rowOff>
    </xdr:from>
    <xdr:to>
      <xdr:col>11</xdr:col>
      <xdr:colOff>82550</xdr:colOff>
      <xdr:row>81</xdr:row>
      <xdr:rowOff>116270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126447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45141</xdr:rowOff>
    </xdr:from>
    <xdr:to>
      <xdr:col>7</xdr:col>
      <xdr:colOff>31750</xdr:colOff>
      <xdr:row>81</xdr:row>
      <xdr:rowOff>146741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156918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類似団体平均値を</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ポイント、全国町村平均を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ポイント下回っており、全国的な水準に及んでいないといえる。今後においても引き続き、国の人事院勧告や他自治体の取り組みを参考にしながら、一層の給与適正化に努める。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64407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83</xdr:row>
      <xdr:rowOff>64407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中山間地の面積が広く、地形的な要因により小学校や保育園の施設数が多く、類似団体平均値を上回っている。集中改革プランに基づく削減計画は平成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21</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年度に目標数値を達成しているが、今後も施設の統廃合や民営化を進めるとともに、地方創生や地方分権等による業務量の増加が見込まれることから、総合的に判断し適切な定員管理に努める。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14242</xdr:rowOff>
    </xdr:from>
    <xdr:to>
      <xdr:col>81</xdr:col>
      <xdr:colOff>44450</xdr:colOff>
      <xdr:row>61</xdr:row>
      <xdr:rowOff>15966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7269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14242</xdr:rowOff>
    </xdr:from>
    <xdr:to>
      <xdr:col>77</xdr:col>
      <xdr:colOff>44450</xdr:colOff>
      <xdr:row>61</xdr:row>
      <xdr:rowOff>15966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7269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14242</xdr:rowOff>
    </xdr:from>
    <xdr:to>
      <xdr:col>72</xdr:col>
      <xdr:colOff>203200</xdr:colOff>
      <xdr:row>61</xdr:row>
      <xdr:rowOff>22860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726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31478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8131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106969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134892</xdr:rowOff>
    </xdr:from>
    <xdr:to>
      <xdr:col>73</xdr:col>
      <xdr:colOff>44450</xdr:colOff>
      <xdr:row>61</xdr:row>
      <xdr:rowOff>65042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49819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58437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152128</xdr:rowOff>
    </xdr:from>
    <xdr:to>
      <xdr:col>64</xdr:col>
      <xdr:colOff>152400</xdr:colOff>
      <xdr:row>61</xdr:row>
      <xdr:rowOff>82278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67055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数値の状況や推移、今後の課題ともに「将来負担の状況」と同様の状況にあるため、同様に比率の改善に努めていく。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140788</xdr:rowOff>
    </xdr:from>
    <xdr:to>
      <xdr:col>81</xdr:col>
      <xdr:colOff>44450</xdr:colOff>
      <xdr:row>41</xdr:row>
      <xdr:rowOff>17599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9878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17599</xdr:rowOff>
    </xdr:from>
    <xdr:to>
      <xdr:col>77</xdr:col>
      <xdr:colOff>44450</xdr:colOff>
      <xdr:row>41</xdr:row>
      <xdr:rowOff>107224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4704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155484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155484</xdr:rowOff>
    </xdr:from>
    <xdr:to>
      <xdr:col>68</xdr:col>
      <xdr:colOff>152400</xdr:colOff>
      <xdr:row>42</xdr:row>
      <xdr:rowOff>52977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849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89988</xdr:rowOff>
    </xdr:from>
    <xdr:to>
      <xdr:col>81</xdr:col>
      <xdr:colOff>95250</xdr:colOff>
      <xdr:row>41</xdr:row>
      <xdr:rowOff>20138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62065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138249</xdr:rowOff>
    </xdr:from>
    <xdr:to>
      <xdr:col>77</xdr:col>
      <xdr:colOff>95250</xdr:colOff>
      <xdr:row>41</xdr:row>
      <xdr:rowOff>68399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56424</xdr:rowOff>
    </xdr:from>
    <xdr:to>
      <xdr:col>73</xdr:col>
      <xdr:colOff>44450</xdr:colOff>
      <xdr:row>41</xdr:row>
      <xdr:rowOff>158024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142801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104684</xdr:rowOff>
    </xdr:from>
    <xdr:to>
      <xdr:col>68</xdr:col>
      <xdr:colOff>203200</xdr:colOff>
      <xdr:row>42</xdr:row>
      <xdr:rowOff>34834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19611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2177</xdr:rowOff>
    </xdr:from>
    <xdr:to>
      <xdr:col>64</xdr:col>
      <xdr:colOff>152400</xdr:colOff>
      <xdr:row>42</xdr:row>
      <xdr:rowOff>103777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88554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類似団体平均値を大きく上回る数値となっているのは、国の経済・景気対策に沿った道路や下水道の整備など公共事業の実施や、昭和後期から</a:t>
          </a:r>
          <a:r>
            <a:rPr kumimoji="0" lang="ja-JP" altLang="en-US" sz="1000" b="0" i="0" u="none" strike="noStrike" kern="0" cap="none" spc="0" normalizeH="0" baseline="0" noProof="0">
              <a:ln>
                <a:noFill/>
              </a:ln>
              <a:solidFill>
                <a:prstClr val="black"/>
              </a:solidFill>
              <a:effectLst/>
              <a:uLnTx/>
              <a:uFillTx/>
              <a:latin typeface="+mn-lt"/>
              <a:ea typeface="+mn-ea"/>
              <a:cs typeface="+mn-cs"/>
            </a:rPr>
            <a:t>平成中期</a:t>
          </a:r>
          <a:r>
            <a:rPr kumimoji="0" lang="ja-JP" altLang="ja-JP" sz="1000" b="0" i="0" u="none" strike="noStrike" kern="0" cap="none" spc="0" normalizeH="0" baseline="0" noProof="0">
              <a:ln>
                <a:noFill/>
              </a:ln>
              <a:solidFill>
                <a:prstClr val="black"/>
              </a:solidFill>
              <a:effectLst/>
              <a:uLnTx/>
              <a:uFillTx/>
              <a:latin typeface="+mn-lt"/>
              <a:ea typeface="+mn-ea"/>
              <a:cs typeface="+mn-cs"/>
            </a:rPr>
            <a:t>の急激な人口増に伴う教育施設の整備によって発行した地方債により、公債費に係る将来負担が大きくなっていることが要因である。役場新庁舎整備</a:t>
          </a:r>
          <a:r>
            <a:rPr kumimoji="0" lang="ja-JP" altLang="en-US" sz="1000" b="0" i="0" u="none" strike="noStrike" kern="0" cap="none" spc="0" normalizeH="0" baseline="0" noProof="0">
              <a:ln>
                <a:noFill/>
              </a:ln>
              <a:solidFill>
                <a:prstClr val="black"/>
              </a:solidFill>
              <a:effectLst/>
              <a:uLnTx/>
              <a:uFillTx/>
              <a:latin typeface="+mn-lt"/>
              <a:ea typeface="+mn-ea"/>
              <a:cs typeface="+mn-cs"/>
            </a:rPr>
            <a:t>や河合谷宿泊体験交流施設整備等の大型事業が続き</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地方債残高は</a:t>
          </a:r>
          <a:r>
            <a:rPr kumimoji="0" lang="ja-JP" altLang="ja-JP" sz="1000" b="0" i="0" u="none" strike="noStrike" kern="0" cap="none" spc="0" normalizeH="0" baseline="0" noProof="0">
              <a:ln>
                <a:noFill/>
              </a:ln>
              <a:solidFill>
                <a:prstClr val="black"/>
              </a:solidFill>
              <a:effectLst/>
              <a:uLnTx/>
              <a:uFillTx/>
              <a:latin typeface="+mn-lt"/>
              <a:ea typeface="+mn-ea"/>
              <a:cs typeface="+mn-cs"/>
            </a:rPr>
            <a:t>増加</a:t>
          </a:r>
          <a:r>
            <a:rPr kumimoji="0" lang="ja-JP" altLang="en-US" sz="1000" b="0" i="0" u="none" strike="noStrike" kern="0" cap="none" spc="0" normalizeH="0" baseline="0" noProof="0">
              <a:ln>
                <a:noFill/>
              </a:ln>
              <a:solidFill>
                <a:prstClr val="black"/>
              </a:solidFill>
              <a:effectLst/>
              <a:uLnTx/>
              <a:uFillTx/>
              <a:latin typeface="+mn-lt"/>
              <a:ea typeface="+mn-ea"/>
              <a:cs typeface="+mn-cs"/>
            </a:rPr>
            <a:t>しているが、令和</a:t>
          </a:r>
          <a:r>
            <a:rPr kumimoji="0" lang="en-US" altLang="ja-JP" sz="1000" b="0" i="0" u="none" strike="noStrike" kern="0" cap="none" spc="0" normalizeH="0" baseline="0" noProof="0">
              <a:ln>
                <a:noFill/>
              </a:ln>
              <a:solidFill>
                <a:prstClr val="black"/>
              </a:solidFill>
              <a:effectLst/>
              <a:uLnTx/>
              <a:uFillTx/>
              <a:latin typeface="+mn-lt"/>
              <a:ea typeface="+mn-ea"/>
              <a:cs typeface="+mn-cs"/>
            </a:rPr>
            <a:t>3</a:t>
          </a:r>
          <a:r>
            <a:rPr kumimoji="0" lang="ja-JP" altLang="en-US" sz="1000" b="0" i="0" u="none" strike="noStrike" kern="0" cap="none" spc="0" normalizeH="0" baseline="0" noProof="0">
              <a:ln>
                <a:noFill/>
              </a:ln>
              <a:solidFill>
                <a:prstClr val="black"/>
              </a:solidFill>
              <a:effectLst/>
              <a:uLnTx/>
              <a:uFillTx/>
              <a:latin typeface="+mn-lt"/>
              <a:ea typeface="+mn-ea"/>
              <a:cs typeface="+mn-cs"/>
            </a:rPr>
            <a:t>年度は基金の増加により</a:t>
          </a:r>
          <a:r>
            <a:rPr kumimoji="0" lang="en-US" altLang="ja-JP" sz="1000" b="0" i="0" u="none" strike="noStrike" kern="0" cap="none" spc="0" normalizeH="0" baseline="0" noProof="0">
              <a:ln>
                <a:noFill/>
              </a:ln>
              <a:solidFill>
                <a:prstClr val="black"/>
              </a:solidFill>
              <a:effectLst/>
              <a:uLnTx/>
              <a:uFillTx/>
              <a:latin typeface="+mn-lt"/>
              <a:ea typeface="+mn-ea"/>
              <a:cs typeface="+mn-cs"/>
            </a:rPr>
            <a:t>13.9</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en-US" sz="1000" b="0" i="0" u="none" strike="noStrike" kern="0" cap="none" spc="0" normalizeH="0" baseline="0" noProof="0">
              <a:ln>
                <a:noFill/>
              </a:ln>
              <a:solidFill>
                <a:prstClr val="black"/>
              </a:solidFill>
              <a:effectLst/>
              <a:uLnTx/>
              <a:uFillTx/>
              <a:latin typeface="+mn-lt"/>
              <a:ea typeface="+mn-ea"/>
              <a:cs typeface="+mn-cs"/>
            </a:rPr>
            <a:t>改善</a:t>
          </a:r>
          <a:r>
            <a:rPr kumimoji="0" lang="ja-JP" altLang="ja-JP" sz="1000" b="0" i="0" u="none" strike="noStrike" kern="0" cap="none" spc="0" normalizeH="0" baseline="0" noProof="0">
              <a:ln>
                <a:noFill/>
              </a:ln>
              <a:solidFill>
                <a:prstClr val="black"/>
              </a:solidFill>
              <a:effectLst/>
              <a:uLnTx/>
              <a:uFillTx/>
              <a:latin typeface="+mn-lt"/>
              <a:ea typeface="+mn-ea"/>
              <a:cs typeface="+mn-cs"/>
            </a:rPr>
            <a:t>した。今後も、地方債発行を伴う大型事業が控え、一時的に指標の悪化が予想されるが、基準値内を堅持できる見込みであり、より一層の事業実施の適正化を図り、健全な財政運営に努める。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111690</xdr:rowOff>
    </xdr:from>
    <xdr:to>
      <xdr:col>81</xdr:col>
      <xdr:colOff>44450</xdr:colOff>
      <xdr:row>19</xdr:row>
      <xdr:rowOff>126577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197790"/>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98425</xdr:rowOff>
    </xdr:from>
    <xdr:to>
      <xdr:col>77</xdr:col>
      <xdr:colOff>44450</xdr:colOff>
      <xdr:row>19</xdr:row>
      <xdr:rowOff>126577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3559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98425</xdr:rowOff>
    </xdr:from>
    <xdr:to>
      <xdr:col>72</xdr:col>
      <xdr:colOff>203200</xdr:colOff>
      <xdr:row>19</xdr:row>
      <xdr:rowOff>137301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55975"/>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137301</xdr:rowOff>
    </xdr:from>
    <xdr:to>
      <xdr:col>68</xdr:col>
      <xdr:colOff>152400</xdr:colOff>
      <xdr:row>20</xdr:row>
      <xdr:rowOff>148167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94851"/>
          <a:ext cx="889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60890</xdr:rowOff>
    </xdr:from>
    <xdr:to>
      <xdr:col>81</xdr:col>
      <xdr:colOff>95250</xdr:colOff>
      <xdr:row>18</xdr:row>
      <xdr:rowOff>162490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32967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1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75777</xdr:rowOff>
    </xdr:from>
    <xdr:to>
      <xdr:col>77</xdr:col>
      <xdr:colOff>95250</xdr:colOff>
      <xdr:row>20</xdr:row>
      <xdr:rowOff>5927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162154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4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47625</xdr:rowOff>
    </xdr:from>
    <xdr:to>
      <xdr:col>73</xdr:col>
      <xdr:colOff>44450</xdr:colOff>
      <xdr:row>19</xdr:row>
      <xdr:rowOff>149225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134002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86501</xdr:rowOff>
    </xdr:from>
    <xdr:to>
      <xdr:col>68</xdr:col>
      <xdr:colOff>203200</xdr:colOff>
      <xdr:row>20</xdr:row>
      <xdr:rowOff>16651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4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3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97367</xdr:rowOff>
    </xdr:from>
    <xdr:to>
      <xdr:col>64</xdr:col>
      <xdr:colOff>152400</xdr:colOff>
      <xdr:row>21</xdr:row>
      <xdr:rowOff>27517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12294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rgbClr val="FF0000"/>
              </a:solidFill>
              <a:effectLst/>
              <a:uLnTx/>
              <a:uFillTx/>
              <a:latin typeface="+mn-lt"/>
              <a:ea typeface="+mn-ea"/>
              <a:cs typeface="+mn-cs"/>
            </a:rPr>
            <a:t>　</a:t>
          </a:r>
          <a:r>
            <a:rPr kumimoji="0" lang="ja-JP" altLang="ja-JP" sz="1050" b="0" i="0" u="none" strike="noStrike" kern="0" cap="none" spc="0" normalizeH="0" baseline="0" noProof="0">
              <a:ln>
                <a:noFill/>
              </a:ln>
              <a:solidFill>
                <a:prstClr val="black"/>
              </a:solidFill>
              <a:effectLst/>
              <a:uLnTx/>
              <a:uFillTx/>
              <a:latin typeface="+mn-lt"/>
              <a:ea typeface="+mn-ea"/>
              <a:cs typeface="+mn-cs"/>
            </a:rPr>
            <a:t>令和</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年度は、前年度比</a:t>
          </a:r>
          <a:r>
            <a:rPr kumimoji="0" lang="en-US" altLang="ja-JP" sz="1050" b="0" i="0" u="none" strike="noStrike" kern="0" cap="none" spc="0" normalizeH="0" baseline="0" noProof="0">
              <a:ln>
                <a:noFill/>
              </a:ln>
              <a:solidFill>
                <a:prstClr val="black"/>
              </a:solidFill>
              <a:effectLst/>
              <a:uLnTx/>
              <a:uFillTx/>
              <a:latin typeface="+mn-lt"/>
              <a:ea typeface="+mn-ea"/>
              <a:cs typeface="+mn-cs"/>
            </a:rPr>
            <a:t>1.5</a:t>
          </a:r>
          <a:r>
            <a:rPr kumimoji="0" lang="ja-JP" altLang="ja-JP" sz="1050" b="0" i="0" u="none" strike="noStrike" kern="0" cap="none" spc="0" normalizeH="0" baseline="0" noProof="0">
              <a:ln>
                <a:noFill/>
              </a:ln>
              <a:solidFill>
                <a:prstClr val="black"/>
              </a:solidFill>
              <a:effectLst/>
              <a:uLnTx/>
              <a:uFillTx/>
              <a:latin typeface="+mn-lt"/>
              <a:ea typeface="+mn-ea"/>
              <a:cs typeface="+mn-cs"/>
            </a:rPr>
            <a:t>％</a:t>
          </a:r>
          <a:r>
            <a:rPr kumimoji="0" lang="ja-JP" altLang="en-US" sz="1050" b="0" i="0" u="none" strike="noStrike" kern="0" cap="none" spc="0" normalizeH="0" baseline="0" noProof="0">
              <a:ln>
                <a:noFill/>
              </a:ln>
              <a:solidFill>
                <a:prstClr val="black"/>
              </a:solidFill>
              <a:effectLst/>
              <a:uLnTx/>
              <a:uFillTx/>
              <a:latin typeface="+mn-lt"/>
              <a:ea typeface="+mn-ea"/>
              <a:cs typeface="+mn-cs"/>
            </a:rPr>
            <a:t>低下</a:t>
          </a:r>
          <a:r>
            <a:rPr kumimoji="0" lang="ja-JP" altLang="ja-JP" sz="1050" b="0" i="0" u="none" strike="noStrike" kern="0" cap="none" spc="0" normalizeH="0" baseline="0" noProof="0">
              <a:ln>
                <a:noFill/>
              </a:ln>
              <a:solidFill>
                <a:prstClr val="black"/>
              </a:solidFill>
              <a:effectLst/>
              <a:uLnTx/>
              <a:uFillTx/>
              <a:latin typeface="+mn-lt"/>
              <a:ea typeface="+mn-ea"/>
              <a:cs typeface="+mn-cs"/>
            </a:rPr>
            <a:t>の</a:t>
          </a:r>
          <a:r>
            <a:rPr kumimoji="0" lang="en-US" altLang="ja-JP" sz="1050" b="0" i="0" u="none" strike="noStrike" kern="0" cap="none" spc="0" normalizeH="0" baseline="0" noProof="0">
              <a:ln>
                <a:noFill/>
              </a:ln>
              <a:solidFill>
                <a:prstClr val="black"/>
              </a:solidFill>
              <a:effectLst/>
              <a:uLnTx/>
              <a:uFillTx/>
              <a:latin typeface="+mn-lt"/>
              <a:ea typeface="+mn-ea"/>
              <a:cs typeface="+mn-cs"/>
            </a:rPr>
            <a:t>22.9</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％となった。前年度</a:t>
          </a:r>
          <a:r>
            <a:rPr kumimoji="0" lang="ja-JP" altLang="en-US" sz="1050" b="0" i="0" u="none" strike="noStrike" kern="0" cap="none" spc="0" normalizeH="0" baseline="0" noProof="0">
              <a:ln>
                <a:noFill/>
              </a:ln>
              <a:solidFill>
                <a:prstClr val="black"/>
              </a:solidFill>
              <a:effectLst/>
              <a:uLnTx/>
              <a:uFillTx/>
              <a:latin typeface="+mn-lt"/>
              <a:ea typeface="+mn-ea"/>
              <a:cs typeface="+mn-cs"/>
            </a:rPr>
            <a:t>と同様に</a:t>
          </a:r>
          <a:r>
            <a:rPr kumimoji="0" lang="ja-JP" altLang="ja-JP" sz="1050" b="0" i="0" u="none" strike="noStrike" kern="0" cap="none" spc="0" normalizeH="0" baseline="0" noProof="0">
              <a:ln>
                <a:noFill/>
              </a:ln>
              <a:solidFill>
                <a:prstClr val="black"/>
              </a:solidFill>
              <a:effectLst/>
              <a:uLnTx/>
              <a:uFillTx/>
              <a:latin typeface="+mn-lt"/>
              <a:ea typeface="+mn-ea"/>
              <a:cs typeface="+mn-cs"/>
            </a:rPr>
            <a:t>類似団体平均値</a:t>
          </a:r>
          <a:r>
            <a:rPr kumimoji="0" lang="ja-JP" altLang="en-US" sz="1050" b="0" i="0" u="none" strike="noStrike" kern="0" cap="none" spc="0" normalizeH="0" baseline="0" noProof="0">
              <a:ln>
                <a:noFill/>
              </a:ln>
              <a:solidFill>
                <a:prstClr val="black"/>
              </a:solidFill>
              <a:effectLst/>
              <a:uLnTx/>
              <a:uFillTx/>
              <a:latin typeface="+mn-lt"/>
              <a:ea typeface="+mn-ea"/>
              <a:cs typeface="+mn-cs"/>
            </a:rPr>
            <a:t>を</a:t>
          </a:r>
          <a:r>
            <a:rPr kumimoji="0" lang="ja-JP" altLang="ja-JP" sz="1050" b="0" i="0" u="none" strike="noStrike" kern="0" cap="none" spc="0" normalizeH="0" baseline="0" noProof="0">
              <a:ln>
                <a:noFill/>
              </a:ln>
              <a:solidFill>
                <a:prstClr val="black"/>
              </a:solidFill>
              <a:effectLst/>
              <a:uLnTx/>
              <a:uFillTx/>
              <a:latin typeface="+mn-lt"/>
              <a:ea typeface="+mn-ea"/>
              <a:cs typeface="+mn-cs"/>
            </a:rPr>
            <a:t>若干上回る数値となった。比率減の要因</a:t>
          </a:r>
          <a:r>
            <a:rPr kumimoji="0" lang="ja-JP" altLang="en-US" sz="1050" b="0" i="0" u="none" strike="noStrike" kern="0" cap="none" spc="0" normalizeH="0" baseline="0" noProof="0">
              <a:ln>
                <a:noFill/>
              </a:ln>
              <a:solidFill>
                <a:prstClr val="black"/>
              </a:solidFill>
              <a:effectLst/>
              <a:uLnTx/>
              <a:uFillTx/>
              <a:latin typeface="+mn-lt"/>
              <a:ea typeface="+mn-ea"/>
              <a:cs typeface="+mn-cs"/>
            </a:rPr>
            <a:t>としては、</a:t>
          </a:r>
          <a:r>
            <a:rPr kumimoji="0" lang="ja-JP" altLang="ja-JP" sz="1050" b="0" i="0" u="none" strike="noStrike" kern="0" cap="none" spc="0" normalizeH="0" baseline="0" noProof="0">
              <a:ln>
                <a:noFill/>
              </a:ln>
              <a:solidFill>
                <a:prstClr val="black"/>
              </a:solidFill>
              <a:effectLst/>
              <a:uLnTx/>
              <a:uFillTx/>
              <a:latin typeface="+mn-lt"/>
              <a:ea typeface="+mn-ea"/>
              <a:cs typeface="+mn-cs"/>
            </a:rPr>
            <a:t>普通交付税や地方消費税交付金等の増により</a:t>
          </a:r>
          <a:r>
            <a:rPr kumimoji="0" lang="ja-JP" altLang="en-US" sz="1050" b="0" i="0" u="none" strike="noStrike" kern="0" cap="none" spc="0" normalizeH="0" baseline="0" noProof="0">
              <a:ln>
                <a:noFill/>
              </a:ln>
              <a:solidFill>
                <a:prstClr val="black"/>
              </a:solidFill>
              <a:effectLst/>
              <a:uLnTx/>
              <a:uFillTx/>
              <a:latin typeface="+mn-lt"/>
              <a:ea typeface="+mn-ea"/>
              <a:cs typeface="+mn-cs"/>
            </a:rPr>
            <a:t>経常収支比率の分母となる経常一般財源等総額が増加したことが比率減の要因と考えられる。</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　</a:t>
          </a:r>
          <a:r>
            <a:rPr kumimoji="0" lang="ja-JP" altLang="ja-JP" sz="1050" b="0" i="0" u="none" strike="noStrike" kern="0" cap="none" spc="0" normalizeH="0" baseline="0" noProof="0">
              <a:ln>
                <a:noFill/>
              </a:ln>
              <a:solidFill>
                <a:prstClr val="black"/>
              </a:solidFill>
              <a:effectLst/>
              <a:uLnTx/>
              <a:uFillTx/>
              <a:latin typeface="+mn-lt"/>
              <a:ea typeface="+mn-ea"/>
              <a:cs typeface="+mn-cs"/>
            </a:rPr>
            <a:t>人口は横ばいで推移しており、住民ニーズの多様化により業務拡大傾向にあるため、これ以上の職員の削減は難しいのが現状である。今後も給与及び職員数の適正化に取り組み、人件費の抑制に努める。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74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山間部に集落が点在するという地形的要因により、公立小学校・保育園の施設数が多</a:t>
          </a:r>
          <a:r>
            <a:rPr kumimoji="0" lang="ja-JP" altLang="en-US" sz="900" b="0" i="0" u="none" strike="noStrike" kern="0" cap="none" spc="0" normalizeH="0" baseline="0" noProof="0">
              <a:ln>
                <a:noFill/>
              </a:ln>
              <a:solidFill>
                <a:prstClr val="black"/>
              </a:solidFill>
              <a:effectLst/>
              <a:uLnTx/>
              <a:uFillTx/>
              <a:latin typeface="+mn-lt"/>
              <a:ea typeface="+mn-ea"/>
              <a:cs typeface="+mn-cs"/>
            </a:rPr>
            <a:t>いため</a:t>
          </a:r>
          <a:r>
            <a:rPr kumimoji="0" lang="ja-JP" altLang="ja-JP" sz="900" b="0" i="0" u="none" strike="noStrike" kern="0" cap="none" spc="0" normalizeH="0" baseline="0" noProof="0">
              <a:ln>
                <a:noFill/>
              </a:ln>
              <a:solidFill>
                <a:prstClr val="black"/>
              </a:solidFill>
              <a:effectLst/>
              <a:uLnTx/>
              <a:uFillTx/>
              <a:latin typeface="+mn-lt"/>
              <a:ea typeface="+mn-ea"/>
              <a:cs typeface="+mn-cs"/>
            </a:rPr>
            <a:t>、施設の維持管理費が大きくならざるを得ないにも関わらず、類似団体平均値と比較して</a:t>
          </a:r>
          <a:r>
            <a:rPr kumimoji="0" lang="en-US" altLang="ja-JP" sz="900" b="0" i="0" u="none" strike="noStrike" kern="0" cap="none" spc="0" normalizeH="0" baseline="0" noProof="0">
              <a:ln>
                <a:noFill/>
              </a:ln>
              <a:solidFill>
                <a:prstClr val="black"/>
              </a:solidFill>
              <a:effectLst/>
              <a:uLnTx/>
              <a:uFillTx/>
              <a:latin typeface="+mn-lt"/>
              <a:ea typeface="+mn-ea"/>
              <a:cs typeface="+mn-cs"/>
            </a:rPr>
            <a:t>3.5</a:t>
          </a:r>
          <a:r>
            <a:rPr kumimoji="0" lang="ja-JP" altLang="ja-JP" sz="900" b="0" i="0" u="none" strike="noStrike" kern="0" cap="none" spc="0" normalizeH="0" baseline="0" noProof="0">
              <a:ln>
                <a:noFill/>
              </a:ln>
              <a:solidFill>
                <a:prstClr val="black"/>
              </a:solidFill>
              <a:effectLst/>
              <a:uLnTx/>
              <a:uFillTx/>
              <a:latin typeface="+mn-lt"/>
              <a:ea typeface="+mn-ea"/>
              <a:cs typeface="+mn-cs"/>
            </a:rPr>
            <a:t>％低い</a:t>
          </a:r>
          <a:r>
            <a:rPr kumimoji="0" lang="en-US" altLang="ja-JP" sz="900" b="0" i="0" u="none" strike="noStrike" kern="0" cap="none" spc="0" normalizeH="0" baseline="0" noProof="0">
              <a:ln>
                <a:noFill/>
              </a:ln>
              <a:solidFill>
                <a:prstClr val="black"/>
              </a:solidFill>
              <a:effectLst/>
              <a:uLnTx/>
              <a:uFillTx/>
              <a:latin typeface="+mn-lt"/>
              <a:ea typeface="+mn-ea"/>
              <a:cs typeface="+mn-cs"/>
            </a:rPr>
            <a:t>12.1</a:t>
          </a:r>
          <a:r>
            <a:rPr kumimoji="0" lang="ja-JP" altLang="ja-JP" sz="900" b="0" i="0" u="none" strike="noStrike" kern="0" cap="none" spc="0" normalizeH="0" baseline="0" noProof="0">
              <a:ln>
                <a:noFill/>
              </a:ln>
              <a:solidFill>
                <a:prstClr val="black"/>
              </a:solidFill>
              <a:effectLst/>
              <a:uLnTx/>
              <a:uFillTx/>
              <a:latin typeface="+mn-lt"/>
              <a:ea typeface="+mn-ea"/>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なお、令和</a:t>
          </a:r>
          <a:r>
            <a:rPr kumimoji="0" lang="en-US" altLang="ja-JP" sz="900" b="0" i="0" u="none" strike="noStrike" kern="0" cap="none" spc="0" normalizeH="0" baseline="0" noProof="0">
              <a:ln>
                <a:noFill/>
              </a:ln>
              <a:solidFill>
                <a:prstClr val="black"/>
              </a:solidFill>
              <a:effectLst/>
              <a:uLnTx/>
              <a:uFillTx/>
              <a:latin typeface="+mn-lt"/>
              <a:ea typeface="+mn-ea"/>
              <a:cs typeface="+mn-cs"/>
            </a:rPr>
            <a:t>3</a:t>
          </a:r>
          <a:r>
            <a:rPr kumimoji="0"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900" b="0" i="0" u="none" strike="noStrike" kern="0" cap="none" spc="0" normalizeH="0" baseline="0" noProof="0">
              <a:ln>
                <a:noFill/>
              </a:ln>
              <a:solidFill>
                <a:prstClr val="black"/>
              </a:solidFill>
              <a:effectLst/>
              <a:uLnTx/>
              <a:uFillTx/>
              <a:latin typeface="+mn-lt"/>
              <a:ea typeface="+mn-ea"/>
              <a:cs typeface="+mn-cs"/>
            </a:rPr>
            <a:t>電気代高騰による光熱水費の増加や河合谷宿泊体験交流施設管理費の増加により</a:t>
          </a:r>
          <a:r>
            <a:rPr kumimoji="0" lang="ja-JP" altLang="ja-JP" sz="900" b="0" i="0" u="none" strike="noStrike" kern="0" cap="none" spc="0" normalizeH="0" baseline="0" noProof="0">
              <a:ln>
                <a:noFill/>
              </a:ln>
              <a:solidFill>
                <a:prstClr val="black"/>
              </a:solidFill>
              <a:effectLst/>
              <a:uLnTx/>
              <a:uFillTx/>
              <a:latin typeface="+mn-lt"/>
              <a:ea typeface="+mn-ea"/>
              <a:cs typeface="+mn-cs"/>
            </a:rPr>
            <a:t>数値が</a:t>
          </a:r>
          <a:r>
            <a:rPr kumimoji="0" lang="ja-JP" altLang="en-US" sz="900" b="0" i="0" u="none" strike="noStrike" kern="0" cap="none" spc="0" normalizeH="0" baseline="0" noProof="0">
              <a:ln>
                <a:noFill/>
              </a:ln>
              <a:solidFill>
                <a:prstClr val="black"/>
              </a:solidFill>
              <a:effectLst/>
              <a:uLnTx/>
              <a:uFillTx/>
              <a:latin typeface="+mn-lt"/>
              <a:ea typeface="+mn-ea"/>
              <a:cs typeface="+mn-cs"/>
            </a:rPr>
            <a:t>上昇</a:t>
          </a:r>
          <a:r>
            <a:rPr kumimoji="0" lang="ja-JP" altLang="ja-JP" sz="900" b="0" i="0" u="none" strike="noStrike" kern="0" cap="none" spc="0" normalizeH="0" baseline="0" noProof="0">
              <a:ln>
                <a:noFill/>
              </a:ln>
              <a:solidFill>
                <a:prstClr val="black"/>
              </a:solidFill>
              <a:effectLst/>
              <a:uLnTx/>
              <a:uFillTx/>
              <a:latin typeface="+mn-lt"/>
              <a:ea typeface="+mn-ea"/>
              <a:cs typeface="+mn-cs"/>
            </a:rPr>
            <a:t>した。今後も、施設の統合や民営化などの検討を行いながら引き続き物件費の抑制に努める。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72136</xdr:rowOff>
    </xdr:from>
    <xdr:to>
      <xdr:col>82</xdr:col>
      <xdr:colOff>107950</xdr:colOff>
      <xdr:row>14</xdr:row>
      <xdr:rowOff>90424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24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145288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2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14</xdr:row>
      <xdr:rowOff>145288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45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14</xdr:row>
      <xdr:rowOff>145288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36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21336</xdr:rowOff>
    </xdr:from>
    <xdr:to>
      <xdr:col>78</xdr:col>
      <xdr:colOff>120650</xdr:colOff>
      <xdr:row>14</xdr:row>
      <xdr:rowOff>122936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133113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94488</xdr:rowOff>
    </xdr:from>
    <xdr:to>
      <xdr:col>74</xdr:col>
      <xdr:colOff>31750</xdr:colOff>
      <xdr:row>15</xdr:row>
      <xdr:rowOff>24638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34815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94488</xdr:rowOff>
    </xdr:from>
    <xdr:to>
      <xdr:col>69</xdr:col>
      <xdr:colOff>142875</xdr:colOff>
      <xdr:row>15</xdr:row>
      <xdr:rowOff>24638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34815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85344</xdr:rowOff>
    </xdr:from>
    <xdr:to>
      <xdr:col>65</xdr:col>
      <xdr:colOff>53975</xdr:colOff>
      <xdr:row>15</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25671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年度は、前年度比</a:t>
          </a:r>
          <a:r>
            <a:rPr kumimoji="0" lang="en-US" altLang="ja-JP" sz="1100" b="0" i="0" u="none" strike="noStrike" kern="0" cap="none" spc="0" normalizeH="0" baseline="0" noProof="0">
              <a:ln>
                <a:noFill/>
              </a:ln>
              <a:solidFill>
                <a:prstClr val="black"/>
              </a:solidFill>
              <a:effectLst/>
              <a:uLnTx/>
              <a:uFillTx/>
              <a:latin typeface="+mn-lt"/>
              <a:ea typeface="+mn-ea"/>
              <a:cs typeface="+mn-cs"/>
            </a:rPr>
            <a:t>0.2</a:t>
          </a:r>
          <a:r>
            <a:rPr kumimoji="0" lang="ja-JP" altLang="ja-JP" sz="1100" b="0" i="0" u="none" strike="noStrike" kern="0" cap="none" spc="0" normalizeH="0" baseline="0" noProof="0">
              <a:ln>
                <a:noFill/>
              </a:ln>
              <a:solidFill>
                <a:prstClr val="black"/>
              </a:solidFill>
              <a:effectLst/>
              <a:uLnTx/>
              <a:uFillTx/>
              <a:latin typeface="+mn-lt"/>
              <a:ea typeface="+mn-ea"/>
              <a:cs typeface="+mn-cs"/>
            </a:rPr>
            <a:t>％低下の</a:t>
          </a:r>
          <a:r>
            <a:rPr kumimoji="0" lang="en-US" altLang="ja-JP" sz="1100" b="0" i="0" u="none" strike="noStrike" kern="0" cap="none" spc="0" normalizeH="0" baseline="0" noProof="0">
              <a:ln>
                <a:noFill/>
              </a:ln>
              <a:solidFill>
                <a:prstClr val="black"/>
              </a:solidFill>
              <a:effectLst/>
              <a:uLnTx/>
              <a:uFillTx/>
              <a:latin typeface="+mn-lt"/>
              <a:ea typeface="+mn-ea"/>
              <a:cs typeface="+mn-cs"/>
            </a:rPr>
            <a:t>8.8</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％となり、類似団体平均値</a:t>
          </a:r>
          <a:r>
            <a:rPr kumimoji="0" lang="ja-JP" altLang="en-US" sz="1100" b="0" i="0" u="none" strike="noStrike" kern="0" cap="none" spc="0" normalizeH="0" baseline="0" noProof="0">
              <a:ln>
                <a:noFill/>
              </a:ln>
              <a:solidFill>
                <a:prstClr val="black"/>
              </a:solidFill>
              <a:effectLst/>
              <a:uLnTx/>
              <a:uFillTx/>
              <a:latin typeface="+mn-lt"/>
              <a:ea typeface="+mn-ea"/>
              <a:cs typeface="+mn-cs"/>
            </a:rPr>
            <a:t>と一致する</a:t>
          </a:r>
          <a:r>
            <a:rPr kumimoji="0" lang="ja-JP" altLang="ja-JP" sz="1100" b="0" i="0" u="none" strike="noStrike" kern="0" cap="none" spc="0" normalizeH="0" baseline="0" noProof="0">
              <a:ln>
                <a:noFill/>
              </a:ln>
              <a:solidFill>
                <a:prstClr val="black"/>
              </a:solidFill>
              <a:effectLst/>
              <a:uLnTx/>
              <a:uFillTx/>
              <a:latin typeface="+mn-lt"/>
              <a:ea typeface="+mn-ea"/>
              <a:cs typeface="+mn-cs"/>
            </a:rPr>
            <a:t>値となった。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障害者福祉サービス費や子ども医療給付費の増により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扶助費が</a:t>
          </a:r>
          <a:r>
            <a:rPr kumimoji="0" lang="ja-JP" altLang="en-US" sz="1100" b="0" i="0" u="none" strike="noStrike" kern="0" cap="none" spc="0" normalizeH="0" baseline="0" noProof="0">
              <a:ln>
                <a:noFill/>
              </a:ln>
              <a:solidFill>
                <a:prstClr val="black"/>
              </a:solidFill>
              <a:effectLst/>
              <a:uLnTx/>
              <a:uFillTx/>
              <a:latin typeface="+mn-lt"/>
              <a:ea typeface="+mn-ea"/>
              <a:cs typeface="+mn-cs"/>
            </a:rPr>
            <a:t>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した</a:t>
          </a:r>
          <a:r>
            <a:rPr kumimoji="0" lang="ja-JP" altLang="en-US" sz="1100" b="0" i="0" u="none" strike="noStrike" kern="0" cap="none" spc="0" normalizeH="0" baseline="0" noProof="0">
              <a:ln>
                <a:noFill/>
              </a:ln>
              <a:solidFill>
                <a:prstClr val="black"/>
              </a:solidFill>
              <a:effectLst/>
              <a:uLnTx/>
              <a:uFillTx/>
              <a:latin typeface="+mn-lt"/>
              <a:ea typeface="+mn-ea"/>
              <a:cs typeface="+mn-cs"/>
            </a:rPr>
            <a:t>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経常収支比率の分母となる経常一般財源等総額が増加したこと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で</a:t>
          </a:r>
          <a:r>
            <a:rPr kumimoji="0" lang="ja-JP" altLang="ja-JP" sz="1100" b="0" i="0" u="none" strike="noStrike" kern="0" cap="none" spc="0" normalizeH="0" baseline="0" noProof="0">
              <a:ln>
                <a:noFill/>
              </a:ln>
              <a:solidFill>
                <a:prstClr val="black"/>
              </a:solidFill>
              <a:effectLst/>
              <a:uLnTx/>
              <a:uFillTx/>
              <a:latin typeface="+mn-lt"/>
              <a:ea typeface="+mn-ea"/>
              <a:cs typeface="+mn-cs"/>
            </a:rPr>
            <a:t>比率</a:t>
          </a:r>
          <a:r>
            <a:rPr kumimoji="0" lang="ja-JP" altLang="en-US" sz="1100" b="0" i="0" u="none" strike="noStrike" kern="0" cap="none" spc="0" normalizeH="0" baseline="0" noProof="0">
              <a:ln>
                <a:noFill/>
              </a:ln>
              <a:solidFill>
                <a:prstClr val="black"/>
              </a:solidFill>
              <a:effectLst/>
              <a:uLnTx/>
              <a:uFillTx/>
              <a:latin typeface="+mn-lt"/>
              <a:ea typeface="+mn-ea"/>
              <a:cs typeface="+mn-cs"/>
            </a:rPr>
            <a:t>が改善された</a:t>
          </a:r>
          <a:r>
            <a:rPr kumimoji="0" lang="ja-JP" altLang="ja-JP" sz="1100" b="0" i="0" u="none" strike="noStrike" kern="0" cap="none" spc="0" normalizeH="0" baseline="0" noProof="0">
              <a:ln>
                <a:noFill/>
              </a:ln>
              <a:solidFill>
                <a:prstClr val="black"/>
              </a:solidFill>
              <a:effectLst/>
              <a:uLnTx/>
              <a:uFillTx/>
              <a:latin typeface="+mn-lt"/>
              <a:ea typeface="+mn-ea"/>
              <a:cs typeface="+mn-cs"/>
            </a:rPr>
            <a:t>と考えられる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今後も町単独扶助費の見直しも視野に入れ、適正な扶助費の執行に努める</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58</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7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類似団体よりも比率が低い理由として、下水道事業の法適化により運営負担金が補助費等に計上されていることや、国民健康保険特別会計に対する基準外繰出がないことがあげられる。令和</a:t>
          </a:r>
          <a:r>
            <a:rPr kumimoji="0" lang="en-US" altLang="ja-JP" sz="1050" b="0" i="0" u="none" strike="noStrike" kern="0" cap="none" spc="0" normalizeH="0" baseline="0" noProof="0">
              <a:ln>
                <a:noFill/>
              </a:ln>
              <a:solidFill>
                <a:prstClr val="black"/>
              </a:solidFill>
              <a:effectLst/>
              <a:uLnTx/>
              <a:uFillTx/>
              <a:latin typeface="+mn-lt"/>
              <a:ea typeface="+mn-ea"/>
              <a:cs typeface="+mn-cs"/>
            </a:rPr>
            <a:t>3</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年度は前年度比</a:t>
          </a:r>
          <a:r>
            <a:rPr kumimoji="0" lang="en-US" altLang="ja-JP" sz="1050" b="0" i="0" u="none" strike="noStrike" kern="0" cap="none" spc="0" normalizeH="0" baseline="0" noProof="0">
              <a:ln>
                <a:noFill/>
              </a:ln>
              <a:solidFill>
                <a:prstClr val="black"/>
              </a:solidFill>
              <a:effectLst/>
              <a:uLnTx/>
              <a:uFillTx/>
              <a:latin typeface="+mn-lt"/>
              <a:ea typeface="+mn-ea"/>
              <a:cs typeface="+mn-cs"/>
            </a:rPr>
            <a:t>0.5</a:t>
          </a:r>
          <a:r>
            <a:rPr kumimoji="0" lang="ja-JP" altLang="ja-JP" sz="1050" b="0" i="0" u="none" strike="noStrike" kern="0" cap="none" spc="0" normalizeH="0" baseline="0" noProof="0">
              <a:ln>
                <a:noFill/>
              </a:ln>
              <a:solidFill>
                <a:prstClr val="black"/>
              </a:solidFill>
              <a:effectLst/>
              <a:uLnTx/>
              <a:uFillTx/>
              <a:latin typeface="+mn-lt"/>
              <a:ea typeface="+mn-ea"/>
              <a:cs typeface="+mn-cs"/>
            </a:rPr>
            <a:t>％低下</a:t>
          </a:r>
          <a:r>
            <a:rPr kumimoji="0" lang="ja-JP" altLang="en-US" sz="1050" b="0" i="0" u="none" strike="noStrike" kern="0" cap="none" spc="0" normalizeH="0" baseline="0" noProof="0">
              <a:ln>
                <a:noFill/>
              </a:ln>
              <a:solidFill>
                <a:prstClr val="black"/>
              </a:solidFill>
              <a:effectLst/>
              <a:uLnTx/>
              <a:uFillTx/>
              <a:latin typeface="+mn-lt"/>
              <a:ea typeface="+mn-ea"/>
              <a:cs typeface="+mn-cs"/>
            </a:rPr>
            <a:t>の</a:t>
          </a:r>
          <a:r>
            <a:rPr kumimoji="0" lang="en-US" altLang="ja-JP" sz="1050" b="0" i="0" u="none" strike="noStrike" kern="0" cap="none" spc="0" normalizeH="0" baseline="0" noProof="0">
              <a:ln>
                <a:noFill/>
              </a:ln>
              <a:solidFill>
                <a:prstClr val="black"/>
              </a:solidFill>
              <a:effectLst/>
              <a:uLnTx/>
              <a:uFillTx/>
              <a:latin typeface="+mn-lt"/>
              <a:ea typeface="+mn-ea"/>
              <a:cs typeface="+mn-cs"/>
            </a:rPr>
            <a:t>9.7</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％となった。</a:t>
          </a:r>
          <a:r>
            <a:rPr kumimoji="0" lang="ja-JP" altLang="en-US" sz="1050" b="0" i="0" u="none" strike="noStrike" kern="0" cap="none" spc="0" normalizeH="0" baseline="0" noProof="0">
              <a:ln>
                <a:noFill/>
              </a:ln>
              <a:solidFill>
                <a:prstClr val="black"/>
              </a:solidFill>
              <a:effectLst/>
              <a:uLnTx/>
              <a:uFillTx/>
              <a:latin typeface="+mn-lt"/>
              <a:ea typeface="+mn-ea"/>
              <a:cs typeface="+mn-cs"/>
            </a:rPr>
            <a:t>後期高齢者医療</a:t>
          </a:r>
          <a:r>
            <a:rPr kumimoji="0" lang="ja-JP" altLang="ja-JP" sz="1050" b="0" i="0" u="none" strike="noStrike" kern="0" cap="none" spc="0" normalizeH="0" baseline="0" noProof="0">
              <a:ln>
                <a:noFill/>
              </a:ln>
              <a:solidFill>
                <a:prstClr val="black"/>
              </a:solidFill>
              <a:effectLst/>
              <a:uLnTx/>
              <a:uFillTx/>
              <a:latin typeface="+mn-lt"/>
              <a:ea typeface="+mn-ea"/>
              <a:cs typeface="+mn-cs"/>
            </a:rPr>
            <a:t>特別会計繰出金の</a:t>
          </a:r>
          <a:r>
            <a:rPr kumimoji="0" lang="ja-JP" altLang="en-US" sz="1050" b="0" i="0" u="none" strike="noStrike" kern="0" cap="none" spc="0" normalizeH="0" baseline="0" noProof="0">
              <a:ln>
                <a:noFill/>
              </a:ln>
              <a:solidFill>
                <a:prstClr val="black"/>
              </a:solidFill>
              <a:effectLst/>
              <a:uLnTx/>
              <a:uFillTx/>
              <a:latin typeface="+mn-lt"/>
              <a:ea typeface="+mn-ea"/>
              <a:cs typeface="+mn-cs"/>
            </a:rPr>
            <a:t>増</a:t>
          </a:r>
          <a:r>
            <a:rPr kumimoji="0" lang="ja-JP" altLang="ja-JP" sz="1050" b="0" i="0" u="none" strike="noStrike" kern="0" cap="none" spc="0" normalizeH="0" baseline="0" noProof="0">
              <a:ln>
                <a:noFill/>
              </a:ln>
              <a:solidFill>
                <a:prstClr val="black"/>
              </a:solidFill>
              <a:effectLst/>
              <a:uLnTx/>
              <a:uFillTx/>
              <a:latin typeface="+mn-lt"/>
              <a:ea typeface="+mn-ea"/>
              <a:cs typeface="+mn-cs"/>
            </a:rPr>
            <a:t>等</a:t>
          </a:r>
          <a:r>
            <a:rPr kumimoji="0" lang="ja-JP" altLang="en-US" sz="1050" b="0" i="0" u="none" strike="noStrike" kern="0" cap="none" spc="0" normalizeH="0" baseline="0" noProof="0">
              <a:ln>
                <a:noFill/>
              </a:ln>
              <a:solidFill>
                <a:prstClr val="black"/>
              </a:solidFill>
              <a:effectLst/>
              <a:uLnTx/>
              <a:uFillTx/>
              <a:latin typeface="+mn-lt"/>
              <a:ea typeface="+mn-ea"/>
              <a:cs typeface="+mn-cs"/>
            </a:rPr>
            <a:t>の経常比率増要因があったものの、比率の分母となる経常一般財源等総額が増加したことで比率は低下した</a:t>
          </a:r>
          <a:r>
            <a:rPr kumimoji="0" lang="ja-JP" altLang="ja-JP" sz="1050" b="0" i="0" u="none" strike="noStrike" kern="0" cap="none" spc="0" normalizeH="0" baseline="0" noProof="0">
              <a:ln>
                <a:noFill/>
              </a:ln>
              <a:solidFill>
                <a:prstClr val="black"/>
              </a:solidFill>
              <a:effectLst/>
              <a:uLnTx/>
              <a:uFillTx/>
              <a:latin typeface="+mn-lt"/>
              <a:ea typeface="+mn-ea"/>
              <a:cs typeface="+mn-cs"/>
            </a:rPr>
            <a:t>。各特別会計については、今後も適正な料金設定等の検討を行い、普通会計の負担軽減を図っていく。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53522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288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75293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75293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9978</xdr:rowOff>
    </xdr:from>
    <xdr:to>
      <xdr:col>69</xdr:col>
      <xdr:colOff>92075</xdr:colOff>
      <xdr:row>55</xdr:row>
      <xdr:rowOff>53522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39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119743</xdr:rowOff>
    </xdr:from>
    <xdr:to>
      <xdr:col>82</xdr:col>
      <xdr:colOff>158750</xdr:colOff>
      <xdr:row>55</xdr:row>
      <xdr:rowOff>49893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136270</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令和</a:t>
          </a:r>
          <a:r>
            <a:rPr kumimoji="0" lang="en-US" altLang="ja-JP" sz="900" b="0" i="0" u="none" strike="noStrike" kern="0" cap="none" spc="0" normalizeH="0" baseline="0" noProof="0">
              <a:ln>
                <a:noFill/>
              </a:ln>
              <a:solidFill>
                <a:prstClr val="black"/>
              </a:solidFill>
              <a:effectLst/>
              <a:uLnTx/>
              <a:uFillTx/>
              <a:latin typeface="+mn-lt"/>
              <a:ea typeface="+mn-ea"/>
              <a:cs typeface="+mn-cs"/>
            </a:rPr>
            <a:t>3</a:t>
          </a:r>
          <a:r>
            <a:rPr kumimoji="0" lang="ja-JP" altLang="ja-JP" sz="9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900" b="0" i="0" u="none" strike="noStrike" kern="0" cap="none" spc="0" normalizeH="0" baseline="0" noProof="0">
              <a:ln>
                <a:noFill/>
              </a:ln>
              <a:solidFill>
                <a:prstClr val="black"/>
              </a:solidFill>
              <a:effectLst/>
              <a:uLnTx/>
              <a:uFillTx/>
              <a:latin typeface="+mn-lt"/>
              <a:ea typeface="+mn-ea"/>
              <a:cs typeface="+mn-cs"/>
            </a:rPr>
            <a:t>病院事業会計への基準内繰出が増となったが、経常収支比率の分母となる経常一般財源等総額が増加したことで比率が改善され、</a:t>
          </a:r>
          <a:r>
            <a:rPr kumimoji="0" lang="ja-JP" altLang="ja-JP" sz="900" b="0" i="0" u="none" strike="noStrike" kern="0" cap="none" spc="0" normalizeH="0" baseline="0" noProof="0">
              <a:ln>
                <a:noFill/>
              </a:ln>
              <a:solidFill>
                <a:prstClr val="black"/>
              </a:solidFill>
              <a:effectLst/>
              <a:uLnTx/>
              <a:uFillTx/>
              <a:latin typeface="+mn-lt"/>
              <a:ea typeface="+mn-ea"/>
              <a:cs typeface="+mn-cs"/>
            </a:rPr>
            <a:t>前年度比</a:t>
          </a:r>
          <a:r>
            <a:rPr kumimoji="0" lang="en-US" altLang="ja-JP" sz="900" b="0" i="0" u="none" strike="noStrike" kern="0" cap="none" spc="0" normalizeH="0" baseline="0" noProof="0">
              <a:ln>
                <a:noFill/>
              </a:ln>
              <a:solidFill>
                <a:prstClr val="black"/>
              </a:solidFill>
              <a:effectLst/>
              <a:uLnTx/>
              <a:uFillTx/>
              <a:latin typeface="+mn-lt"/>
              <a:ea typeface="+mn-ea"/>
              <a:cs typeface="+mn-cs"/>
            </a:rPr>
            <a:t>0.8</a:t>
          </a:r>
          <a:r>
            <a:rPr kumimoji="0" lang="ja-JP" altLang="ja-JP" sz="900" b="0" i="0" u="none" strike="noStrike" kern="0" cap="none" spc="0" normalizeH="0" baseline="0" noProof="0">
              <a:ln>
                <a:noFill/>
              </a:ln>
              <a:solidFill>
                <a:prstClr val="black"/>
              </a:solidFill>
              <a:effectLst/>
              <a:uLnTx/>
              <a:uFillTx/>
              <a:latin typeface="+mn-lt"/>
              <a:ea typeface="+mn-ea"/>
              <a:cs typeface="+mn-cs"/>
            </a:rPr>
            <a:t>％低下の</a:t>
          </a:r>
          <a:r>
            <a:rPr kumimoji="0" lang="en-US" altLang="ja-JP" sz="900" b="0" i="0" u="none" strike="noStrike" kern="0" cap="none" spc="0" normalizeH="0" baseline="0" noProof="0">
              <a:ln>
                <a:noFill/>
              </a:ln>
              <a:solidFill>
                <a:prstClr val="black"/>
              </a:solidFill>
              <a:effectLst/>
              <a:uLnTx/>
              <a:uFillTx/>
              <a:latin typeface="+mn-lt"/>
              <a:ea typeface="+mn-ea"/>
              <a:cs typeface="+mn-cs"/>
            </a:rPr>
            <a:t>15.3</a:t>
          </a:r>
          <a:r>
            <a:rPr kumimoji="0" lang="ja-JP" altLang="ja-JP" sz="900" b="0" i="0" u="none" strike="noStrike" kern="0" cap="none" spc="0" normalizeH="0" baseline="0" noProof="0">
              <a:ln>
                <a:noFill/>
              </a:ln>
              <a:solidFill>
                <a:prstClr val="black"/>
              </a:solidFill>
              <a:effectLst/>
              <a:uLnTx/>
              <a:uFillTx/>
              <a:latin typeface="+mn-lt"/>
              <a:ea typeface="+mn-ea"/>
              <a:cs typeface="+mn-cs"/>
            </a:rPr>
            <a:t>％となった</a:t>
          </a:r>
          <a:r>
            <a:rPr kumimoji="0" lang="ja-JP" altLang="en-US" sz="900" b="0" i="0" u="none" strike="noStrike" kern="0" cap="none" spc="0" normalizeH="0" baseline="0" noProof="0">
              <a:ln>
                <a:noFill/>
              </a:ln>
              <a:solidFill>
                <a:prstClr val="black"/>
              </a:solidFill>
              <a:effectLst/>
              <a:uLnTx/>
              <a:uFillTx/>
              <a:latin typeface="+mn-lt"/>
              <a:ea typeface="+mn-ea"/>
              <a:cs typeface="+mn-cs"/>
            </a:rPr>
            <a:t>。</a:t>
          </a:r>
          <a:r>
            <a:rPr kumimoji="0" lang="ja-JP" altLang="ja-JP" sz="900" b="0" i="0" u="none" strike="noStrike" kern="0" cap="none" spc="0" normalizeH="0" baseline="0" noProof="0">
              <a:ln>
                <a:noFill/>
              </a:ln>
              <a:solidFill>
                <a:prstClr val="black"/>
              </a:solidFill>
              <a:effectLst/>
              <a:uLnTx/>
              <a:uFillTx/>
              <a:latin typeface="+mn-lt"/>
              <a:ea typeface="+mn-ea"/>
              <a:cs typeface="+mn-cs"/>
            </a:rPr>
            <a:t>依然として類似団体平均値より高い数値となって</a:t>
          </a:r>
          <a:r>
            <a:rPr kumimoji="0" lang="ja-JP" altLang="en-US" sz="900" b="0" i="0" u="none" strike="noStrike" kern="0" cap="none" spc="0" normalizeH="0" baseline="0" noProof="0">
              <a:ln>
                <a:noFill/>
              </a:ln>
              <a:solidFill>
                <a:prstClr val="black"/>
              </a:solidFill>
              <a:effectLst/>
              <a:uLnTx/>
              <a:uFillTx/>
              <a:latin typeface="+mn-lt"/>
              <a:ea typeface="+mn-ea"/>
              <a:cs typeface="+mn-cs"/>
            </a:rPr>
            <a:t>おり、</a:t>
          </a:r>
          <a:r>
            <a:rPr kumimoji="0" lang="ja-JP" altLang="ja-JP" sz="900" b="0" i="0" u="none" strike="noStrike" kern="0" cap="none" spc="0" normalizeH="0" baseline="0" noProof="0">
              <a:ln>
                <a:noFill/>
              </a:ln>
              <a:solidFill>
                <a:prstClr val="black"/>
              </a:solidFill>
              <a:effectLst/>
              <a:uLnTx/>
              <a:uFillTx/>
              <a:latin typeface="+mn-lt"/>
              <a:ea typeface="+mn-ea"/>
              <a:cs typeface="+mn-cs"/>
            </a:rPr>
            <a:t>主な要因としては、法適化している下水道事業に対する補助・負担金が多額であることや、自治体病院を設置していることによる病院への補助・負担金があること等があげられる。毎年度、町単独補助金の見直しを実施しており、令和</a:t>
          </a:r>
          <a:r>
            <a:rPr kumimoji="0" lang="en-US" altLang="ja-JP" sz="900" b="0" i="0" u="none" strike="noStrike" kern="0" cap="none" spc="0" normalizeH="0" baseline="0" noProof="0">
              <a:ln>
                <a:noFill/>
              </a:ln>
              <a:solidFill>
                <a:prstClr val="black"/>
              </a:solidFill>
              <a:effectLst/>
              <a:uLnTx/>
              <a:uFillTx/>
              <a:latin typeface="+mn-lt"/>
              <a:ea typeface="+mn-ea"/>
              <a:cs typeface="+mn-cs"/>
            </a:rPr>
            <a:t>3</a:t>
          </a:r>
          <a:r>
            <a:rPr kumimoji="0" lang="ja-JP" altLang="ja-JP" sz="900" b="0" i="0" u="none" strike="noStrike" kern="0" cap="none" spc="0" normalizeH="0" baseline="0" noProof="0">
              <a:ln>
                <a:noFill/>
              </a:ln>
              <a:solidFill>
                <a:prstClr val="black"/>
              </a:solidFill>
              <a:effectLst/>
              <a:uLnTx/>
              <a:uFillTx/>
              <a:latin typeface="+mn-lt"/>
              <a:ea typeface="+mn-ea"/>
              <a:cs typeface="+mn-cs"/>
            </a:rPr>
            <a:t>年度においても費用対効果の低いと思われる補助金を廃止した。今後も、引き続き町単独補助金の見直しを検討していくことに加え、下水道事業の適切な料金設定を行うなど、補助費等の抑制に努める。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120142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272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53848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類似団体平均値を大きく上回る</a:t>
          </a:r>
          <a:r>
            <a:rPr kumimoji="0"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16.8</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おり、本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平成</a:t>
          </a:r>
          <a:r>
            <a:rPr kumimoji="0"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年度以降、地方債の新規発行は厳しく抑制してい</a:t>
          </a:r>
          <a:r>
            <a:rPr kumimoji="0"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た</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ことで数値は年々改善傾向にあ</a:t>
          </a:r>
          <a:r>
            <a:rPr kumimoji="0"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るが</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0"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0"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0"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年度より</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地方債発行の伴う大型事業が</a:t>
          </a:r>
          <a:r>
            <a:rPr kumimoji="0"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続いており</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0"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a:t>
          </a:r>
          <a:r>
            <a:rPr kumimoji="0" lang="ja-JP"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一時的に増加が見込まれるため、これ以上の増加とならないよう努める。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537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086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131572</xdr:rowOff>
    </xdr:from>
    <xdr:to>
      <xdr:col>15</xdr:col>
      <xdr:colOff>98425</xdr:colOff>
      <xdr:row>78</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163576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年度は、それぞれの性質別で増減はあったものの、前年度</a:t>
          </a:r>
          <a:r>
            <a:rPr kumimoji="0" lang="ja-JP" altLang="en-US" sz="1100" b="0" i="0" u="none" strike="noStrike" kern="0" cap="none" spc="0" normalizeH="0" baseline="0" noProof="0">
              <a:ln>
                <a:noFill/>
              </a:ln>
              <a:solidFill>
                <a:prstClr val="black"/>
              </a:solidFill>
              <a:effectLst/>
              <a:uLnTx/>
              <a:uFillTx/>
              <a:latin typeface="+mn-lt"/>
              <a:ea typeface="+mn-ea"/>
              <a:cs typeface="+mn-cs"/>
            </a:rPr>
            <a:t>比</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en-US" sz="1100" b="0" i="0" u="none" strike="noStrike" kern="0" cap="none" spc="0" normalizeH="0" baseline="0" noProof="0">
              <a:ln>
                <a:noFill/>
              </a:ln>
              <a:solidFill>
                <a:prstClr val="black"/>
              </a:solidFill>
              <a:effectLst/>
              <a:uLnTx/>
              <a:uFillTx/>
              <a:latin typeface="+mn-lt"/>
              <a:ea typeface="+mn-ea"/>
              <a:cs typeface="+mn-cs"/>
            </a:rPr>
            <a:t>％低下の</a:t>
          </a:r>
          <a:r>
            <a:rPr kumimoji="0" lang="en-US" altLang="ja-JP" sz="1100" b="0" i="0" u="none" strike="noStrike" kern="0" cap="none" spc="0" normalizeH="0" baseline="0" noProof="0">
              <a:ln>
                <a:noFill/>
              </a:ln>
              <a:solidFill>
                <a:prstClr val="black"/>
              </a:solidFill>
              <a:effectLst/>
              <a:uLnTx/>
              <a:uFillTx/>
              <a:latin typeface="+mn-lt"/>
              <a:ea typeface="+mn-ea"/>
              <a:cs typeface="+mn-cs"/>
            </a:rPr>
            <a:t>68.8</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％となった。類似団体平均値との比較では</a:t>
          </a:r>
          <a:r>
            <a:rPr kumimoji="0" lang="en-US" altLang="ja-JP" sz="1100" b="0" i="0" u="none" strike="noStrike" kern="0" cap="none" spc="0" normalizeH="0" baseline="0" noProof="0">
              <a:ln>
                <a:noFill/>
              </a:ln>
              <a:solidFill>
                <a:prstClr val="black"/>
              </a:solidFill>
              <a:effectLst/>
              <a:uLnTx/>
              <a:uFillTx/>
              <a:latin typeface="+mn-lt"/>
              <a:ea typeface="+mn-ea"/>
              <a:cs typeface="+mn-cs"/>
            </a:rPr>
            <a:t>3.9</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％下回っており、今後も各経費の適正な執行に努める。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130811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257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77</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82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20338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155570</xdr:rowOff>
    </xdr:from>
    <xdr:to>
      <xdr:col>29</xdr:col>
      <xdr:colOff>127000</xdr:colOff>
      <xdr:row>18</xdr:row>
      <xdr:rowOff>6637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7845"/>
          <a:ext cx="6477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6637</xdr:rowOff>
    </xdr:from>
    <xdr:to>
      <xdr:col>26</xdr:col>
      <xdr:colOff>50800</xdr:colOff>
      <xdr:row>18</xdr:row>
      <xdr:rowOff>70432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0362"/>
          <a:ext cx="698500" cy="6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69828</xdr:rowOff>
    </xdr:from>
    <xdr:to>
      <xdr:col>22</xdr:col>
      <xdr:colOff>114300</xdr:colOff>
      <xdr:row>18</xdr:row>
      <xdr:rowOff>70432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3553"/>
          <a:ext cx="698500" cy="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69828</xdr:rowOff>
    </xdr:from>
    <xdr:to>
      <xdr:col>18</xdr:col>
      <xdr:colOff>177800</xdr:colOff>
      <xdr:row>18</xdr:row>
      <xdr:rowOff>75429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3553"/>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104770</xdr:rowOff>
    </xdr:from>
    <xdr:to>
      <xdr:col>29</xdr:col>
      <xdr:colOff>177800</xdr:colOff>
      <xdr:row>18</xdr:row>
      <xdr:rowOff>34920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76847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127287</xdr:rowOff>
    </xdr:from>
    <xdr:to>
      <xdr:col>26</xdr:col>
      <xdr:colOff>101600</xdr:colOff>
      <xdr:row>18</xdr:row>
      <xdr:rowOff>57437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42214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19632</xdr:rowOff>
    </xdr:from>
    <xdr:to>
      <xdr:col>22</xdr:col>
      <xdr:colOff>165100</xdr:colOff>
      <xdr:row>18</xdr:row>
      <xdr:rowOff>121232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106010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19028</xdr:rowOff>
    </xdr:from>
    <xdr:to>
      <xdr:col>19</xdr:col>
      <xdr:colOff>38100</xdr:colOff>
      <xdr:row>18</xdr:row>
      <xdr:rowOff>120628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105405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24629</xdr:rowOff>
    </xdr:from>
    <xdr:to>
      <xdr:col>15</xdr:col>
      <xdr:colOff>101600</xdr:colOff>
      <xdr:row>18</xdr:row>
      <xdr:rowOff>126229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111006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290982</xdr:rowOff>
    </xdr:from>
    <xdr:to>
      <xdr:col>29</xdr:col>
      <xdr:colOff>127000</xdr:colOff>
      <xdr:row>35</xdr:row>
      <xdr:rowOff>316681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1332"/>
          <a:ext cx="647700" cy="2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275759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861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253302</xdr:rowOff>
    </xdr:from>
    <xdr:to>
      <xdr:col>26</xdr:col>
      <xdr:colOff>50800</xdr:colOff>
      <xdr:row>35</xdr:row>
      <xdr:rowOff>316681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63652"/>
          <a:ext cx="698500" cy="6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243434</xdr:rowOff>
    </xdr:from>
    <xdr:to>
      <xdr:col>22</xdr:col>
      <xdr:colOff>114300</xdr:colOff>
      <xdr:row>35</xdr:row>
      <xdr:rowOff>253302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53784"/>
          <a:ext cx="6985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194780</xdr:rowOff>
    </xdr:from>
    <xdr:to>
      <xdr:col>18</xdr:col>
      <xdr:colOff>177800</xdr:colOff>
      <xdr:row>35</xdr:row>
      <xdr:rowOff>243434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05130"/>
          <a:ext cx="6985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240182</xdr:rowOff>
    </xdr:from>
    <xdr:to>
      <xdr:col>29</xdr:col>
      <xdr:colOff>177800</xdr:colOff>
      <xdr:row>35</xdr:row>
      <xdr:rowOff>341782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85259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265881</xdr:rowOff>
    </xdr:from>
    <xdr:to>
      <xdr:col>26</xdr:col>
      <xdr:colOff>101600</xdr:colOff>
      <xdr:row>36</xdr:row>
      <xdr:rowOff>24581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6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34758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4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202502</xdr:rowOff>
    </xdr:from>
    <xdr:to>
      <xdr:col>22</xdr:col>
      <xdr:colOff>165100</xdr:colOff>
      <xdr:row>35</xdr:row>
      <xdr:rowOff>304102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1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314279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192634</xdr:rowOff>
    </xdr:from>
    <xdr:to>
      <xdr:col>19</xdr:col>
      <xdr:colOff>38100</xdr:colOff>
      <xdr:row>35</xdr:row>
      <xdr:rowOff>294234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304411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143980</xdr:rowOff>
    </xdr:from>
    <xdr:to>
      <xdr:col>15</xdr:col>
      <xdr:colOff>101600</xdr:colOff>
      <xdr:row>35</xdr:row>
      <xdr:rowOff>245580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255757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35249</xdr:rowOff>
    </xdr:from>
    <xdr:to>
      <xdr:col>24</xdr:col>
      <xdr:colOff>63500</xdr:colOff>
      <xdr:row>36</xdr:row>
      <xdr:rowOff>57938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7449"/>
          <a:ext cx="8382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57938</xdr:rowOff>
    </xdr:from>
    <xdr:to>
      <xdr:col>19</xdr:col>
      <xdr:colOff>177800</xdr:colOff>
      <xdr:row>37</xdr:row>
      <xdr:rowOff>102533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0138"/>
          <a:ext cx="889000" cy="2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91142</xdr:rowOff>
    </xdr:from>
    <xdr:to>
      <xdr:col>15</xdr:col>
      <xdr:colOff>50800</xdr:colOff>
      <xdr:row>37</xdr:row>
      <xdr:rowOff>102533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4792"/>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88760</xdr:rowOff>
    </xdr:from>
    <xdr:to>
      <xdr:col>10</xdr:col>
      <xdr:colOff>114300</xdr:colOff>
      <xdr:row>37</xdr:row>
      <xdr:rowOff>91142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2410"/>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155899</xdr:rowOff>
    </xdr:from>
    <xdr:to>
      <xdr:col>24</xdr:col>
      <xdr:colOff>114300</xdr:colOff>
      <xdr:row>36</xdr:row>
      <xdr:rowOff>86049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7138</xdr:rowOff>
    </xdr:from>
    <xdr:to>
      <xdr:col>20</xdr:col>
      <xdr:colOff>38100</xdr:colOff>
      <xdr:row>36</xdr:row>
      <xdr:rowOff>108738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125265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51733</xdr:rowOff>
    </xdr:from>
    <xdr:to>
      <xdr:col>15</xdr:col>
      <xdr:colOff>101600</xdr:colOff>
      <xdr:row>37</xdr:row>
      <xdr:rowOff>153333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144460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40342</xdr:rowOff>
    </xdr:from>
    <xdr:to>
      <xdr:col>10</xdr:col>
      <xdr:colOff>165100</xdr:colOff>
      <xdr:row>37</xdr:row>
      <xdr:rowOff>141942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133069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37960</xdr:rowOff>
    </xdr:from>
    <xdr:to>
      <xdr:col>6</xdr:col>
      <xdr:colOff>38100</xdr:colOff>
      <xdr:row>37</xdr:row>
      <xdr:rowOff>139560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130687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99364</xdr:rowOff>
    </xdr:from>
    <xdr:to>
      <xdr:col>24</xdr:col>
      <xdr:colOff>63500</xdr:colOff>
      <xdr:row>57</xdr:row>
      <xdr:rowOff>120383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72014"/>
          <a:ext cx="8382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108572</xdr:rowOff>
    </xdr:from>
    <xdr:to>
      <xdr:col>19</xdr:col>
      <xdr:colOff>177800</xdr:colOff>
      <xdr:row>57</xdr:row>
      <xdr:rowOff>120383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8122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107772</xdr:rowOff>
    </xdr:from>
    <xdr:to>
      <xdr:col>15</xdr:col>
      <xdr:colOff>50800</xdr:colOff>
      <xdr:row>57</xdr:row>
      <xdr:rowOff>108572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042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107772</xdr:rowOff>
    </xdr:from>
    <xdr:to>
      <xdr:col>10</xdr:col>
      <xdr:colOff>114300</xdr:colOff>
      <xdr:row>57</xdr:row>
      <xdr:rowOff>125108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0422"/>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48564</xdr:rowOff>
    </xdr:from>
    <xdr:to>
      <xdr:col>24</xdr:col>
      <xdr:colOff>114300</xdr:colOff>
      <xdr:row>57</xdr:row>
      <xdr:rowOff>150164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26991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69583</xdr:rowOff>
    </xdr:from>
    <xdr:to>
      <xdr:col>20</xdr:col>
      <xdr:colOff>38100</xdr:colOff>
      <xdr:row>57</xdr:row>
      <xdr:rowOff>171183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162310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57772</xdr:rowOff>
    </xdr:from>
    <xdr:to>
      <xdr:col>15</xdr:col>
      <xdr:colOff>101600</xdr:colOff>
      <xdr:row>57</xdr:row>
      <xdr:rowOff>159372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150499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56972</xdr:rowOff>
    </xdr:from>
    <xdr:to>
      <xdr:col>10</xdr:col>
      <xdr:colOff>165100</xdr:colOff>
      <xdr:row>57</xdr:row>
      <xdr:rowOff>158572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149699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74308</xdr:rowOff>
    </xdr:from>
    <xdr:to>
      <xdr:col>6</xdr:col>
      <xdr:colOff>38100</xdr:colOff>
      <xdr:row>58</xdr:row>
      <xdr:rowOff>4458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167035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42179</xdr:rowOff>
    </xdr:from>
    <xdr:to>
      <xdr:col>24</xdr:col>
      <xdr:colOff>63500</xdr:colOff>
      <xdr:row>76</xdr:row>
      <xdr:rowOff>119262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72379"/>
          <a:ext cx="838200" cy="7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42179</xdr:rowOff>
    </xdr:from>
    <xdr:to>
      <xdr:col>19</xdr:col>
      <xdr:colOff>177800</xdr:colOff>
      <xdr:row>77</xdr:row>
      <xdr:rowOff>163337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72379"/>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138328</xdr:rowOff>
    </xdr:from>
    <xdr:to>
      <xdr:col>15</xdr:col>
      <xdr:colOff>50800</xdr:colOff>
      <xdr:row>77</xdr:row>
      <xdr:rowOff>163337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9978"/>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103262</xdr:rowOff>
    </xdr:from>
    <xdr:to>
      <xdr:col>10</xdr:col>
      <xdr:colOff>114300</xdr:colOff>
      <xdr:row>77</xdr:row>
      <xdr:rowOff>138328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33462"/>
          <a:ext cx="889000" cy="20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68462</xdr:rowOff>
    </xdr:from>
    <xdr:to>
      <xdr:col>24</xdr:col>
      <xdr:colOff>114300</xdr:colOff>
      <xdr:row>76</xdr:row>
      <xdr:rowOff>170062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91340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162829</xdr:rowOff>
    </xdr:from>
    <xdr:to>
      <xdr:col>20</xdr:col>
      <xdr:colOff>38100</xdr:colOff>
      <xdr:row>76</xdr:row>
      <xdr:rowOff>92979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109507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112537</xdr:rowOff>
    </xdr:from>
    <xdr:to>
      <xdr:col>15</xdr:col>
      <xdr:colOff>101600</xdr:colOff>
      <xdr:row>78</xdr:row>
      <xdr:rowOff>42687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33814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87528</xdr:rowOff>
    </xdr:from>
    <xdr:to>
      <xdr:col>10</xdr:col>
      <xdr:colOff>165100</xdr:colOff>
      <xdr:row>78</xdr:row>
      <xdr:rowOff>17678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6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52462</xdr:rowOff>
    </xdr:from>
    <xdr:to>
      <xdr:col>6</xdr:col>
      <xdr:colOff>38100</xdr:colOff>
      <xdr:row>76</xdr:row>
      <xdr:rowOff>154062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170588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5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146889</xdr:rowOff>
    </xdr:from>
    <xdr:to>
      <xdr:col>24</xdr:col>
      <xdr:colOff>63500</xdr:colOff>
      <xdr:row>98</xdr:row>
      <xdr:rowOff>99110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06089"/>
          <a:ext cx="838200" cy="2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99110</xdr:rowOff>
    </xdr:from>
    <xdr:to>
      <xdr:col>19</xdr:col>
      <xdr:colOff>177800</xdr:colOff>
      <xdr:row>98</xdr:row>
      <xdr:rowOff>136234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01210"/>
          <a:ext cx="889000" cy="3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136234</xdr:rowOff>
    </xdr:from>
    <xdr:to>
      <xdr:col>15</xdr:col>
      <xdr:colOff>50800</xdr:colOff>
      <xdr:row>99</xdr:row>
      <xdr:rowOff>35433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38334"/>
          <a:ext cx="889000" cy="7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25730</xdr:rowOff>
    </xdr:from>
    <xdr:to>
      <xdr:col>10</xdr:col>
      <xdr:colOff>114300</xdr:colOff>
      <xdr:row>99</xdr:row>
      <xdr:rowOff>35433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99280"/>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96089</xdr:rowOff>
    </xdr:from>
    <xdr:to>
      <xdr:col>24</xdr:col>
      <xdr:colOff>114300</xdr:colOff>
      <xdr:row>97</xdr:row>
      <xdr:rowOff>26239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74516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48310</xdr:rowOff>
    </xdr:from>
    <xdr:to>
      <xdr:col>20</xdr:col>
      <xdr:colOff>38100</xdr:colOff>
      <xdr:row>98</xdr:row>
      <xdr:rowOff>149910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141037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85434</xdr:rowOff>
    </xdr:from>
    <xdr:to>
      <xdr:col>15</xdr:col>
      <xdr:colOff>101600</xdr:colOff>
      <xdr:row>99</xdr:row>
      <xdr:rowOff>15584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6711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156083</xdr:rowOff>
    </xdr:from>
    <xdr:to>
      <xdr:col>10</xdr:col>
      <xdr:colOff>165100</xdr:colOff>
      <xdr:row>99</xdr:row>
      <xdr:rowOff>86233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77360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146380</xdr:rowOff>
    </xdr:from>
    <xdr:to>
      <xdr:col>6</xdr:col>
      <xdr:colOff>38100</xdr:colOff>
      <xdr:row>99</xdr:row>
      <xdr:rowOff>76530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67657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119393</xdr:rowOff>
    </xdr:from>
    <xdr:to>
      <xdr:col>55</xdr:col>
      <xdr:colOff>0</xdr:colOff>
      <xdr:row>36</xdr:row>
      <xdr:rowOff>119878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62893"/>
          <a:ext cx="838200" cy="10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119393</xdr:rowOff>
    </xdr:from>
    <xdr:to>
      <xdr:col>50</xdr:col>
      <xdr:colOff>114300</xdr:colOff>
      <xdr:row>36</xdr:row>
      <xdr:rowOff>99562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62893"/>
          <a:ext cx="889000" cy="100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79502</xdr:rowOff>
    </xdr:from>
    <xdr:to>
      <xdr:col>45</xdr:col>
      <xdr:colOff>177800</xdr:colOff>
      <xdr:row>36</xdr:row>
      <xdr:rowOff>99562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51702"/>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70339</xdr:rowOff>
    </xdr:from>
    <xdr:to>
      <xdr:col>41</xdr:col>
      <xdr:colOff>50800</xdr:colOff>
      <xdr:row>36</xdr:row>
      <xdr:rowOff>79502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42539"/>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69078</xdr:rowOff>
    </xdr:from>
    <xdr:to>
      <xdr:col>55</xdr:col>
      <xdr:colOff>50800</xdr:colOff>
      <xdr:row>36</xdr:row>
      <xdr:rowOff>170678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91955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68593</xdr:rowOff>
    </xdr:from>
    <xdr:to>
      <xdr:col>50</xdr:col>
      <xdr:colOff>165100</xdr:colOff>
      <xdr:row>30</xdr:row>
      <xdr:rowOff>170193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15270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8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48762</xdr:rowOff>
    </xdr:from>
    <xdr:to>
      <xdr:col>46</xdr:col>
      <xdr:colOff>38100</xdr:colOff>
      <xdr:row>36</xdr:row>
      <xdr:rowOff>150362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166889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28702</xdr:rowOff>
    </xdr:from>
    <xdr:to>
      <xdr:col>41</xdr:col>
      <xdr:colOff>101600</xdr:colOff>
      <xdr:row>36</xdr:row>
      <xdr:rowOff>130302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146829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19539</xdr:rowOff>
    </xdr:from>
    <xdr:to>
      <xdr:col>36</xdr:col>
      <xdr:colOff>165100</xdr:colOff>
      <xdr:row>36</xdr:row>
      <xdr:rowOff>121139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137666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80324</xdr:rowOff>
    </xdr:from>
    <xdr:to>
      <xdr:col>55</xdr:col>
      <xdr:colOff>0</xdr:colOff>
      <xdr:row>56</xdr:row>
      <xdr:rowOff>149831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10074"/>
          <a:ext cx="838200" cy="2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80324</xdr:rowOff>
    </xdr:from>
    <xdr:to>
      <xdr:col>50</xdr:col>
      <xdr:colOff>114300</xdr:colOff>
      <xdr:row>57</xdr:row>
      <xdr:rowOff>49974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10074"/>
          <a:ext cx="889000" cy="3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49974</xdr:rowOff>
    </xdr:from>
    <xdr:to>
      <xdr:col>45</xdr:col>
      <xdr:colOff>177800</xdr:colOff>
      <xdr:row>57</xdr:row>
      <xdr:rowOff>149548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22624"/>
          <a:ext cx="889000" cy="9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149548</xdr:rowOff>
    </xdr:from>
    <xdr:to>
      <xdr:col>41</xdr:col>
      <xdr:colOff>50800</xdr:colOff>
      <xdr:row>58</xdr:row>
      <xdr:rowOff>52370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22198"/>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99031</xdr:rowOff>
    </xdr:from>
    <xdr:to>
      <xdr:col>55</xdr:col>
      <xdr:colOff>50800</xdr:colOff>
      <xdr:row>57</xdr:row>
      <xdr:rowOff>29181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121908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29524</xdr:rowOff>
    </xdr:from>
    <xdr:to>
      <xdr:col>50</xdr:col>
      <xdr:colOff>165100</xdr:colOff>
      <xdr:row>55</xdr:row>
      <xdr:rowOff>131124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147651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23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170624</xdr:rowOff>
    </xdr:from>
    <xdr:to>
      <xdr:col>46</xdr:col>
      <xdr:colOff>38100</xdr:colOff>
      <xdr:row>57</xdr:row>
      <xdr:rowOff>100774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117301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98748</xdr:rowOff>
    </xdr:from>
    <xdr:to>
      <xdr:col>41</xdr:col>
      <xdr:colOff>101600</xdr:colOff>
      <xdr:row>58</xdr:row>
      <xdr:rowOff>28898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20025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1570</xdr:rowOff>
    </xdr:from>
    <xdr:to>
      <xdr:col>36</xdr:col>
      <xdr:colOff>165100</xdr:colOff>
      <xdr:row>58</xdr:row>
      <xdr:rowOff>103170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94297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6133</xdr:rowOff>
    </xdr:from>
    <xdr:to>
      <xdr:col>55</xdr:col>
      <xdr:colOff>0</xdr:colOff>
      <xdr:row>77</xdr:row>
      <xdr:rowOff>156274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36333"/>
          <a:ext cx="838200" cy="3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156274</xdr:rowOff>
    </xdr:from>
    <xdr:to>
      <xdr:col>50</xdr:col>
      <xdr:colOff>114300</xdr:colOff>
      <xdr:row>78</xdr:row>
      <xdr:rowOff>167835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57924"/>
          <a:ext cx="889000" cy="1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94078</xdr:rowOff>
    </xdr:from>
    <xdr:to>
      <xdr:col>45</xdr:col>
      <xdr:colOff>177800</xdr:colOff>
      <xdr:row>78</xdr:row>
      <xdr:rowOff>167835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67178"/>
          <a:ext cx="889000" cy="7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94078</xdr:rowOff>
    </xdr:from>
    <xdr:to>
      <xdr:col>41</xdr:col>
      <xdr:colOff>50800</xdr:colOff>
      <xdr:row>79</xdr:row>
      <xdr:rowOff>287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7178"/>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126782</xdr:rowOff>
    </xdr:from>
    <xdr:to>
      <xdr:col>55</xdr:col>
      <xdr:colOff>50800</xdr:colOff>
      <xdr:row>76</xdr:row>
      <xdr:rowOff>56933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985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149659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105474</xdr:rowOff>
    </xdr:from>
    <xdr:to>
      <xdr:col>50</xdr:col>
      <xdr:colOff>165100</xdr:colOff>
      <xdr:row>78</xdr:row>
      <xdr:rowOff>35624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52151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117035</xdr:rowOff>
    </xdr:from>
    <xdr:to>
      <xdr:col>46</xdr:col>
      <xdr:colOff>38100</xdr:colOff>
      <xdr:row>79</xdr:row>
      <xdr:rowOff>47185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38312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8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43278</xdr:rowOff>
    </xdr:from>
    <xdr:to>
      <xdr:col>41</xdr:col>
      <xdr:colOff>101600</xdr:colOff>
      <xdr:row>78</xdr:row>
      <xdr:rowOff>144878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136005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120937</xdr:rowOff>
    </xdr:from>
    <xdr:to>
      <xdr:col>36</xdr:col>
      <xdr:colOff>165100</xdr:colOff>
      <xdr:row>79</xdr:row>
      <xdr:rowOff>51087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42214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69318</xdr:rowOff>
    </xdr:from>
    <xdr:to>
      <xdr:col>55</xdr:col>
      <xdr:colOff>0</xdr:colOff>
      <xdr:row>98</xdr:row>
      <xdr:rowOff>7094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28518"/>
          <a:ext cx="838200" cy="28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69318</xdr:rowOff>
    </xdr:from>
    <xdr:to>
      <xdr:col>50</xdr:col>
      <xdr:colOff>114300</xdr:colOff>
      <xdr:row>97</xdr:row>
      <xdr:rowOff>104742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28518"/>
          <a:ext cx="889000" cy="20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104742</xdr:rowOff>
    </xdr:from>
    <xdr:to>
      <xdr:col>45</xdr:col>
      <xdr:colOff>177800</xdr:colOff>
      <xdr:row>98</xdr:row>
      <xdr:rowOff>71568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5392"/>
          <a:ext cx="889000" cy="13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71568</xdr:rowOff>
    </xdr:from>
    <xdr:to>
      <xdr:col>41</xdr:col>
      <xdr:colOff>50800</xdr:colOff>
      <xdr:row>98</xdr:row>
      <xdr:rowOff>95571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7366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127744</xdr:rowOff>
    </xdr:from>
    <xdr:to>
      <xdr:col>55</xdr:col>
      <xdr:colOff>50800</xdr:colOff>
      <xdr:row>98</xdr:row>
      <xdr:rowOff>57894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87121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18518</xdr:rowOff>
    </xdr:from>
    <xdr:to>
      <xdr:col>50</xdr:col>
      <xdr:colOff>165100</xdr:colOff>
      <xdr:row>96</xdr:row>
      <xdr:rowOff>120118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136645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53942</xdr:rowOff>
    </xdr:from>
    <xdr:to>
      <xdr:col>46</xdr:col>
      <xdr:colOff>38100</xdr:colOff>
      <xdr:row>97</xdr:row>
      <xdr:rowOff>155542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20768</xdr:rowOff>
    </xdr:from>
    <xdr:to>
      <xdr:col>41</xdr:col>
      <xdr:colOff>101600</xdr:colOff>
      <xdr:row>98</xdr:row>
      <xdr:rowOff>122368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1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44771</xdr:rowOff>
    </xdr:from>
    <xdr:to>
      <xdr:col>36</xdr:col>
      <xdr:colOff>165100</xdr:colOff>
      <xdr:row>98</xdr:row>
      <xdr:rowOff>146371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137498</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3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31179</xdr:rowOff>
    </xdr:from>
    <xdr:to>
      <xdr:col>85</xdr:col>
      <xdr:colOff>127000</xdr:colOff>
      <xdr:row>39</xdr:row>
      <xdr:rowOff>36932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7729"/>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12091</xdr:rowOff>
    </xdr:from>
    <xdr:to>
      <xdr:col>81</xdr:col>
      <xdr:colOff>50800</xdr:colOff>
      <xdr:row>39</xdr:row>
      <xdr:rowOff>31179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8641"/>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12091</xdr:rowOff>
    </xdr:from>
    <xdr:to>
      <xdr:col>76</xdr:col>
      <xdr:colOff>114300</xdr:colOff>
      <xdr:row>39</xdr:row>
      <xdr:rowOff>18656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8641"/>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12840</xdr:rowOff>
    </xdr:from>
    <xdr:to>
      <xdr:col>71</xdr:col>
      <xdr:colOff>177800</xdr:colOff>
      <xdr:row>39</xdr:row>
      <xdr:rowOff>18656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99390"/>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157582</xdr:rowOff>
    </xdr:from>
    <xdr:to>
      <xdr:col>85</xdr:col>
      <xdr:colOff>177800</xdr:colOff>
      <xdr:row>39</xdr:row>
      <xdr:rowOff>87732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151829</xdr:rowOff>
    </xdr:from>
    <xdr:to>
      <xdr:col>81</xdr:col>
      <xdr:colOff>101600</xdr:colOff>
      <xdr:row>39</xdr:row>
      <xdr:rowOff>81979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73106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5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132741</xdr:rowOff>
    </xdr:from>
    <xdr:to>
      <xdr:col>76</xdr:col>
      <xdr:colOff>165100</xdr:colOff>
      <xdr:row>39</xdr:row>
      <xdr:rowOff>62891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42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139306</xdr:rowOff>
    </xdr:from>
    <xdr:to>
      <xdr:col>72</xdr:col>
      <xdr:colOff>38100</xdr:colOff>
      <xdr:row>39</xdr:row>
      <xdr:rowOff>69456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85983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2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133490</xdr:rowOff>
    </xdr:from>
    <xdr:to>
      <xdr:col>67</xdr:col>
      <xdr:colOff>101600</xdr:colOff>
      <xdr:row>39</xdr:row>
      <xdr:rowOff>63640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80167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42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45468</xdr:rowOff>
    </xdr:from>
    <xdr:to>
      <xdr:col>85</xdr:col>
      <xdr:colOff>127000</xdr:colOff>
      <xdr:row>75</xdr:row>
      <xdr:rowOff>103222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04218"/>
          <a:ext cx="8382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27082</xdr:rowOff>
    </xdr:from>
    <xdr:to>
      <xdr:col>81</xdr:col>
      <xdr:colOff>50800</xdr:colOff>
      <xdr:row>75</xdr:row>
      <xdr:rowOff>103222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85832"/>
          <a:ext cx="8890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6965</xdr:rowOff>
    </xdr:from>
    <xdr:to>
      <xdr:col>76</xdr:col>
      <xdr:colOff>114300</xdr:colOff>
      <xdr:row>75</xdr:row>
      <xdr:rowOff>27082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657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169239</xdr:rowOff>
    </xdr:from>
    <xdr:to>
      <xdr:col>71</xdr:col>
      <xdr:colOff>177800</xdr:colOff>
      <xdr:row>75</xdr:row>
      <xdr:rowOff>6965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56539"/>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166118</xdr:rowOff>
    </xdr:from>
    <xdr:to>
      <xdr:col>85</xdr:col>
      <xdr:colOff>177800</xdr:colOff>
      <xdr:row>75</xdr:row>
      <xdr:rowOff>96268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17545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52422</xdr:rowOff>
    </xdr:from>
    <xdr:to>
      <xdr:col>81</xdr:col>
      <xdr:colOff>101600</xdr:colOff>
      <xdr:row>75</xdr:row>
      <xdr:rowOff>154022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170549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147732</xdr:rowOff>
    </xdr:from>
    <xdr:to>
      <xdr:col>76</xdr:col>
      <xdr:colOff>165100</xdr:colOff>
      <xdr:row>75</xdr:row>
      <xdr:rowOff>77882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94409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127615</xdr:rowOff>
    </xdr:from>
    <xdr:to>
      <xdr:col>72</xdr:col>
      <xdr:colOff>38100</xdr:colOff>
      <xdr:row>75</xdr:row>
      <xdr:rowOff>57765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74292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118439</xdr:rowOff>
    </xdr:from>
    <xdr:to>
      <xdr:col>67</xdr:col>
      <xdr:colOff>101600</xdr:colOff>
      <xdr:row>75</xdr:row>
      <xdr:rowOff>48589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65116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40808</xdr:rowOff>
    </xdr:from>
    <xdr:to>
      <xdr:col>85</xdr:col>
      <xdr:colOff>127000</xdr:colOff>
      <xdr:row>98</xdr:row>
      <xdr:rowOff>137575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42908"/>
          <a:ext cx="838200" cy="9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137575</xdr:rowOff>
    </xdr:from>
    <xdr:to>
      <xdr:col>81</xdr:col>
      <xdr:colOff>50800</xdr:colOff>
      <xdr:row>99</xdr:row>
      <xdr:rowOff>13849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39675"/>
          <a:ext cx="8890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3180</xdr:rowOff>
    </xdr:from>
    <xdr:to>
      <xdr:col>76</xdr:col>
      <xdr:colOff>114300</xdr:colOff>
      <xdr:row>99</xdr:row>
      <xdr:rowOff>13849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76730"/>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143304</xdr:rowOff>
    </xdr:from>
    <xdr:to>
      <xdr:col>71</xdr:col>
      <xdr:colOff>177800</xdr:colOff>
      <xdr:row>99</xdr:row>
      <xdr:rowOff>3180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45404"/>
          <a:ext cx="889000" cy="3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161458</xdr:rowOff>
    </xdr:from>
    <xdr:to>
      <xdr:col>85</xdr:col>
      <xdr:colOff>177800</xdr:colOff>
      <xdr:row>98</xdr:row>
      <xdr:rowOff>91608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139885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86775</xdr:rowOff>
    </xdr:from>
    <xdr:to>
      <xdr:col>81</xdr:col>
      <xdr:colOff>101600</xdr:colOff>
      <xdr:row>99</xdr:row>
      <xdr:rowOff>16925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8052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134499</xdr:rowOff>
    </xdr:from>
    <xdr:to>
      <xdr:col>76</xdr:col>
      <xdr:colOff>165100</xdr:colOff>
      <xdr:row>99</xdr:row>
      <xdr:rowOff>64649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55776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2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123830</xdr:rowOff>
    </xdr:from>
    <xdr:to>
      <xdr:col>72</xdr:col>
      <xdr:colOff>38100</xdr:colOff>
      <xdr:row>99</xdr:row>
      <xdr:rowOff>53980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45107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92504</xdr:rowOff>
    </xdr:from>
    <xdr:to>
      <xdr:col>67</xdr:col>
      <xdr:colOff>101600</xdr:colOff>
      <xdr:row>99</xdr:row>
      <xdr:rowOff>22654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13781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8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51308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7858"/>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508</xdr:rowOff>
    </xdr:from>
    <xdr:to>
      <xdr:col>98</xdr:col>
      <xdr:colOff>38100</xdr:colOff>
      <xdr:row>39</xdr:row>
      <xdr:rowOff>102108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93235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79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74778</xdr:rowOff>
    </xdr:from>
    <xdr:to>
      <xdr:col>116</xdr:col>
      <xdr:colOff>63500</xdr:colOff>
      <xdr:row>59</xdr:row>
      <xdr:rowOff>25705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847428"/>
          <a:ext cx="838200" cy="2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23343</xdr:rowOff>
    </xdr:from>
    <xdr:to>
      <xdr:col>111</xdr:col>
      <xdr:colOff>177800</xdr:colOff>
      <xdr:row>59</xdr:row>
      <xdr:rowOff>25705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3889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15418</xdr:rowOff>
    </xdr:from>
    <xdr:to>
      <xdr:col>107</xdr:col>
      <xdr:colOff>50800</xdr:colOff>
      <xdr:row>59</xdr:row>
      <xdr:rowOff>23343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3096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15418</xdr:rowOff>
    </xdr:from>
    <xdr:to>
      <xdr:col>102</xdr:col>
      <xdr:colOff>114300</xdr:colOff>
      <xdr:row>59</xdr:row>
      <xdr:rowOff>24791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3096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23978</xdr:rowOff>
    </xdr:from>
    <xdr:to>
      <xdr:col>116</xdr:col>
      <xdr:colOff>114300</xdr:colOff>
      <xdr:row>57</xdr:row>
      <xdr:rowOff>125578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46855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4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146355</xdr:rowOff>
    </xdr:from>
    <xdr:to>
      <xdr:col>112</xdr:col>
      <xdr:colOff>38100</xdr:colOff>
      <xdr:row>59</xdr:row>
      <xdr:rowOff>76505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67632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8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143993</xdr:rowOff>
    </xdr:from>
    <xdr:to>
      <xdr:col>107</xdr:col>
      <xdr:colOff>101600</xdr:colOff>
      <xdr:row>59</xdr:row>
      <xdr:rowOff>74143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65270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8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136068</xdr:rowOff>
    </xdr:from>
    <xdr:to>
      <xdr:col>102</xdr:col>
      <xdr:colOff>165100</xdr:colOff>
      <xdr:row>59</xdr:row>
      <xdr:rowOff>66218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57345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7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145441</xdr:rowOff>
    </xdr:from>
    <xdr:to>
      <xdr:col>98</xdr:col>
      <xdr:colOff>38100</xdr:colOff>
      <xdr:row>59</xdr:row>
      <xdr:rowOff>75591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66718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47803</xdr:rowOff>
    </xdr:from>
    <xdr:to>
      <xdr:col>116</xdr:col>
      <xdr:colOff>63500</xdr:colOff>
      <xdr:row>78</xdr:row>
      <xdr:rowOff>61537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20903"/>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56547</xdr:rowOff>
    </xdr:from>
    <xdr:to>
      <xdr:col>111</xdr:col>
      <xdr:colOff>177800</xdr:colOff>
      <xdr:row>78</xdr:row>
      <xdr:rowOff>61537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42964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56547</xdr:rowOff>
    </xdr:from>
    <xdr:to>
      <xdr:col>107</xdr:col>
      <xdr:colOff>50800</xdr:colOff>
      <xdr:row>78</xdr:row>
      <xdr:rowOff>75254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429647"/>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75254</xdr:rowOff>
    </xdr:from>
    <xdr:to>
      <xdr:col>102</xdr:col>
      <xdr:colOff>114300</xdr:colOff>
      <xdr:row>78</xdr:row>
      <xdr:rowOff>93408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48354"/>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168453</xdr:rowOff>
    </xdr:from>
    <xdr:to>
      <xdr:col>116</xdr:col>
      <xdr:colOff>114300</xdr:colOff>
      <xdr:row>78</xdr:row>
      <xdr:rowOff>98603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83380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10737</xdr:rowOff>
    </xdr:from>
    <xdr:to>
      <xdr:col>112</xdr:col>
      <xdr:colOff>38100</xdr:colOff>
      <xdr:row>78</xdr:row>
      <xdr:rowOff>112337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103464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5747</xdr:rowOff>
    </xdr:from>
    <xdr:to>
      <xdr:col>107</xdr:col>
      <xdr:colOff>101600</xdr:colOff>
      <xdr:row>78</xdr:row>
      <xdr:rowOff>107347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98474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24454</xdr:rowOff>
    </xdr:from>
    <xdr:to>
      <xdr:col>102</xdr:col>
      <xdr:colOff>165100</xdr:colOff>
      <xdr:row>78</xdr:row>
      <xdr:rowOff>126054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117181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42608</xdr:rowOff>
    </xdr:from>
    <xdr:to>
      <xdr:col>98</xdr:col>
      <xdr:colOff>38100</xdr:colOff>
      <xdr:row>78</xdr:row>
      <xdr:rowOff>144208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1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135335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5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当町は類似</a:t>
          </a:r>
          <a:r>
            <a:rPr kumimoji="0" lang="en-US" altLang="ja-JP" sz="1100" b="0" i="0" u="none" strike="noStrike" kern="0" cap="none" spc="0" normalizeH="0" baseline="0" noProof="0">
              <a:ln>
                <a:noFill/>
              </a:ln>
              <a:solidFill>
                <a:prstClr val="black"/>
              </a:solidFill>
              <a:effectLst/>
              <a:uLnTx/>
              <a:uFillTx/>
              <a:latin typeface="+mn-lt"/>
              <a:ea typeface="+mn-ea"/>
              <a:cs typeface="+mn-cs"/>
            </a:rPr>
            <a:t>V-2</a:t>
          </a:r>
          <a:r>
            <a:rPr kumimoji="0" lang="ja-JP" altLang="en-US" sz="1100" b="0" i="0" u="none" strike="noStrike" kern="0" cap="none" spc="0" normalizeH="0" baseline="0" noProof="0">
              <a:ln>
                <a:noFill/>
              </a:ln>
              <a:solidFill>
                <a:prstClr val="black"/>
              </a:solidFill>
              <a:effectLst/>
              <a:uLnTx/>
              <a:uFillTx/>
              <a:latin typeface="+mn-lt"/>
              <a:ea typeface="+mn-ea"/>
              <a:cs typeface="+mn-cs"/>
            </a:rPr>
            <a:t>団体の中でも人口が多く、住民一人当たりのコストは類似団体平均値よりも低くなる傾向になると思われるが、</a:t>
          </a:r>
          <a:r>
            <a:rPr kumimoji="0" lang="ja-JP" altLang="ja-JP" sz="1100" b="0" i="0" u="none" strike="noStrike" kern="0" cap="none" spc="0" normalizeH="0" baseline="0" noProof="0">
              <a:ln>
                <a:noFill/>
              </a:ln>
              <a:solidFill>
                <a:prstClr val="black"/>
              </a:solidFill>
              <a:effectLst/>
              <a:uLnTx/>
              <a:uFillTx/>
              <a:latin typeface="+mn-lt"/>
              <a:ea typeface="+mn-ea"/>
              <a:cs typeface="+mn-cs"/>
            </a:rPr>
            <a:t>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年度の性質別経費では、人件費、補助費等、公債費、維持補修費、普通建設事業費</a:t>
          </a:r>
          <a:r>
            <a:rPr kumimoji="0" lang="ja-JP" altLang="en-US" sz="1100" b="0" i="0" u="none" strike="noStrike" kern="0" cap="none" spc="0" normalizeH="0" baseline="0" noProof="0">
              <a:ln>
                <a:noFill/>
              </a:ln>
              <a:solidFill>
                <a:prstClr val="black"/>
              </a:solidFill>
              <a:effectLst/>
              <a:uLnTx/>
              <a:uFillTx/>
              <a:latin typeface="+mn-lt"/>
              <a:ea typeface="+mn-ea"/>
              <a:cs typeface="+mn-cs"/>
            </a:rPr>
            <a:t>、貸付金</a:t>
          </a:r>
          <a:r>
            <a:rPr kumimoji="0" lang="ja-JP" altLang="ja-JP" sz="1100" b="0" i="0" u="none" strike="noStrike" kern="0" cap="none" spc="0" normalizeH="0" baseline="0" noProof="0">
              <a:ln>
                <a:noFill/>
              </a:ln>
              <a:solidFill>
                <a:prstClr val="black"/>
              </a:solidFill>
              <a:effectLst/>
              <a:uLnTx/>
              <a:uFillTx/>
              <a:latin typeface="+mn-lt"/>
              <a:ea typeface="+mn-ea"/>
              <a:cs typeface="+mn-cs"/>
            </a:rPr>
            <a:t>が類似団体平均値より高い数値を示している。主な要因としては、補助費等、公債費については経常比較分析表に記載の通りである。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人件費については小学校をはじめとした公共施設の多さに伴い職員数が多いこと、</a:t>
          </a:r>
          <a:r>
            <a:rPr kumimoji="0" lang="ja-JP" altLang="ja-JP" sz="1100" b="0" i="0" u="none" strike="noStrike" kern="0" cap="none" spc="0" normalizeH="0" baseline="0" noProof="0">
              <a:ln>
                <a:noFill/>
              </a:ln>
              <a:solidFill>
                <a:prstClr val="black"/>
              </a:solidFill>
              <a:effectLst/>
              <a:uLnTx/>
              <a:uFillTx/>
              <a:latin typeface="+mn-lt"/>
              <a:ea typeface="+mn-ea"/>
              <a:cs typeface="+mn-cs"/>
            </a:rPr>
            <a:t>維持補修費については除雪経費等</a:t>
          </a:r>
          <a:r>
            <a:rPr kumimoji="0" lang="ja-JP" altLang="en-US" sz="1100" b="0" i="0" u="none" strike="noStrike" kern="0" cap="none" spc="0" normalizeH="0" baseline="0" noProof="0">
              <a:ln>
                <a:noFill/>
              </a:ln>
              <a:solidFill>
                <a:prstClr val="black"/>
              </a:solidFill>
              <a:effectLst/>
              <a:uLnTx/>
              <a:uFillTx/>
              <a:latin typeface="+mn-lt"/>
              <a:ea typeface="+mn-ea"/>
              <a:cs typeface="+mn-cs"/>
            </a:rPr>
            <a:t>が類似団体平均を上回る要因となっている。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普通建設事業費については</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役場新庁舎整備事業等</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最盛期を</a:t>
          </a:r>
          <a:r>
            <a:rPr kumimoji="0" lang="ja-JP" altLang="en-US" sz="1100" b="0" i="0" u="none" strike="noStrike" kern="0" cap="none" spc="0" normalizeH="0" baseline="0" noProof="0">
              <a:ln>
                <a:noFill/>
              </a:ln>
              <a:solidFill>
                <a:prstClr val="black"/>
              </a:solidFill>
              <a:effectLst/>
              <a:uLnTx/>
              <a:uFillTx/>
              <a:latin typeface="+mn-lt"/>
              <a:ea typeface="+mn-ea"/>
              <a:cs typeface="+mn-cs"/>
            </a:rPr>
            <a:t>終えたことに</a:t>
          </a:r>
          <a:r>
            <a:rPr kumimoji="0" lang="ja-JP" altLang="ja-JP" sz="1100" b="0" i="0" u="none" strike="noStrike" kern="0" cap="none" spc="0" normalizeH="0" baseline="0" noProof="0">
              <a:ln>
                <a:noFill/>
              </a:ln>
              <a:solidFill>
                <a:prstClr val="black"/>
              </a:solidFill>
              <a:effectLst/>
              <a:uLnTx/>
              <a:uFillTx/>
              <a:latin typeface="+mn-lt"/>
              <a:ea typeface="+mn-ea"/>
              <a:cs typeface="+mn-cs"/>
            </a:rPr>
            <a:t>より前年度から大幅な</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が、河合谷宿泊体験交流施設整備や住吉公園整備などの大型普通建設事業が続いているため類似団体平均値を上回る数値となった。貸付金については、ほっと石川観光プラン推進ファンド延長に伴う貸付があったため大きく増加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また、令和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と比較した場合、特に補助費等、普通建設事業費、普通建設事業費（うち更新整備）の数値が減少し、扶助費、普通建設事業費（うち新規整備）、貸付金の数値が増加している。増減要因は先述の類似団体比較であげたものであり、扶助費についても経常比較分析表に記載の通りであ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37,569
37,332
110.59
17,368,237
16,950,053
381,530
9,093,107
16,741,428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57785</xdr:rowOff>
    </xdr:from>
    <xdr:to>
      <xdr:col>24</xdr:col>
      <xdr:colOff>63500</xdr:colOff>
      <xdr:row>35</xdr:row>
      <xdr:rowOff>83693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8535"/>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7112</xdr:rowOff>
    </xdr:from>
    <xdr:to>
      <xdr:col>19</xdr:col>
      <xdr:colOff>177800</xdr:colOff>
      <xdr:row>35</xdr:row>
      <xdr:rowOff>83693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7862"/>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7112</xdr:rowOff>
    </xdr:from>
    <xdr:to>
      <xdr:col>15</xdr:col>
      <xdr:colOff>50800</xdr:colOff>
      <xdr:row>35</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786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15875</xdr:rowOff>
    </xdr:from>
    <xdr:to>
      <xdr:col>10</xdr:col>
      <xdr:colOff>114300</xdr:colOff>
      <xdr:row>35</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662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6985</xdr:rowOff>
    </xdr:from>
    <xdr:to>
      <xdr:col>24</xdr:col>
      <xdr:colOff>114300</xdr:colOff>
      <xdr:row>35</xdr:row>
      <xdr:rowOff>108585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29862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32893</xdr:rowOff>
    </xdr:from>
    <xdr:to>
      <xdr:col>20</xdr:col>
      <xdr:colOff>38100</xdr:colOff>
      <xdr:row>35</xdr:row>
      <xdr:rowOff>134493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125620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127762</xdr:rowOff>
    </xdr:from>
    <xdr:to>
      <xdr:col>15</xdr:col>
      <xdr:colOff>101600</xdr:colOff>
      <xdr:row>35</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139954</xdr:rowOff>
    </xdr:from>
    <xdr:to>
      <xdr:col>10</xdr:col>
      <xdr:colOff>165100</xdr:colOff>
      <xdr:row>35</xdr:row>
      <xdr:rowOff>70104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86631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136525</xdr:rowOff>
    </xdr:from>
    <xdr:to>
      <xdr:col>6</xdr:col>
      <xdr:colOff>38100</xdr:colOff>
      <xdr:row>35</xdr:row>
      <xdr:rowOff>66675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83202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113312</xdr:rowOff>
    </xdr:from>
    <xdr:to>
      <xdr:col>24</xdr:col>
      <xdr:colOff>63500</xdr:colOff>
      <xdr:row>57</xdr:row>
      <xdr:rowOff>72126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71612"/>
          <a:ext cx="838200" cy="4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113312</xdr:rowOff>
    </xdr:from>
    <xdr:to>
      <xdr:col>19</xdr:col>
      <xdr:colOff>177800</xdr:colOff>
      <xdr:row>57</xdr:row>
      <xdr:rowOff>167966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71612"/>
          <a:ext cx="889000" cy="56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167966</xdr:rowOff>
    </xdr:from>
    <xdr:to>
      <xdr:col>15</xdr:col>
      <xdr:colOff>50800</xdr:colOff>
      <xdr:row>58</xdr:row>
      <xdr:rowOff>40525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0616"/>
          <a:ext cx="889000" cy="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38681</xdr:rowOff>
    </xdr:from>
    <xdr:to>
      <xdr:col>10</xdr:col>
      <xdr:colOff>114300</xdr:colOff>
      <xdr:row>58</xdr:row>
      <xdr:rowOff>40525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82781"/>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21326</xdr:rowOff>
    </xdr:from>
    <xdr:to>
      <xdr:col>24</xdr:col>
      <xdr:colOff>114300</xdr:colOff>
      <xdr:row>57</xdr:row>
      <xdr:rowOff>122926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44203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62512</xdr:rowOff>
    </xdr:from>
    <xdr:to>
      <xdr:col>20</xdr:col>
      <xdr:colOff>38100</xdr:colOff>
      <xdr:row>54</xdr:row>
      <xdr:rowOff>164112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9189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09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117166</xdr:rowOff>
    </xdr:from>
    <xdr:to>
      <xdr:col>15</xdr:col>
      <xdr:colOff>101600</xdr:colOff>
      <xdr:row>58</xdr:row>
      <xdr:rowOff>47316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63843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161175</xdr:rowOff>
    </xdr:from>
    <xdr:to>
      <xdr:col>10</xdr:col>
      <xdr:colOff>165100</xdr:colOff>
      <xdr:row>58</xdr:row>
      <xdr:rowOff>91325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82452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159331</xdr:rowOff>
    </xdr:from>
    <xdr:to>
      <xdr:col>6</xdr:col>
      <xdr:colOff>38100</xdr:colOff>
      <xdr:row>58</xdr:row>
      <xdr:rowOff>89481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80608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64185</xdr:rowOff>
    </xdr:from>
    <xdr:to>
      <xdr:col>24</xdr:col>
      <xdr:colOff>63500</xdr:colOff>
      <xdr:row>77</xdr:row>
      <xdr:rowOff>145346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65835"/>
          <a:ext cx="838200" cy="8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145346</xdr:rowOff>
    </xdr:from>
    <xdr:to>
      <xdr:col>19</xdr:col>
      <xdr:colOff>177800</xdr:colOff>
      <xdr:row>78</xdr:row>
      <xdr:rowOff>105327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6996"/>
          <a:ext cx="889000" cy="13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105021</xdr:rowOff>
    </xdr:from>
    <xdr:to>
      <xdr:col>15</xdr:col>
      <xdr:colOff>50800</xdr:colOff>
      <xdr:row>78</xdr:row>
      <xdr:rowOff>105327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7812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105021</xdr:rowOff>
    </xdr:from>
    <xdr:to>
      <xdr:col>10</xdr:col>
      <xdr:colOff>114300</xdr:colOff>
      <xdr:row>78</xdr:row>
      <xdr:rowOff>164297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78121"/>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13385</xdr:rowOff>
    </xdr:from>
    <xdr:to>
      <xdr:col>24</xdr:col>
      <xdr:colOff>114300</xdr:colOff>
      <xdr:row>77</xdr:row>
      <xdr:rowOff>114985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163262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94546</xdr:rowOff>
    </xdr:from>
    <xdr:to>
      <xdr:col>20</xdr:col>
      <xdr:colOff>38100</xdr:colOff>
      <xdr:row>78</xdr:row>
      <xdr:rowOff>24696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15823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54527</xdr:rowOff>
    </xdr:from>
    <xdr:to>
      <xdr:col>15</xdr:col>
      <xdr:colOff>101600</xdr:colOff>
      <xdr:row>78</xdr:row>
      <xdr:rowOff>156127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147254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54221</xdr:rowOff>
    </xdr:from>
    <xdr:to>
      <xdr:col>10</xdr:col>
      <xdr:colOff>165100</xdr:colOff>
      <xdr:row>78</xdr:row>
      <xdr:rowOff>155821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146948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113497</xdr:rowOff>
    </xdr:from>
    <xdr:to>
      <xdr:col>6</xdr:col>
      <xdr:colOff>38100</xdr:colOff>
      <xdr:row>79</xdr:row>
      <xdr:rowOff>43647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34774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24845</xdr:rowOff>
    </xdr:from>
    <xdr:to>
      <xdr:col>24</xdr:col>
      <xdr:colOff>63500</xdr:colOff>
      <xdr:row>98</xdr:row>
      <xdr:rowOff>33874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26945"/>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33874</xdr:rowOff>
    </xdr:from>
    <xdr:to>
      <xdr:col>19</xdr:col>
      <xdr:colOff>177800</xdr:colOff>
      <xdr:row>98</xdr:row>
      <xdr:rowOff>91188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5974"/>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90519</xdr:rowOff>
    </xdr:from>
    <xdr:to>
      <xdr:col>15</xdr:col>
      <xdr:colOff>50800</xdr:colOff>
      <xdr:row>98</xdr:row>
      <xdr:rowOff>91188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261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52130</xdr:rowOff>
    </xdr:from>
    <xdr:to>
      <xdr:col>10</xdr:col>
      <xdr:colOff>114300</xdr:colOff>
      <xdr:row>98</xdr:row>
      <xdr:rowOff>90519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54230"/>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145495</xdr:rowOff>
    </xdr:from>
    <xdr:to>
      <xdr:col>24</xdr:col>
      <xdr:colOff>114300</xdr:colOff>
      <xdr:row>98</xdr:row>
      <xdr:rowOff>75645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60422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154524</xdr:rowOff>
    </xdr:from>
    <xdr:to>
      <xdr:col>20</xdr:col>
      <xdr:colOff>38100</xdr:colOff>
      <xdr:row>98</xdr:row>
      <xdr:rowOff>84674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40388</xdr:rowOff>
    </xdr:from>
    <xdr:to>
      <xdr:col>15</xdr:col>
      <xdr:colOff>101600</xdr:colOff>
      <xdr:row>98</xdr:row>
      <xdr:rowOff>141988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133115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39719</xdr:rowOff>
    </xdr:from>
    <xdr:to>
      <xdr:col>10</xdr:col>
      <xdr:colOff>165100</xdr:colOff>
      <xdr:row>98</xdr:row>
      <xdr:rowOff>141319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132446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1330</xdr:rowOff>
    </xdr:from>
    <xdr:to>
      <xdr:col>6</xdr:col>
      <xdr:colOff>38100</xdr:colOff>
      <xdr:row>98</xdr:row>
      <xdr:rowOff>102930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93001</xdr:rowOff>
    </xdr:from>
    <xdr:to>
      <xdr:col>55</xdr:col>
      <xdr:colOff>0</xdr:colOff>
      <xdr:row>38</xdr:row>
      <xdr:rowOff>99532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0810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99532</xdr:rowOff>
    </xdr:from>
    <xdr:to>
      <xdr:col>50</xdr:col>
      <xdr:colOff>114300</xdr:colOff>
      <xdr:row>38</xdr:row>
      <xdr:rowOff>110635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1463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101818</xdr:rowOff>
    </xdr:from>
    <xdr:to>
      <xdr:col>45</xdr:col>
      <xdr:colOff>177800</xdr:colOff>
      <xdr:row>38</xdr:row>
      <xdr:rowOff>110635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1691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99532</xdr:rowOff>
    </xdr:from>
    <xdr:to>
      <xdr:col>41</xdr:col>
      <xdr:colOff>50800</xdr:colOff>
      <xdr:row>38</xdr:row>
      <xdr:rowOff>101818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14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42201</xdr:rowOff>
    </xdr:from>
    <xdr:to>
      <xdr:col>55</xdr:col>
      <xdr:colOff>50800</xdr:colOff>
      <xdr:row>38</xdr:row>
      <xdr:rowOff>143801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65077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8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48732</xdr:rowOff>
    </xdr:from>
    <xdr:to>
      <xdr:col>50</xdr:col>
      <xdr:colOff>165100</xdr:colOff>
      <xdr:row>38</xdr:row>
      <xdr:rowOff>150332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166859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59835</xdr:rowOff>
    </xdr:from>
    <xdr:to>
      <xdr:col>46</xdr:col>
      <xdr:colOff>38100</xdr:colOff>
      <xdr:row>38</xdr:row>
      <xdr:rowOff>161435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6512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51018</xdr:rowOff>
    </xdr:from>
    <xdr:to>
      <xdr:col>41</xdr:col>
      <xdr:colOff>101600</xdr:colOff>
      <xdr:row>38</xdr:row>
      <xdr:rowOff>152618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169145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131830</xdr:rowOff>
    </xdr:from>
    <xdr:to>
      <xdr:col>55</xdr:col>
      <xdr:colOff>0</xdr:colOff>
      <xdr:row>57</xdr:row>
      <xdr:rowOff>161956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733030"/>
          <a:ext cx="838200" cy="20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131830</xdr:rowOff>
    </xdr:from>
    <xdr:to>
      <xdr:col>50</xdr:col>
      <xdr:colOff>114300</xdr:colOff>
      <xdr:row>57</xdr:row>
      <xdr:rowOff>160193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733030"/>
          <a:ext cx="889000" cy="19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160193</xdr:rowOff>
    </xdr:from>
    <xdr:to>
      <xdr:col>45</xdr:col>
      <xdr:colOff>177800</xdr:colOff>
      <xdr:row>58</xdr:row>
      <xdr:rowOff>6426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932843"/>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5512</xdr:rowOff>
    </xdr:from>
    <xdr:to>
      <xdr:col>41</xdr:col>
      <xdr:colOff>50800</xdr:colOff>
      <xdr:row>58</xdr:row>
      <xdr:rowOff>6426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496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111156</xdr:rowOff>
    </xdr:from>
    <xdr:to>
      <xdr:col>55</xdr:col>
      <xdr:colOff>50800</xdr:colOff>
      <xdr:row>58</xdr:row>
      <xdr:rowOff>41306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134033</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81030</xdr:rowOff>
    </xdr:from>
    <xdr:to>
      <xdr:col>50</xdr:col>
      <xdr:colOff>165100</xdr:colOff>
      <xdr:row>57</xdr:row>
      <xdr:rowOff>11180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27707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4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109393</xdr:rowOff>
    </xdr:from>
    <xdr:to>
      <xdr:col>46</xdr:col>
      <xdr:colOff>38100</xdr:colOff>
      <xdr:row>58</xdr:row>
      <xdr:rowOff>39543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56070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127076</xdr:rowOff>
    </xdr:from>
    <xdr:to>
      <xdr:col>41</xdr:col>
      <xdr:colOff>101600</xdr:colOff>
      <xdr:row>58</xdr:row>
      <xdr:rowOff>57226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73753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126162</xdr:rowOff>
    </xdr:from>
    <xdr:to>
      <xdr:col>36</xdr:col>
      <xdr:colOff>165100</xdr:colOff>
      <xdr:row>58</xdr:row>
      <xdr:rowOff>56312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72839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77658</xdr:rowOff>
    </xdr:from>
    <xdr:to>
      <xdr:col>55</xdr:col>
      <xdr:colOff>0</xdr:colOff>
      <xdr:row>76</xdr:row>
      <xdr:rowOff>2220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422058"/>
          <a:ext cx="8382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2220</xdr:rowOff>
    </xdr:from>
    <xdr:to>
      <xdr:col>50</xdr:col>
      <xdr:colOff>114300</xdr:colOff>
      <xdr:row>77</xdr:row>
      <xdr:rowOff>47574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32420"/>
          <a:ext cx="889000" cy="2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47574</xdr:rowOff>
    </xdr:from>
    <xdr:to>
      <xdr:col>45</xdr:col>
      <xdr:colOff>177800</xdr:colOff>
      <xdr:row>77</xdr:row>
      <xdr:rowOff>87671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49224"/>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87671</xdr:rowOff>
    </xdr:from>
    <xdr:to>
      <xdr:col>41</xdr:col>
      <xdr:colOff>50800</xdr:colOff>
      <xdr:row>77</xdr:row>
      <xdr:rowOff>109113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89321"/>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26858</xdr:rowOff>
    </xdr:from>
    <xdr:to>
      <xdr:col>55</xdr:col>
      <xdr:colOff>50800</xdr:colOff>
      <xdr:row>72</xdr:row>
      <xdr:rowOff>128458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3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49735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2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122870</xdr:rowOff>
    </xdr:from>
    <xdr:to>
      <xdr:col>50</xdr:col>
      <xdr:colOff>165100</xdr:colOff>
      <xdr:row>76</xdr:row>
      <xdr:rowOff>53020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44147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168224</xdr:rowOff>
    </xdr:from>
    <xdr:to>
      <xdr:col>46</xdr:col>
      <xdr:colOff>38100</xdr:colOff>
      <xdr:row>77</xdr:row>
      <xdr:rowOff>98374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89501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36871</xdr:rowOff>
    </xdr:from>
    <xdr:to>
      <xdr:col>41</xdr:col>
      <xdr:colOff>101600</xdr:colOff>
      <xdr:row>77</xdr:row>
      <xdr:rowOff>138471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129598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58313</xdr:rowOff>
    </xdr:from>
    <xdr:to>
      <xdr:col>36</xdr:col>
      <xdr:colOff>165100</xdr:colOff>
      <xdr:row>77</xdr:row>
      <xdr:rowOff>159913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151040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5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112125</xdr:rowOff>
    </xdr:from>
    <xdr:to>
      <xdr:col>55</xdr:col>
      <xdr:colOff>0</xdr:colOff>
      <xdr:row>95</xdr:row>
      <xdr:rowOff>135556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399875"/>
          <a:ext cx="8382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135556</xdr:rowOff>
    </xdr:from>
    <xdr:to>
      <xdr:col>50</xdr:col>
      <xdr:colOff>114300</xdr:colOff>
      <xdr:row>96</xdr:row>
      <xdr:rowOff>149287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23306"/>
          <a:ext cx="889000" cy="1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108110</xdr:rowOff>
    </xdr:from>
    <xdr:to>
      <xdr:col>45</xdr:col>
      <xdr:colOff>177800</xdr:colOff>
      <xdr:row>96</xdr:row>
      <xdr:rowOff>149287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67310"/>
          <a:ext cx="889000" cy="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99223</xdr:rowOff>
    </xdr:from>
    <xdr:to>
      <xdr:col>41</xdr:col>
      <xdr:colOff>50800</xdr:colOff>
      <xdr:row>96</xdr:row>
      <xdr:rowOff>108110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58423"/>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61325</xdr:rowOff>
    </xdr:from>
    <xdr:to>
      <xdr:col>55</xdr:col>
      <xdr:colOff>50800</xdr:colOff>
      <xdr:row>95</xdr:row>
      <xdr:rowOff>162925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84202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0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84756</xdr:rowOff>
    </xdr:from>
    <xdr:to>
      <xdr:col>50</xdr:col>
      <xdr:colOff>165100</xdr:colOff>
      <xdr:row>96</xdr:row>
      <xdr:rowOff>14906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31433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98487</xdr:rowOff>
    </xdr:from>
    <xdr:to>
      <xdr:col>46</xdr:col>
      <xdr:colOff>38100</xdr:colOff>
      <xdr:row>97</xdr:row>
      <xdr:rowOff>28637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19764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5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57310</xdr:rowOff>
    </xdr:from>
    <xdr:to>
      <xdr:col>41</xdr:col>
      <xdr:colOff>101600</xdr:colOff>
      <xdr:row>96</xdr:row>
      <xdr:rowOff>158910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150037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48423</xdr:rowOff>
    </xdr:from>
    <xdr:to>
      <xdr:col>36</xdr:col>
      <xdr:colOff>165100</xdr:colOff>
      <xdr:row>96</xdr:row>
      <xdr:rowOff>150023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141150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112344</xdr:rowOff>
    </xdr:from>
    <xdr:to>
      <xdr:col>85</xdr:col>
      <xdr:colOff>127000</xdr:colOff>
      <xdr:row>37</xdr:row>
      <xdr:rowOff>163722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55994"/>
          <a:ext cx="8382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112344</xdr:rowOff>
    </xdr:from>
    <xdr:to>
      <xdr:col>81</xdr:col>
      <xdr:colOff>50800</xdr:colOff>
      <xdr:row>37</xdr:row>
      <xdr:rowOff>120040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55994"/>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120040</xdr:rowOff>
    </xdr:from>
    <xdr:to>
      <xdr:col>76</xdr:col>
      <xdr:colOff>114300</xdr:colOff>
      <xdr:row>37</xdr:row>
      <xdr:rowOff>152445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63690"/>
          <a:ext cx="8890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152445</xdr:rowOff>
    </xdr:from>
    <xdr:to>
      <xdr:col>71</xdr:col>
      <xdr:colOff>177800</xdr:colOff>
      <xdr:row>37</xdr:row>
      <xdr:rowOff>170275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9609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112922</xdr:rowOff>
    </xdr:from>
    <xdr:to>
      <xdr:col>85</xdr:col>
      <xdr:colOff>177800</xdr:colOff>
      <xdr:row>38</xdr:row>
      <xdr:rowOff>43072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27849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61544</xdr:rowOff>
    </xdr:from>
    <xdr:to>
      <xdr:col>81</xdr:col>
      <xdr:colOff>101600</xdr:colOff>
      <xdr:row>37</xdr:row>
      <xdr:rowOff>163144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154271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69240</xdr:rowOff>
    </xdr:from>
    <xdr:to>
      <xdr:col>76</xdr:col>
      <xdr:colOff>165100</xdr:colOff>
      <xdr:row>37</xdr:row>
      <xdr:rowOff>170841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161968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101645</xdr:rowOff>
    </xdr:from>
    <xdr:to>
      <xdr:col>72</xdr:col>
      <xdr:colOff>38100</xdr:colOff>
      <xdr:row>38</xdr:row>
      <xdr:rowOff>31795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22921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119475</xdr:rowOff>
    </xdr:from>
    <xdr:to>
      <xdr:col>67</xdr:col>
      <xdr:colOff>101600</xdr:colOff>
      <xdr:row>38</xdr:row>
      <xdr:rowOff>49625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40752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108661</xdr:rowOff>
    </xdr:from>
    <xdr:to>
      <xdr:col>85</xdr:col>
      <xdr:colOff>127000</xdr:colOff>
      <xdr:row>57</xdr:row>
      <xdr:rowOff>136696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81311"/>
          <a:ext cx="8382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107307</xdr:rowOff>
    </xdr:from>
    <xdr:to>
      <xdr:col>81</xdr:col>
      <xdr:colOff>50800</xdr:colOff>
      <xdr:row>57</xdr:row>
      <xdr:rowOff>108661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79957"/>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107307</xdr:rowOff>
    </xdr:from>
    <xdr:to>
      <xdr:col>76</xdr:col>
      <xdr:colOff>114300</xdr:colOff>
      <xdr:row>57</xdr:row>
      <xdr:rowOff>158770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79957"/>
          <a:ext cx="889000" cy="5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158770</xdr:rowOff>
    </xdr:from>
    <xdr:to>
      <xdr:col>71</xdr:col>
      <xdr:colOff>177800</xdr:colOff>
      <xdr:row>57</xdr:row>
      <xdr:rowOff>168431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31420"/>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85896</xdr:rowOff>
    </xdr:from>
    <xdr:to>
      <xdr:col>85</xdr:col>
      <xdr:colOff>177800</xdr:colOff>
      <xdr:row>58</xdr:row>
      <xdr:rowOff>16046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57861</xdr:rowOff>
    </xdr:from>
    <xdr:to>
      <xdr:col>81</xdr:col>
      <xdr:colOff>101600</xdr:colOff>
      <xdr:row>57</xdr:row>
      <xdr:rowOff>159461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150588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56507</xdr:rowOff>
    </xdr:from>
    <xdr:to>
      <xdr:col>76</xdr:col>
      <xdr:colOff>165100</xdr:colOff>
      <xdr:row>57</xdr:row>
      <xdr:rowOff>158107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149234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107970</xdr:rowOff>
    </xdr:from>
    <xdr:to>
      <xdr:col>72</xdr:col>
      <xdr:colOff>38100</xdr:colOff>
      <xdr:row>58</xdr:row>
      <xdr:rowOff>38120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29247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7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117631</xdr:rowOff>
    </xdr:from>
    <xdr:to>
      <xdr:col>67</xdr:col>
      <xdr:colOff>101600</xdr:colOff>
      <xdr:row>58</xdr:row>
      <xdr:rowOff>47781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38908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8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31178</xdr:rowOff>
    </xdr:from>
    <xdr:to>
      <xdr:col>85</xdr:col>
      <xdr:colOff>127000</xdr:colOff>
      <xdr:row>79</xdr:row>
      <xdr:rowOff>36931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75728"/>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12091</xdr:rowOff>
    </xdr:from>
    <xdr:to>
      <xdr:col>81</xdr:col>
      <xdr:colOff>50800</xdr:colOff>
      <xdr:row>79</xdr:row>
      <xdr:rowOff>31178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56641"/>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12091</xdr:rowOff>
    </xdr:from>
    <xdr:to>
      <xdr:col>76</xdr:col>
      <xdr:colOff>114300</xdr:colOff>
      <xdr:row>79</xdr:row>
      <xdr:rowOff>18656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56641"/>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12840</xdr:rowOff>
    </xdr:from>
    <xdr:to>
      <xdr:col>71</xdr:col>
      <xdr:colOff>177800</xdr:colOff>
      <xdr:row>79</xdr:row>
      <xdr:rowOff>18656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57390"/>
          <a:ext cx="8890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157581</xdr:rowOff>
    </xdr:from>
    <xdr:to>
      <xdr:col>85</xdr:col>
      <xdr:colOff>177800</xdr:colOff>
      <xdr:row>79</xdr:row>
      <xdr:rowOff>87731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151828</xdr:rowOff>
    </xdr:from>
    <xdr:to>
      <xdr:col>81</xdr:col>
      <xdr:colOff>101600</xdr:colOff>
      <xdr:row>79</xdr:row>
      <xdr:rowOff>81978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73105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132741</xdr:rowOff>
    </xdr:from>
    <xdr:to>
      <xdr:col>76</xdr:col>
      <xdr:colOff>165100</xdr:colOff>
      <xdr:row>79</xdr:row>
      <xdr:rowOff>62891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79418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139306</xdr:rowOff>
    </xdr:from>
    <xdr:to>
      <xdr:col>72</xdr:col>
      <xdr:colOff>38100</xdr:colOff>
      <xdr:row>79</xdr:row>
      <xdr:rowOff>69456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85983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133490</xdr:rowOff>
    </xdr:from>
    <xdr:to>
      <xdr:col>67</xdr:col>
      <xdr:colOff>101600</xdr:colOff>
      <xdr:row>79</xdr:row>
      <xdr:rowOff>63640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80167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2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45469</xdr:rowOff>
    </xdr:from>
    <xdr:to>
      <xdr:col>85</xdr:col>
      <xdr:colOff>127000</xdr:colOff>
      <xdr:row>95</xdr:row>
      <xdr:rowOff>103222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33219"/>
          <a:ext cx="8382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27082</xdr:rowOff>
    </xdr:from>
    <xdr:to>
      <xdr:col>81</xdr:col>
      <xdr:colOff>50800</xdr:colOff>
      <xdr:row>95</xdr:row>
      <xdr:rowOff>103222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14832"/>
          <a:ext cx="8890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6965</xdr:rowOff>
    </xdr:from>
    <xdr:to>
      <xdr:col>76</xdr:col>
      <xdr:colOff>114300</xdr:colOff>
      <xdr:row>95</xdr:row>
      <xdr:rowOff>27082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2947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169238</xdr:rowOff>
    </xdr:from>
    <xdr:to>
      <xdr:col>71</xdr:col>
      <xdr:colOff>177800</xdr:colOff>
      <xdr:row>95</xdr:row>
      <xdr:rowOff>6965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285538"/>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166119</xdr:rowOff>
    </xdr:from>
    <xdr:to>
      <xdr:col>85</xdr:col>
      <xdr:colOff>177800</xdr:colOff>
      <xdr:row>95</xdr:row>
      <xdr:rowOff>96269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17546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3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52422</xdr:rowOff>
    </xdr:from>
    <xdr:to>
      <xdr:col>81</xdr:col>
      <xdr:colOff>101600</xdr:colOff>
      <xdr:row>95</xdr:row>
      <xdr:rowOff>154022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170549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147732</xdr:rowOff>
    </xdr:from>
    <xdr:to>
      <xdr:col>76</xdr:col>
      <xdr:colOff>165100</xdr:colOff>
      <xdr:row>95</xdr:row>
      <xdr:rowOff>77882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94409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127615</xdr:rowOff>
    </xdr:from>
    <xdr:to>
      <xdr:col>72</xdr:col>
      <xdr:colOff>38100</xdr:colOff>
      <xdr:row>95</xdr:row>
      <xdr:rowOff>57765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74292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0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118438</xdr:rowOff>
    </xdr:from>
    <xdr:to>
      <xdr:col>67</xdr:col>
      <xdr:colOff>101600</xdr:colOff>
      <xdr:row>95</xdr:row>
      <xdr:rowOff>48588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65115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0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当町は類似</a:t>
          </a:r>
          <a:r>
            <a:rPr kumimoji="0" lang="en-US" altLang="ja-JP" sz="1100" b="0" i="0" u="none" strike="noStrike" kern="0" cap="none" spc="0" normalizeH="0" baseline="0" noProof="0">
              <a:ln>
                <a:noFill/>
              </a:ln>
              <a:solidFill>
                <a:prstClr val="black"/>
              </a:solidFill>
              <a:effectLst/>
              <a:uLnTx/>
              <a:uFillTx/>
              <a:latin typeface="+mn-lt"/>
              <a:ea typeface="+mn-ea"/>
              <a:cs typeface="+mn-cs"/>
            </a:rPr>
            <a:t>V-2</a:t>
          </a:r>
          <a:r>
            <a:rPr kumimoji="0" lang="ja-JP" altLang="ja-JP" sz="1100" b="0" i="0" u="none" strike="noStrike" kern="0" cap="none" spc="0" normalizeH="0" baseline="0" noProof="0">
              <a:ln>
                <a:noFill/>
              </a:ln>
              <a:solidFill>
                <a:prstClr val="black"/>
              </a:solidFill>
              <a:effectLst/>
              <a:uLnTx/>
              <a:uFillTx/>
              <a:latin typeface="+mn-lt"/>
              <a:ea typeface="+mn-ea"/>
              <a:cs typeface="+mn-cs"/>
            </a:rPr>
            <a:t>団体の中でも人口が多く、住民一人当たりのコストは類似団体平均値よりも低くなる傾向になると思われるが、令和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年度の目的別経費では</a:t>
          </a:r>
          <a:r>
            <a:rPr kumimoji="0" lang="ja-JP" altLang="en-US" sz="1100" b="0" i="0" u="none" strike="noStrike" kern="0" cap="none" spc="0" normalizeH="0" baseline="0" noProof="0">
              <a:ln>
                <a:noFill/>
              </a:ln>
              <a:solidFill>
                <a:prstClr val="black"/>
              </a:solidFill>
              <a:effectLst/>
              <a:uLnTx/>
              <a:uFillTx/>
              <a:latin typeface="+mn-lt"/>
              <a:ea typeface="+mn-ea"/>
              <a:cs typeface="+mn-cs"/>
            </a:rPr>
            <a:t>特に</a:t>
          </a:r>
          <a:r>
            <a:rPr kumimoji="0" lang="ja-JP" altLang="ja-JP" sz="1100" b="0" i="0" u="none" strike="noStrike" kern="0" cap="none" spc="0" normalizeH="0" baseline="0" noProof="0">
              <a:ln>
                <a:noFill/>
              </a:ln>
              <a:solidFill>
                <a:prstClr val="black"/>
              </a:solidFill>
              <a:effectLst/>
              <a:uLnTx/>
              <a:uFillTx/>
              <a:latin typeface="+mn-lt"/>
              <a:ea typeface="+mn-ea"/>
              <a:cs typeface="+mn-cs"/>
            </a:rPr>
            <a:t>、総務費、農林水産業費、</a:t>
          </a:r>
          <a:r>
            <a:rPr kumimoji="0" lang="ja-JP" altLang="en-US" sz="1100" b="0" i="0" u="none" strike="noStrike" kern="0" cap="none" spc="0" normalizeH="0" baseline="0" noProof="0">
              <a:ln>
                <a:noFill/>
              </a:ln>
              <a:solidFill>
                <a:prstClr val="black"/>
              </a:solidFill>
              <a:effectLst/>
              <a:uLnTx/>
              <a:uFillTx/>
              <a:latin typeface="+mn-lt"/>
              <a:ea typeface="+mn-ea"/>
              <a:cs typeface="+mn-cs"/>
            </a:rPr>
            <a:t>商工費、</a:t>
          </a:r>
          <a:r>
            <a:rPr kumimoji="0" lang="ja-JP" altLang="ja-JP" sz="1100" b="0" i="0" u="none" strike="noStrike" kern="0" cap="none" spc="0" normalizeH="0" baseline="0" noProof="0">
              <a:ln>
                <a:noFill/>
              </a:ln>
              <a:solidFill>
                <a:prstClr val="black"/>
              </a:solidFill>
              <a:effectLst/>
              <a:uLnTx/>
              <a:uFillTx/>
              <a:latin typeface="+mn-lt"/>
              <a:ea typeface="+mn-ea"/>
              <a:cs typeface="+mn-cs"/>
            </a:rPr>
            <a:t>土木費、公債費が類似団体平均値より高い数値を示している。主な要因として、農林水産業費については各種農業振興施策のほか、農業集落排水事業に対する補助・負担金があること、公債費については経常経費分析表や性質別歳出決算分析表に記載のとおり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商工費については、河合谷宿泊体験交流施設整備事業の増により、土木費については住吉公園整備事業の増等によりそれぞれ類似団体平を上回る数値となった。</a:t>
          </a:r>
          <a:r>
            <a:rPr kumimoji="0" lang="ja-JP" altLang="ja-JP" sz="1100" b="0" i="0" u="none" strike="noStrike" kern="0" cap="none" spc="0" normalizeH="0" baseline="0" noProof="0">
              <a:ln>
                <a:noFill/>
              </a:ln>
              <a:solidFill>
                <a:prstClr val="black"/>
              </a:solidFill>
              <a:effectLst/>
              <a:uLnTx/>
              <a:uFillTx/>
              <a:latin typeface="+mn-lt"/>
              <a:ea typeface="+mn-ea"/>
              <a:cs typeface="+mn-cs"/>
            </a:rPr>
            <a:t>総務費については役場新庁舎整備事業</a:t>
          </a:r>
          <a:r>
            <a:rPr kumimoji="0" lang="ja-JP" altLang="en-US" sz="1100" b="0" i="0" u="none" strike="noStrike" kern="0" cap="none" spc="0" normalizeH="0" baseline="0" noProof="0">
              <a:ln>
                <a:noFill/>
              </a:ln>
              <a:solidFill>
                <a:prstClr val="black"/>
              </a:solidFill>
              <a:effectLst/>
              <a:uLnTx/>
              <a:uFillTx/>
              <a:latin typeface="+mn-lt"/>
              <a:ea typeface="+mn-ea"/>
              <a:cs typeface="+mn-cs"/>
            </a:rPr>
            <a:t>や特別定額給付金給付事業の事業費減により大幅減となっているが、令和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年度も役場新庁舎整備に係る旧庁舎解体工事や外構工事により類似団体平均を上回る数値となった。</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また、令和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と比較した場合、特に総務費、農林水産業費の数値が減少し、商工費が増加している。総務費と商工費の増減要因は先述の通りである。農林水産業費の減要因は、ライスセンター整備に係る補助金の交付により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年度数値が増加していたためである。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実質収支額は毎年度黒字となっている。収支不足分を財政調整基金の取崩しにより対応してきたため、実質単年度収支は赤字、財政調整基金残高は減少傾向となってい</a:t>
          </a:r>
          <a:r>
            <a:rPr kumimoji="0" lang="ja-JP" altLang="en-US" sz="1000" b="0" i="0" u="none" strike="noStrike" kern="0" cap="none" spc="0" normalizeH="0" baseline="0" noProof="0">
              <a:ln>
                <a:noFill/>
              </a:ln>
              <a:solidFill>
                <a:prstClr val="black"/>
              </a:solidFill>
              <a:effectLst/>
              <a:uLnTx/>
              <a:uFillTx/>
              <a:latin typeface="+mn-lt"/>
              <a:ea typeface="+mn-ea"/>
              <a:cs typeface="+mn-cs"/>
            </a:rPr>
            <a:t>たが、</a:t>
          </a:r>
          <a:r>
            <a:rPr kumimoji="0" lang="ja-JP" altLang="ja-JP" sz="1000" b="0" i="0" u="none" strike="noStrike" kern="0" cap="none" spc="0" normalizeH="0" baseline="0" noProof="0">
              <a:ln>
                <a:noFill/>
              </a:ln>
              <a:solidFill>
                <a:prstClr val="black"/>
              </a:solidFill>
              <a:effectLst/>
              <a:uLnTx/>
              <a:uFillTx/>
              <a:latin typeface="+mn-lt"/>
              <a:ea typeface="+mn-ea"/>
              <a:cs typeface="+mn-cs"/>
            </a:rPr>
            <a:t>令和</a:t>
          </a:r>
          <a:r>
            <a:rPr kumimoji="0" lang="en-US" altLang="ja-JP" sz="1000" b="0" i="0" u="none" strike="noStrike" kern="0" cap="none" spc="0" normalizeH="0" baseline="0" noProof="0">
              <a:ln>
                <a:noFill/>
              </a:ln>
              <a:solidFill>
                <a:prstClr val="black"/>
              </a:solidFill>
              <a:effectLst/>
              <a:uLnTx/>
              <a:uFillTx/>
              <a:latin typeface="+mn-lt"/>
              <a:ea typeface="+mn-ea"/>
              <a:cs typeface="+mn-cs"/>
            </a:rPr>
            <a:t>2</a:t>
          </a:r>
          <a:r>
            <a:rPr kumimoji="0" lang="ja-JP" altLang="ja-JP" sz="1000" b="0" i="0" u="none" strike="noStrike" kern="0" cap="none" spc="0" normalizeH="0" baseline="0" noProof="0">
              <a:ln>
                <a:noFill/>
              </a:ln>
              <a:solidFill>
                <a:prstClr val="black"/>
              </a:solidFill>
              <a:effectLst/>
              <a:uLnTx/>
              <a:uFillTx/>
              <a:latin typeface="+mn-lt"/>
              <a:ea typeface="+mn-ea"/>
              <a:cs typeface="+mn-cs"/>
            </a:rPr>
            <a:t>年度</a:t>
          </a:r>
          <a:r>
            <a:rPr kumimoji="0" lang="ja-JP" altLang="en-US" sz="1000" b="0" i="0" u="none" strike="noStrike" kern="0" cap="none" spc="0" normalizeH="0" baseline="0" noProof="0">
              <a:ln>
                <a:noFill/>
              </a:ln>
              <a:solidFill>
                <a:prstClr val="black"/>
              </a:solidFill>
              <a:effectLst/>
              <a:uLnTx/>
              <a:uFillTx/>
              <a:latin typeface="+mn-lt"/>
              <a:ea typeface="+mn-ea"/>
              <a:cs typeface="+mn-cs"/>
            </a:rPr>
            <a:t>より</a:t>
          </a:r>
          <a:r>
            <a:rPr kumimoji="0" lang="ja-JP" altLang="ja-JP" sz="1000" b="0" i="0" u="none" strike="noStrike" kern="0" cap="none" spc="0" normalizeH="0" baseline="0" noProof="0">
              <a:ln>
                <a:noFill/>
              </a:ln>
              <a:solidFill>
                <a:prstClr val="black"/>
              </a:solidFill>
              <a:effectLst/>
              <a:uLnTx/>
              <a:uFillTx/>
              <a:latin typeface="+mn-lt"/>
              <a:ea typeface="+mn-ea"/>
              <a:cs typeface="+mn-cs"/>
            </a:rPr>
            <a:t>、財政調整基金残高は増額、実質単年度収支は黒字となった。令和</a:t>
          </a:r>
          <a:r>
            <a:rPr kumimoji="0" lang="en-US" altLang="ja-JP" sz="1000" b="0" i="0" u="none" strike="noStrike" kern="0" cap="none" spc="0" normalizeH="0" baseline="0" noProof="0">
              <a:ln>
                <a:noFill/>
              </a:ln>
              <a:solidFill>
                <a:prstClr val="black"/>
              </a:solidFill>
              <a:effectLst/>
              <a:uLnTx/>
              <a:uFillTx/>
              <a:latin typeface="+mn-lt"/>
              <a:ea typeface="+mn-ea"/>
              <a:cs typeface="+mn-cs"/>
            </a:rPr>
            <a:t>3</a:t>
          </a:r>
          <a:r>
            <a:rPr kumimoji="0" lang="ja-JP" altLang="ja-JP" sz="1000" b="0" i="0" u="none" strike="noStrike" kern="0" cap="none" spc="0" normalizeH="0" baseline="0" noProof="0">
              <a:ln>
                <a:noFill/>
              </a:ln>
              <a:solidFill>
                <a:prstClr val="black"/>
              </a:solidFill>
              <a:effectLst/>
              <a:uLnTx/>
              <a:uFillTx/>
              <a:latin typeface="+mn-lt"/>
              <a:ea typeface="+mn-ea"/>
              <a:cs typeface="+mn-cs"/>
            </a:rPr>
            <a:t>年度</a:t>
          </a:r>
          <a:r>
            <a:rPr kumimoji="0" lang="ja-JP" altLang="en-US" sz="1000" b="0" i="0" u="none" strike="noStrike" kern="0" cap="none" spc="0" normalizeH="0" baseline="0" noProof="0">
              <a:ln>
                <a:noFill/>
              </a:ln>
              <a:solidFill>
                <a:prstClr val="black"/>
              </a:solidFill>
              <a:effectLst/>
              <a:uLnTx/>
              <a:uFillTx/>
              <a:latin typeface="+mn-lt"/>
              <a:ea typeface="+mn-ea"/>
              <a:cs typeface="+mn-cs"/>
            </a:rPr>
            <a:t>においても</a:t>
          </a:r>
          <a:r>
            <a:rPr kumimoji="0" lang="ja-JP" altLang="ja-JP" sz="1000" b="0" i="0" u="none" strike="noStrike" kern="0" cap="none" spc="0" normalizeH="0" baseline="0" noProof="0">
              <a:ln>
                <a:noFill/>
              </a:ln>
              <a:solidFill>
                <a:prstClr val="black"/>
              </a:solidFill>
              <a:effectLst/>
              <a:uLnTx/>
              <a:uFillTx/>
              <a:latin typeface="+mn-lt"/>
              <a:ea typeface="+mn-ea"/>
              <a:cs typeface="+mn-cs"/>
            </a:rPr>
            <a:t>、財政調整基金の取崩額が</a:t>
          </a:r>
          <a:r>
            <a:rPr kumimoji="0" lang="en-US" altLang="ja-JP" sz="1000" b="0" i="0" u="none" strike="noStrike" kern="0" cap="none" spc="0" normalizeH="0" baseline="0" noProof="0">
              <a:ln>
                <a:noFill/>
              </a:ln>
              <a:solidFill>
                <a:prstClr val="black"/>
              </a:solidFill>
              <a:effectLst/>
              <a:uLnTx/>
              <a:uFillTx/>
              <a:latin typeface="+mn-lt"/>
              <a:ea typeface="+mn-ea"/>
              <a:cs typeface="+mn-cs"/>
            </a:rPr>
            <a:t>150,000</a:t>
          </a:r>
          <a:r>
            <a:rPr kumimoji="0" lang="ja-JP" altLang="ja-JP" sz="1000" b="0" i="0" u="none" strike="noStrike" kern="0" cap="none" spc="0" normalizeH="0" baseline="0" noProof="0">
              <a:ln>
                <a:noFill/>
              </a:ln>
              <a:solidFill>
                <a:prstClr val="black"/>
              </a:solidFill>
              <a:effectLst/>
              <a:uLnTx/>
              <a:uFillTx/>
              <a:latin typeface="+mn-lt"/>
              <a:ea typeface="+mn-ea"/>
              <a:cs typeface="+mn-cs"/>
            </a:rPr>
            <a:t>千円減少したことや、新型コロナウイルス感染症により各種イベント等が中止になるなど、積立金が大幅増となり</a:t>
          </a:r>
          <a:r>
            <a:rPr kumimoji="0" lang="ja-JP" altLang="en-US" sz="1000" b="0" i="0" u="none" strike="noStrike" kern="0" cap="none" spc="0" normalizeH="0" baseline="0" noProof="0">
              <a:ln>
                <a:noFill/>
              </a:ln>
              <a:solidFill>
                <a:prstClr val="black"/>
              </a:solidFill>
              <a:effectLst/>
              <a:uLnTx/>
              <a:uFillTx/>
              <a:latin typeface="+mn-lt"/>
              <a:ea typeface="+mn-ea"/>
              <a:cs typeface="+mn-cs"/>
            </a:rPr>
            <a:t>財政調整基金残高は増額、実質単年度収支は黒字となった。</a:t>
          </a:r>
          <a:r>
            <a:rPr kumimoji="0" lang="ja-JP" altLang="ja-JP" sz="1000" b="0" i="0" u="none" strike="noStrike" kern="0" cap="none" spc="0" normalizeH="0" baseline="0" noProof="0">
              <a:ln>
                <a:noFill/>
              </a:ln>
              <a:solidFill>
                <a:prstClr val="black"/>
              </a:solidFill>
              <a:effectLst/>
              <a:uLnTx/>
              <a:uFillTx/>
              <a:latin typeface="+mn-lt"/>
              <a:ea typeface="+mn-ea"/>
              <a:cs typeface="+mn-cs"/>
            </a:rPr>
            <a:t>今後も社会保障関係経費等の増大が見込まれるため、引き続き実質単年度収支が黒字となるよう、税基盤の強化をはじめとした収入の確保、及び事務の整理・合理化等による歳出の削減に努める。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連結実質赤字比率は、すべての会計において毎年度黒字となっている。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4"/>
      <c r="DK1" s="174"/>
      <c r="DL1" s="174"/>
      <c r="DM1" s="174"/>
      <c r="DN1" s="174"/>
      <c r="DO1" s="174"/>
    </row>
    <row r="2" spans="1:119" ht="24.75" thickBot="1" x14ac:dyDescent="0.2">
      <c r="B2" s="175" t="s">
        <v>81</v>
      </c>
      <c r="C2" s="175"/>
      <c r="D2" s="176"/>
    </row>
    <row r="3" spans="1:119" ht="18.75" customHeight="1" thickBot="1" x14ac:dyDescent="0.2">
      <c r="A3" s="174"/>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4"/>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17368237</v>
      </c>
      <c r="BO4" s="411"/>
      <c r="BP4" s="411"/>
      <c r="BQ4" s="411"/>
      <c r="BR4" s="411"/>
      <c r="BS4" s="411"/>
      <c r="BT4" s="411"/>
      <c r="BU4" s="412"/>
      <c r="BV4" s="410">
        <v>21541240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4.2</v>
      </c>
      <c r="CU4" s="417"/>
      <c r="CV4" s="417"/>
      <c r="CW4" s="417"/>
      <c r="CX4" s="417"/>
      <c r="CY4" s="417"/>
      <c r="CZ4" s="417"/>
      <c r="DA4" s="418"/>
      <c r="DB4" s="416">
        <v>2.2999999999999998</v>
      </c>
      <c r="DC4" s="417"/>
      <c r="DD4" s="417"/>
      <c r="DE4" s="417"/>
      <c r="DF4" s="417"/>
      <c r="DG4" s="417"/>
      <c r="DH4" s="417"/>
      <c r="DI4" s="418"/>
    </row>
    <row r="5" spans="1:119" ht="18.75" customHeight="1" x14ac:dyDescent="0.15">
      <c r="A5" s="174"/>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16950053</v>
      </c>
      <c r="BO5" s="448"/>
      <c r="BP5" s="448"/>
      <c r="BQ5" s="448"/>
      <c r="BR5" s="448"/>
      <c r="BS5" s="448"/>
      <c r="BT5" s="448"/>
      <c r="BU5" s="449"/>
      <c r="BV5" s="447">
        <v>21297732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85.6</v>
      </c>
      <c r="CU5" s="445"/>
      <c r="CV5" s="445"/>
      <c r="CW5" s="445"/>
      <c r="CX5" s="445"/>
      <c r="CY5" s="445"/>
      <c r="CZ5" s="445"/>
      <c r="DA5" s="446"/>
      <c r="DB5" s="444">
        <v>89.6</v>
      </c>
      <c r="DC5" s="445"/>
      <c r="DD5" s="445"/>
      <c r="DE5" s="445"/>
      <c r="DF5" s="445"/>
      <c r="DG5" s="445"/>
      <c r="DH5" s="445"/>
      <c r="DI5" s="446"/>
    </row>
    <row r="6" spans="1:119" ht="18.75" customHeight="1" x14ac:dyDescent="0.15">
      <c r="A6" s="174"/>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418184</v>
      </c>
      <c r="BO6" s="448"/>
      <c r="BP6" s="448"/>
      <c r="BQ6" s="448"/>
      <c r="BR6" s="448"/>
      <c r="BS6" s="448"/>
      <c r="BT6" s="448"/>
      <c r="BU6" s="449"/>
      <c r="BV6" s="447">
        <v>243508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90.6</v>
      </c>
      <c r="CU6" s="485"/>
      <c r="CV6" s="485"/>
      <c r="CW6" s="485"/>
      <c r="CX6" s="485"/>
      <c r="CY6" s="485"/>
      <c r="CZ6" s="485"/>
      <c r="DA6" s="486"/>
      <c r="DB6" s="484">
        <v>93.9</v>
      </c>
      <c r="DC6" s="485"/>
      <c r="DD6" s="485"/>
      <c r="DE6" s="485"/>
      <c r="DF6" s="485"/>
      <c r="DG6" s="485"/>
      <c r="DH6" s="485"/>
      <c r="DI6" s="486"/>
    </row>
    <row r="7" spans="1:119" ht="18.75" customHeight="1" x14ac:dyDescent="0.15">
      <c r="A7" s="174"/>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36654</v>
      </c>
      <c r="BO7" s="448"/>
      <c r="BP7" s="448"/>
      <c r="BQ7" s="448"/>
      <c r="BR7" s="448"/>
      <c r="BS7" s="448"/>
      <c r="BT7" s="448"/>
      <c r="BU7" s="449"/>
      <c r="BV7" s="447">
        <v>38342</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9093107</v>
      </c>
      <c r="CU7" s="448"/>
      <c r="CV7" s="448"/>
      <c r="CW7" s="448"/>
      <c r="CX7" s="448"/>
      <c r="CY7" s="448"/>
      <c r="CZ7" s="448"/>
      <c r="DA7" s="449"/>
      <c r="DB7" s="447">
        <v>8731534</v>
      </c>
      <c r="DC7" s="448"/>
      <c r="DD7" s="448"/>
      <c r="DE7" s="448"/>
      <c r="DF7" s="448"/>
      <c r="DG7" s="448"/>
      <c r="DH7" s="448"/>
      <c r="DI7" s="449"/>
    </row>
    <row r="8" spans="1:119" ht="18.75" customHeight="1" thickBot="1" x14ac:dyDescent="0.2">
      <c r="A8" s="174"/>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381530</v>
      </c>
      <c r="BO8" s="448"/>
      <c r="BP8" s="448"/>
      <c r="BQ8" s="448"/>
      <c r="BR8" s="448"/>
      <c r="BS8" s="448"/>
      <c r="BT8" s="448"/>
      <c r="BU8" s="449"/>
      <c r="BV8" s="447">
        <v>205166</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0.56000000000000005</v>
      </c>
      <c r="CU8" s="488"/>
      <c r="CV8" s="488"/>
      <c r="CW8" s="488"/>
      <c r="CX8" s="488"/>
      <c r="CY8" s="488"/>
      <c r="CZ8" s="488"/>
      <c r="DA8" s="489"/>
      <c r="DB8" s="487">
        <v>0.56000000000000005</v>
      </c>
      <c r="DC8" s="488"/>
      <c r="DD8" s="488"/>
      <c r="DE8" s="488"/>
      <c r="DF8" s="488"/>
      <c r="DG8" s="488"/>
      <c r="DH8" s="488"/>
      <c r="DI8" s="489"/>
    </row>
    <row r="9" spans="1:119" ht="18.75" customHeight="1" thickBot="1" x14ac:dyDescent="0.2">
      <c r="A9" s="174"/>
      <c r="B9" s="441" t="s">
        <v>111</v>
      </c>
      <c r="C9" s="442"/>
      <c r="D9" s="442"/>
      <c r="E9" s="442"/>
      <c r="F9" s="442"/>
      <c r="G9" s="442"/>
      <c r="H9" s="442"/>
      <c r="I9" s="442"/>
      <c r="J9" s="442"/>
      <c r="K9" s="490"/>
      <c r="L9" s="491" t="s">
        <v>112</v>
      </c>
      <c r="M9" s="492"/>
      <c r="N9" s="492"/>
      <c r="O9" s="492"/>
      <c r="P9" s="492"/>
      <c r="Q9" s="493"/>
      <c r="R9" s="494">
        <v>36957</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115</v>
      </c>
      <c r="AV9" s="480"/>
      <c r="AW9" s="480"/>
      <c r="AX9" s="480"/>
      <c r="AY9" s="481" t="s">
        <v>116</v>
      </c>
      <c r="AZ9" s="482"/>
      <c r="BA9" s="482"/>
      <c r="BB9" s="482"/>
      <c r="BC9" s="482"/>
      <c r="BD9" s="482"/>
      <c r="BE9" s="482"/>
      <c r="BF9" s="482"/>
      <c r="BG9" s="482"/>
      <c r="BH9" s="482"/>
      <c r="BI9" s="482"/>
      <c r="BJ9" s="482"/>
      <c r="BK9" s="482"/>
      <c r="BL9" s="482"/>
      <c r="BM9" s="483"/>
      <c r="BN9" s="447">
        <v>176364</v>
      </c>
      <c r="BO9" s="448"/>
      <c r="BP9" s="448"/>
      <c r="BQ9" s="448"/>
      <c r="BR9" s="448"/>
      <c r="BS9" s="448"/>
      <c r="BT9" s="448"/>
      <c r="BU9" s="449"/>
      <c r="BV9" s="447">
        <v>767</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14.8</v>
      </c>
      <c r="CU9" s="445"/>
      <c r="CV9" s="445"/>
      <c r="CW9" s="445"/>
      <c r="CX9" s="445"/>
      <c r="CY9" s="445"/>
      <c r="CZ9" s="445"/>
      <c r="DA9" s="446"/>
      <c r="DB9" s="444">
        <v>15.6</v>
      </c>
      <c r="DC9" s="445"/>
      <c r="DD9" s="445"/>
      <c r="DE9" s="445"/>
      <c r="DF9" s="445"/>
      <c r="DG9" s="445"/>
      <c r="DH9" s="445"/>
      <c r="DI9" s="446"/>
    </row>
    <row r="10" spans="1:119" ht="18.75" customHeight="1" thickBot="1" x14ac:dyDescent="0.2">
      <c r="A10" s="174"/>
      <c r="B10" s="441"/>
      <c r="C10" s="442"/>
      <c r="D10" s="442"/>
      <c r="E10" s="442"/>
      <c r="F10" s="442"/>
      <c r="G10" s="442"/>
      <c r="H10" s="442"/>
      <c r="I10" s="442"/>
      <c r="J10" s="442"/>
      <c r="K10" s="490"/>
      <c r="L10" s="497" t="s">
        <v>118</v>
      </c>
      <c r="M10" s="477"/>
      <c r="N10" s="477"/>
      <c r="O10" s="477"/>
      <c r="P10" s="477"/>
      <c r="Q10" s="478"/>
      <c r="R10" s="498">
        <v>36968</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594912</v>
      </c>
      <c r="BO10" s="448"/>
      <c r="BP10" s="448"/>
      <c r="BQ10" s="448"/>
      <c r="BR10" s="448"/>
      <c r="BS10" s="448"/>
      <c r="BT10" s="448"/>
      <c r="BU10" s="449"/>
      <c r="BV10" s="447">
        <v>317097</v>
      </c>
      <c r="BW10" s="448"/>
      <c r="BX10" s="448"/>
      <c r="BY10" s="448"/>
      <c r="BZ10" s="448"/>
      <c r="CA10" s="448"/>
      <c r="CB10" s="448"/>
      <c r="CC10" s="449"/>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4"/>
      <c r="B12" s="507" t="s">
        <v>131</v>
      </c>
      <c r="C12" s="508"/>
      <c r="D12" s="508"/>
      <c r="E12" s="508"/>
      <c r="F12" s="508"/>
      <c r="G12" s="508"/>
      <c r="H12" s="508"/>
      <c r="I12" s="508"/>
      <c r="J12" s="508"/>
      <c r="K12" s="509"/>
      <c r="L12" s="516" t="s">
        <v>132</v>
      </c>
      <c r="M12" s="517"/>
      <c r="N12" s="517"/>
      <c r="O12" s="517"/>
      <c r="P12" s="517"/>
      <c r="Q12" s="518"/>
      <c r="R12" s="519">
        <v>37569</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150000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130</v>
      </c>
      <c r="DC12" s="488"/>
      <c r="DD12" s="488"/>
      <c r="DE12" s="488"/>
      <c r="DF12" s="488"/>
      <c r="DG12" s="488"/>
      <c r="DH12" s="488"/>
      <c r="DI12" s="489"/>
    </row>
    <row r="13" spans="1:119" ht="18.75" customHeight="1" x14ac:dyDescent="0.15">
      <c r="A13" s="174"/>
      <c r="B13" s="510"/>
      <c r="C13" s="511"/>
      <c r="D13" s="511"/>
      <c r="E13" s="511"/>
      <c r="F13" s="511"/>
      <c r="G13" s="511"/>
      <c r="H13" s="511"/>
      <c r="I13" s="511"/>
      <c r="J13" s="511"/>
      <c r="K13" s="512"/>
      <c r="L13" s="183"/>
      <c r="M13" s="538" t="s">
        <v>140</v>
      </c>
      <c r="N13" s="539"/>
      <c r="O13" s="539"/>
      <c r="P13" s="539"/>
      <c r="Q13" s="540"/>
      <c r="R13" s="531">
        <v>37332</v>
      </c>
      <c r="S13" s="532"/>
      <c r="T13" s="532"/>
      <c r="U13" s="532"/>
      <c r="V13" s="533"/>
      <c r="W13" s="463" t="s">
        <v>141</v>
      </c>
      <c r="X13" s="464"/>
      <c r="Y13" s="464"/>
      <c r="Z13" s="464"/>
      <c r="AA13" s="464"/>
      <c r="AB13" s="454"/>
      <c r="AC13" s="498">
        <v>440</v>
      </c>
      <c r="AD13" s="499"/>
      <c r="AE13" s="499"/>
      <c r="AF13" s="499"/>
      <c r="AG13" s="541"/>
      <c r="AH13" s="498">
        <v>473</v>
      </c>
      <c r="AI13" s="499"/>
      <c r="AJ13" s="499"/>
      <c r="AK13" s="499"/>
      <c r="AL13" s="500"/>
      <c r="AM13" s="476" t="s">
        <v>142</v>
      </c>
      <c r="AN13" s="477"/>
      <c r="AO13" s="477"/>
      <c r="AP13" s="477"/>
      <c r="AQ13" s="477"/>
      <c r="AR13" s="477"/>
      <c r="AS13" s="477"/>
      <c r="AT13" s="478"/>
      <c r="AU13" s="479" t="s">
        <v>115</v>
      </c>
      <c r="AV13" s="480"/>
      <c r="AW13" s="480"/>
      <c r="AX13" s="480"/>
      <c r="AY13" s="481" t="s">
        <v>143</v>
      </c>
      <c r="AZ13" s="482"/>
      <c r="BA13" s="482"/>
      <c r="BB13" s="482"/>
      <c r="BC13" s="482"/>
      <c r="BD13" s="482"/>
      <c r="BE13" s="482"/>
      <c r="BF13" s="482"/>
      <c r="BG13" s="482"/>
      <c r="BH13" s="482"/>
      <c r="BI13" s="482"/>
      <c r="BJ13" s="482"/>
      <c r="BK13" s="482"/>
      <c r="BL13" s="482"/>
      <c r="BM13" s="483"/>
      <c r="BN13" s="447">
        <v>771276</v>
      </c>
      <c r="BO13" s="448"/>
      <c r="BP13" s="448"/>
      <c r="BQ13" s="448"/>
      <c r="BR13" s="448"/>
      <c r="BS13" s="448"/>
      <c r="BT13" s="448"/>
      <c r="BU13" s="449"/>
      <c r="BV13" s="447">
        <v>167864</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7.7</v>
      </c>
      <c r="CU13" s="445"/>
      <c r="CV13" s="445"/>
      <c r="CW13" s="445"/>
      <c r="CX13" s="445"/>
      <c r="CY13" s="445"/>
      <c r="CZ13" s="445"/>
      <c r="DA13" s="446"/>
      <c r="DB13" s="444">
        <v>8.4</v>
      </c>
      <c r="DC13" s="445"/>
      <c r="DD13" s="445"/>
      <c r="DE13" s="445"/>
      <c r="DF13" s="445"/>
      <c r="DG13" s="445"/>
      <c r="DH13" s="445"/>
      <c r="DI13" s="446"/>
    </row>
    <row r="14" spans="1:119" ht="18.75" customHeight="1" thickBot="1" x14ac:dyDescent="0.2">
      <c r="A14" s="174"/>
      <c r="B14" s="510"/>
      <c r="C14" s="511"/>
      <c r="D14" s="511"/>
      <c r="E14" s="511"/>
      <c r="F14" s="511"/>
      <c r="G14" s="511"/>
      <c r="H14" s="511"/>
      <c r="I14" s="511"/>
      <c r="J14" s="511"/>
      <c r="K14" s="512"/>
      <c r="L14" s="528" t="s">
        <v>145</v>
      </c>
      <c r="M14" s="529"/>
      <c r="N14" s="529"/>
      <c r="O14" s="529"/>
      <c r="P14" s="529"/>
      <c r="Q14" s="530"/>
      <c r="R14" s="531">
        <v>37551</v>
      </c>
      <c r="S14" s="532"/>
      <c r="T14" s="532"/>
      <c r="U14" s="532"/>
      <c r="V14" s="533"/>
      <c r="W14" s="437"/>
      <c r="X14" s="438"/>
      <c r="Y14" s="438"/>
      <c r="Z14" s="438"/>
      <c r="AA14" s="438"/>
      <c r="AB14" s="427"/>
      <c r="AC14" s="534">
        <v>2.2999999999999998</v>
      </c>
      <c r="AD14" s="535"/>
      <c r="AE14" s="535"/>
      <c r="AF14" s="535"/>
      <c r="AG14" s="536"/>
      <c r="AH14" s="534">
        <v>2.5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v>61.7</v>
      </c>
      <c r="CU14" s="546"/>
      <c r="CV14" s="546"/>
      <c r="CW14" s="546"/>
      <c r="CX14" s="546"/>
      <c r="CY14" s="546"/>
      <c r="CZ14" s="546"/>
      <c r="DA14" s="547"/>
      <c r="DB14" s="545">
        <v>75.599999999999994</v>
      </c>
      <c r="DC14" s="546"/>
      <c r="DD14" s="546"/>
      <c r="DE14" s="546"/>
      <c r="DF14" s="546"/>
      <c r="DG14" s="546"/>
      <c r="DH14" s="546"/>
      <c r="DI14" s="547"/>
    </row>
    <row r="15" spans="1:119" ht="18.75" customHeight="1" x14ac:dyDescent="0.15">
      <c r="A15" s="174"/>
      <c r="B15" s="510"/>
      <c r="C15" s="511"/>
      <c r="D15" s="511"/>
      <c r="E15" s="511"/>
      <c r="F15" s="511"/>
      <c r="G15" s="511"/>
      <c r="H15" s="511"/>
      <c r="I15" s="511"/>
      <c r="J15" s="511"/>
      <c r="K15" s="512"/>
      <c r="L15" s="183"/>
      <c r="M15" s="538" t="s">
        <v>147</v>
      </c>
      <c r="N15" s="539"/>
      <c r="O15" s="539"/>
      <c r="P15" s="539"/>
      <c r="Q15" s="540"/>
      <c r="R15" s="531">
        <v>37288</v>
      </c>
      <c r="S15" s="532"/>
      <c r="T15" s="532"/>
      <c r="U15" s="532"/>
      <c r="V15" s="533"/>
      <c r="W15" s="463" t="s">
        <v>148</v>
      </c>
      <c r="X15" s="464"/>
      <c r="Y15" s="464"/>
      <c r="Z15" s="464"/>
      <c r="AA15" s="464"/>
      <c r="AB15" s="454"/>
      <c r="AC15" s="498">
        <v>5442</v>
      </c>
      <c r="AD15" s="499"/>
      <c r="AE15" s="499"/>
      <c r="AF15" s="499"/>
      <c r="AG15" s="541"/>
      <c r="AH15" s="498">
        <v>5445</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4096839</v>
      </c>
      <c r="BO15" s="411"/>
      <c r="BP15" s="411"/>
      <c r="BQ15" s="411"/>
      <c r="BR15" s="411"/>
      <c r="BS15" s="411"/>
      <c r="BT15" s="411"/>
      <c r="BU15" s="412"/>
      <c r="BV15" s="410">
        <v>4164056</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28.5</v>
      </c>
      <c r="AD16" s="535"/>
      <c r="AE16" s="535"/>
      <c r="AF16" s="535"/>
      <c r="AG16" s="536"/>
      <c r="AH16" s="534">
        <v>28.8</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7566612</v>
      </c>
      <c r="BO16" s="448"/>
      <c r="BP16" s="448"/>
      <c r="BQ16" s="448"/>
      <c r="BR16" s="448"/>
      <c r="BS16" s="448"/>
      <c r="BT16" s="448"/>
      <c r="BU16" s="449"/>
      <c r="BV16" s="447">
        <v>7313523</v>
      </c>
      <c r="BW16" s="448"/>
      <c r="BX16" s="448"/>
      <c r="BY16" s="448"/>
      <c r="BZ16" s="448"/>
      <c r="CA16" s="448"/>
      <c r="CB16" s="448"/>
      <c r="CC16" s="449"/>
      <c r="CD16" s="187"/>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4"/>
      <c r="B17" s="513"/>
      <c r="C17" s="514"/>
      <c r="D17" s="514"/>
      <c r="E17" s="514"/>
      <c r="F17" s="514"/>
      <c r="G17" s="514"/>
      <c r="H17" s="514"/>
      <c r="I17" s="514"/>
      <c r="J17" s="514"/>
      <c r="K17" s="515"/>
      <c r="L17" s="188"/>
      <c r="M17" s="558" t="s">
        <v>154</v>
      </c>
      <c r="N17" s="559"/>
      <c r="O17" s="559"/>
      <c r="P17" s="559"/>
      <c r="Q17" s="560"/>
      <c r="R17" s="553" t="s">
        <v>155</v>
      </c>
      <c r="S17" s="554"/>
      <c r="T17" s="554"/>
      <c r="U17" s="554"/>
      <c r="V17" s="555"/>
      <c r="W17" s="463" t="s">
        <v>156</v>
      </c>
      <c r="X17" s="464"/>
      <c r="Y17" s="464"/>
      <c r="Z17" s="464"/>
      <c r="AA17" s="464"/>
      <c r="AB17" s="454"/>
      <c r="AC17" s="498">
        <v>13194</v>
      </c>
      <c r="AD17" s="499"/>
      <c r="AE17" s="499"/>
      <c r="AF17" s="499"/>
      <c r="AG17" s="541"/>
      <c r="AH17" s="498">
        <v>12990</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5103786</v>
      </c>
      <c r="BO17" s="448"/>
      <c r="BP17" s="448"/>
      <c r="BQ17" s="448"/>
      <c r="BR17" s="448"/>
      <c r="BS17" s="448"/>
      <c r="BT17" s="448"/>
      <c r="BU17" s="449"/>
      <c r="BV17" s="447">
        <v>5191183</v>
      </c>
      <c r="BW17" s="448"/>
      <c r="BX17" s="448"/>
      <c r="BY17" s="448"/>
      <c r="BZ17" s="448"/>
      <c r="CA17" s="448"/>
      <c r="CB17" s="448"/>
      <c r="CC17" s="449"/>
      <c r="CD17" s="187"/>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4"/>
      <c r="B18" s="569" t="s">
        <v>158</v>
      </c>
      <c r="C18" s="490"/>
      <c r="D18" s="490"/>
      <c r="E18" s="570"/>
      <c r="F18" s="570"/>
      <c r="G18" s="570"/>
      <c r="H18" s="570"/>
      <c r="I18" s="570"/>
      <c r="J18" s="570"/>
      <c r="K18" s="570"/>
      <c r="L18" s="571">
        <v>110.59</v>
      </c>
      <c r="M18" s="571"/>
      <c r="N18" s="571"/>
      <c r="O18" s="571"/>
      <c r="P18" s="571"/>
      <c r="Q18" s="571"/>
      <c r="R18" s="572"/>
      <c r="S18" s="572"/>
      <c r="T18" s="572"/>
      <c r="U18" s="572"/>
      <c r="V18" s="573"/>
      <c r="W18" s="465"/>
      <c r="X18" s="466"/>
      <c r="Y18" s="466"/>
      <c r="Z18" s="466"/>
      <c r="AA18" s="466"/>
      <c r="AB18" s="457"/>
      <c r="AC18" s="574">
        <v>69.2</v>
      </c>
      <c r="AD18" s="575"/>
      <c r="AE18" s="575"/>
      <c r="AF18" s="575"/>
      <c r="AG18" s="576"/>
      <c r="AH18" s="574">
        <v>68.7</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7998788</v>
      </c>
      <c r="BO18" s="448"/>
      <c r="BP18" s="448"/>
      <c r="BQ18" s="448"/>
      <c r="BR18" s="448"/>
      <c r="BS18" s="448"/>
      <c r="BT18" s="448"/>
      <c r="BU18" s="449"/>
      <c r="BV18" s="447">
        <v>7823738</v>
      </c>
      <c r="BW18" s="448"/>
      <c r="BX18" s="448"/>
      <c r="BY18" s="448"/>
      <c r="BZ18" s="448"/>
      <c r="CA18" s="448"/>
      <c r="CB18" s="448"/>
      <c r="CC18" s="449"/>
      <c r="CD18" s="187"/>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4"/>
      <c r="B19" s="569" t="s">
        <v>160</v>
      </c>
      <c r="C19" s="490"/>
      <c r="D19" s="490"/>
      <c r="E19" s="570"/>
      <c r="F19" s="570"/>
      <c r="G19" s="570"/>
      <c r="H19" s="570"/>
      <c r="I19" s="570"/>
      <c r="J19" s="570"/>
      <c r="K19" s="570"/>
      <c r="L19" s="578">
        <v>334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10566082</v>
      </c>
      <c r="BO19" s="448"/>
      <c r="BP19" s="448"/>
      <c r="BQ19" s="448"/>
      <c r="BR19" s="448"/>
      <c r="BS19" s="448"/>
      <c r="BT19" s="448"/>
      <c r="BU19" s="449"/>
      <c r="BV19" s="447">
        <v>10077322</v>
      </c>
      <c r="BW19" s="448"/>
      <c r="BX19" s="448"/>
      <c r="BY19" s="448"/>
      <c r="BZ19" s="448"/>
      <c r="CA19" s="448"/>
      <c r="CB19" s="448"/>
      <c r="CC19" s="449"/>
      <c r="CD19" s="187"/>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4"/>
      <c r="B20" s="569" t="s">
        <v>162</v>
      </c>
      <c r="C20" s="490"/>
      <c r="D20" s="490"/>
      <c r="E20" s="570"/>
      <c r="F20" s="570"/>
      <c r="G20" s="570"/>
      <c r="H20" s="570"/>
      <c r="I20" s="570"/>
      <c r="J20" s="570"/>
      <c r="K20" s="570"/>
      <c r="L20" s="578">
        <v>13399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87"/>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4"/>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87"/>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4"/>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16741428</v>
      </c>
      <c r="BO22" s="411"/>
      <c r="BP22" s="411"/>
      <c r="BQ22" s="411"/>
      <c r="BR22" s="411"/>
      <c r="BS22" s="411"/>
      <c r="BT22" s="411"/>
      <c r="BU22" s="412"/>
      <c r="BV22" s="410">
        <v>16021549</v>
      </c>
      <c r="BW22" s="411"/>
      <c r="BX22" s="411"/>
      <c r="BY22" s="411"/>
      <c r="BZ22" s="411"/>
      <c r="CA22" s="411"/>
      <c r="CB22" s="411"/>
      <c r="CC22" s="412"/>
      <c r="CD22" s="187"/>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4"/>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14846650</v>
      </c>
      <c r="BO23" s="448"/>
      <c r="BP23" s="448"/>
      <c r="BQ23" s="448"/>
      <c r="BR23" s="448"/>
      <c r="BS23" s="448"/>
      <c r="BT23" s="448"/>
      <c r="BU23" s="449"/>
      <c r="BV23" s="447">
        <v>14441584</v>
      </c>
      <c r="BW23" s="448"/>
      <c r="BX23" s="448"/>
      <c r="BY23" s="448"/>
      <c r="BZ23" s="448"/>
      <c r="CA23" s="448"/>
      <c r="CB23" s="448"/>
      <c r="CC23" s="449"/>
      <c r="CD23" s="187"/>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4"/>
      <c r="B24" s="618"/>
      <c r="C24" s="594"/>
      <c r="D24" s="595"/>
      <c r="E24" s="497" t="s">
        <v>172</v>
      </c>
      <c r="F24" s="477"/>
      <c r="G24" s="477"/>
      <c r="H24" s="477"/>
      <c r="I24" s="477"/>
      <c r="J24" s="477"/>
      <c r="K24" s="478"/>
      <c r="L24" s="498">
        <v>1</v>
      </c>
      <c r="M24" s="499"/>
      <c r="N24" s="499"/>
      <c r="O24" s="499"/>
      <c r="P24" s="541"/>
      <c r="Q24" s="498">
        <v>8440</v>
      </c>
      <c r="R24" s="499"/>
      <c r="S24" s="499"/>
      <c r="T24" s="499"/>
      <c r="U24" s="499"/>
      <c r="V24" s="541"/>
      <c r="W24" s="593"/>
      <c r="X24" s="594"/>
      <c r="Y24" s="595"/>
      <c r="Z24" s="497" t="s">
        <v>173</v>
      </c>
      <c r="AA24" s="477"/>
      <c r="AB24" s="477"/>
      <c r="AC24" s="477"/>
      <c r="AD24" s="477"/>
      <c r="AE24" s="477"/>
      <c r="AF24" s="477"/>
      <c r="AG24" s="478"/>
      <c r="AH24" s="498">
        <v>266</v>
      </c>
      <c r="AI24" s="499"/>
      <c r="AJ24" s="499"/>
      <c r="AK24" s="499"/>
      <c r="AL24" s="541"/>
      <c r="AM24" s="498">
        <v>757568</v>
      </c>
      <c r="AN24" s="499"/>
      <c r="AO24" s="499"/>
      <c r="AP24" s="499"/>
      <c r="AQ24" s="499"/>
      <c r="AR24" s="541"/>
      <c r="AS24" s="498">
        <v>2848</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10670116</v>
      </c>
      <c r="BO24" s="448"/>
      <c r="BP24" s="448"/>
      <c r="BQ24" s="448"/>
      <c r="BR24" s="448"/>
      <c r="BS24" s="448"/>
      <c r="BT24" s="448"/>
      <c r="BU24" s="449"/>
      <c r="BV24" s="447">
        <v>9972802</v>
      </c>
      <c r="BW24" s="448"/>
      <c r="BX24" s="448"/>
      <c r="BY24" s="448"/>
      <c r="BZ24" s="448"/>
      <c r="CA24" s="448"/>
      <c r="CB24" s="448"/>
      <c r="CC24" s="449"/>
      <c r="CD24" s="187"/>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4"/>
      <c r="B25" s="618"/>
      <c r="C25" s="594"/>
      <c r="D25" s="595"/>
      <c r="E25" s="497" t="s">
        <v>175</v>
      </c>
      <c r="F25" s="477"/>
      <c r="G25" s="477"/>
      <c r="H25" s="477"/>
      <c r="I25" s="477"/>
      <c r="J25" s="477"/>
      <c r="K25" s="478"/>
      <c r="L25" s="498">
        <v>1</v>
      </c>
      <c r="M25" s="499"/>
      <c r="N25" s="499"/>
      <c r="O25" s="499"/>
      <c r="P25" s="541"/>
      <c r="Q25" s="498">
        <v>6840</v>
      </c>
      <c r="R25" s="499"/>
      <c r="S25" s="499"/>
      <c r="T25" s="499"/>
      <c r="U25" s="499"/>
      <c r="V25" s="541"/>
      <c r="W25" s="593"/>
      <c r="X25" s="594"/>
      <c r="Y25" s="595"/>
      <c r="Z25" s="497" t="s">
        <v>176</v>
      </c>
      <c r="AA25" s="477"/>
      <c r="AB25" s="477"/>
      <c r="AC25" s="477"/>
      <c r="AD25" s="477"/>
      <c r="AE25" s="477"/>
      <c r="AF25" s="477"/>
      <c r="AG25" s="478"/>
      <c r="AH25" s="498">
        <v>44</v>
      </c>
      <c r="AI25" s="499"/>
      <c r="AJ25" s="499"/>
      <c r="AK25" s="499"/>
      <c r="AL25" s="541"/>
      <c r="AM25" s="498">
        <v>126412</v>
      </c>
      <c r="AN25" s="499"/>
      <c r="AO25" s="499"/>
      <c r="AP25" s="499"/>
      <c r="AQ25" s="499"/>
      <c r="AR25" s="541"/>
      <c r="AS25" s="498">
        <v>2873</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917600</v>
      </c>
      <c r="BO25" s="411"/>
      <c r="BP25" s="411"/>
      <c r="BQ25" s="411"/>
      <c r="BR25" s="411"/>
      <c r="BS25" s="411"/>
      <c r="BT25" s="411"/>
      <c r="BU25" s="412"/>
      <c r="BV25" s="410">
        <v>1037454</v>
      </c>
      <c r="BW25" s="411"/>
      <c r="BX25" s="411"/>
      <c r="BY25" s="411"/>
      <c r="BZ25" s="411"/>
      <c r="CA25" s="411"/>
      <c r="CB25" s="411"/>
      <c r="CC25" s="412"/>
      <c r="CD25" s="187"/>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4"/>
      <c r="B26" s="618"/>
      <c r="C26" s="594"/>
      <c r="D26" s="595"/>
      <c r="E26" s="497" t="s">
        <v>178</v>
      </c>
      <c r="F26" s="477"/>
      <c r="G26" s="477"/>
      <c r="H26" s="477"/>
      <c r="I26" s="477"/>
      <c r="J26" s="477"/>
      <c r="K26" s="478"/>
      <c r="L26" s="498">
        <v>1</v>
      </c>
      <c r="M26" s="499"/>
      <c r="N26" s="499"/>
      <c r="O26" s="499"/>
      <c r="P26" s="541"/>
      <c r="Q26" s="498">
        <v>6280</v>
      </c>
      <c r="R26" s="499"/>
      <c r="S26" s="499"/>
      <c r="T26" s="499"/>
      <c r="U26" s="499"/>
      <c r="V26" s="541"/>
      <c r="W26" s="593"/>
      <c r="X26" s="594"/>
      <c r="Y26" s="595"/>
      <c r="Z26" s="497" t="s">
        <v>179</v>
      </c>
      <c r="AA26" s="599"/>
      <c r="AB26" s="599"/>
      <c r="AC26" s="599"/>
      <c r="AD26" s="599"/>
      <c r="AE26" s="599"/>
      <c r="AF26" s="599"/>
      <c r="AG26" s="600"/>
      <c r="AH26" s="498">
        <v>22</v>
      </c>
      <c r="AI26" s="499"/>
      <c r="AJ26" s="499"/>
      <c r="AK26" s="499"/>
      <c r="AL26" s="541"/>
      <c r="AM26" s="498">
        <v>51480</v>
      </c>
      <c r="AN26" s="499"/>
      <c r="AO26" s="499"/>
      <c r="AP26" s="499"/>
      <c r="AQ26" s="499"/>
      <c r="AR26" s="541"/>
      <c r="AS26" s="498">
        <v>2340</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139</v>
      </c>
      <c r="BW26" s="448"/>
      <c r="BX26" s="448"/>
      <c r="BY26" s="448"/>
      <c r="BZ26" s="448"/>
      <c r="CA26" s="448"/>
      <c r="CB26" s="448"/>
      <c r="CC26" s="449"/>
      <c r="CD26" s="187"/>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4"/>
      <c r="B27" s="618"/>
      <c r="C27" s="594"/>
      <c r="D27" s="595"/>
      <c r="E27" s="497" t="s">
        <v>181</v>
      </c>
      <c r="F27" s="477"/>
      <c r="G27" s="477"/>
      <c r="H27" s="477"/>
      <c r="I27" s="477"/>
      <c r="J27" s="477"/>
      <c r="K27" s="478"/>
      <c r="L27" s="498">
        <v>1</v>
      </c>
      <c r="M27" s="499"/>
      <c r="N27" s="499"/>
      <c r="O27" s="499"/>
      <c r="P27" s="541"/>
      <c r="Q27" s="498">
        <v>4100</v>
      </c>
      <c r="R27" s="499"/>
      <c r="S27" s="499"/>
      <c r="T27" s="499"/>
      <c r="U27" s="499"/>
      <c r="V27" s="541"/>
      <c r="W27" s="593"/>
      <c r="X27" s="594"/>
      <c r="Y27" s="595"/>
      <c r="Z27" s="497" t="s">
        <v>182</v>
      </c>
      <c r="AA27" s="477"/>
      <c r="AB27" s="477"/>
      <c r="AC27" s="477"/>
      <c r="AD27" s="477"/>
      <c r="AE27" s="477"/>
      <c r="AF27" s="477"/>
      <c r="AG27" s="478"/>
      <c r="AH27" s="498">
        <v>2</v>
      </c>
      <c r="AI27" s="499"/>
      <c r="AJ27" s="499"/>
      <c r="AK27" s="499"/>
      <c r="AL27" s="541"/>
      <c r="AM27" s="498" t="s">
        <v>183</v>
      </c>
      <c r="AN27" s="499"/>
      <c r="AO27" s="499"/>
      <c r="AP27" s="499"/>
      <c r="AQ27" s="499"/>
      <c r="AR27" s="541"/>
      <c r="AS27" s="498" t="s">
        <v>184</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v>1453437</v>
      </c>
      <c r="BO27" s="567"/>
      <c r="BP27" s="567"/>
      <c r="BQ27" s="567"/>
      <c r="BR27" s="567"/>
      <c r="BS27" s="567"/>
      <c r="BT27" s="567"/>
      <c r="BU27" s="568"/>
      <c r="BV27" s="566">
        <v>1453413</v>
      </c>
      <c r="BW27" s="567"/>
      <c r="BX27" s="567"/>
      <c r="BY27" s="567"/>
      <c r="BZ27" s="567"/>
      <c r="CA27" s="567"/>
      <c r="CB27" s="567"/>
      <c r="CC27" s="568"/>
      <c r="CD27" s="189"/>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4"/>
      <c r="B28" s="618"/>
      <c r="C28" s="594"/>
      <c r="D28" s="595"/>
      <c r="E28" s="497" t="s">
        <v>186</v>
      </c>
      <c r="F28" s="477"/>
      <c r="G28" s="477"/>
      <c r="H28" s="477"/>
      <c r="I28" s="477"/>
      <c r="J28" s="477"/>
      <c r="K28" s="478"/>
      <c r="L28" s="498">
        <v>1</v>
      </c>
      <c r="M28" s="499"/>
      <c r="N28" s="499"/>
      <c r="O28" s="499"/>
      <c r="P28" s="541"/>
      <c r="Q28" s="498">
        <v>3470</v>
      </c>
      <c r="R28" s="499"/>
      <c r="S28" s="499"/>
      <c r="T28" s="499"/>
      <c r="U28" s="499"/>
      <c r="V28" s="541"/>
      <c r="W28" s="593"/>
      <c r="X28" s="594"/>
      <c r="Y28" s="595"/>
      <c r="Z28" s="497" t="s">
        <v>187</v>
      </c>
      <c r="AA28" s="477"/>
      <c r="AB28" s="477"/>
      <c r="AC28" s="477"/>
      <c r="AD28" s="477"/>
      <c r="AE28" s="477"/>
      <c r="AF28" s="477"/>
      <c r="AG28" s="478"/>
      <c r="AH28" s="498" t="s">
        <v>130</v>
      </c>
      <c r="AI28" s="499"/>
      <c r="AJ28" s="499"/>
      <c r="AK28" s="499"/>
      <c r="AL28" s="541"/>
      <c r="AM28" s="498" t="s">
        <v>188</v>
      </c>
      <c r="AN28" s="499"/>
      <c r="AO28" s="499"/>
      <c r="AP28" s="499"/>
      <c r="AQ28" s="499"/>
      <c r="AR28" s="541"/>
      <c r="AS28" s="498" t="s">
        <v>129</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1752227</v>
      </c>
      <c r="BO28" s="411"/>
      <c r="BP28" s="411"/>
      <c r="BQ28" s="411"/>
      <c r="BR28" s="411"/>
      <c r="BS28" s="411"/>
      <c r="BT28" s="411"/>
      <c r="BU28" s="412"/>
      <c r="BV28" s="410">
        <v>1047315</v>
      </c>
      <c r="BW28" s="411"/>
      <c r="BX28" s="411"/>
      <c r="BY28" s="411"/>
      <c r="BZ28" s="411"/>
      <c r="CA28" s="411"/>
      <c r="CB28" s="411"/>
      <c r="CC28" s="412"/>
      <c r="CD28" s="187"/>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4"/>
      <c r="B29" s="618"/>
      <c r="C29" s="594"/>
      <c r="D29" s="595"/>
      <c r="E29" s="497" t="s">
        <v>190</v>
      </c>
      <c r="F29" s="477"/>
      <c r="G29" s="477"/>
      <c r="H29" s="477"/>
      <c r="I29" s="477"/>
      <c r="J29" s="477"/>
      <c r="K29" s="478"/>
      <c r="L29" s="498">
        <v>14</v>
      </c>
      <c r="M29" s="499"/>
      <c r="N29" s="499"/>
      <c r="O29" s="499"/>
      <c r="P29" s="541"/>
      <c r="Q29" s="498">
        <v>3280</v>
      </c>
      <c r="R29" s="499"/>
      <c r="S29" s="499"/>
      <c r="T29" s="499"/>
      <c r="U29" s="499"/>
      <c r="V29" s="541"/>
      <c r="W29" s="596"/>
      <c r="X29" s="597"/>
      <c r="Y29" s="598"/>
      <c r="Z29" s="497" t="s">
        <v>191</v>
      </c>
      <c r="AA29" s="477"/>
      <c r="AB29" s="477"/>
      <c r="AC29" s="477"/>
      <c r="AD29" s="477"/>
      <c r="AE29" s="477"/>
      <c r="AF29" s="477"/>
      <c r="AG29" s="478"/>
      <c r="AH29" s="498">
        <v>268</v>
      </c>
      <c r="AI29" s="499"/>
      <c r="AJ29" s="499"/>
      <c r="AK29" s="499"/>
      <c r="AL29" s="541"/>
      <c r="AM29" s="498">
        <v>764142</v>
      </c>
      <c r="AN29" s="499"/>
      <c r="AO29" s="499"/>
      <c r="AP29" s="499"/>
      <c r="AQ29" s="499"/>
      <c r="AR29" s="541"/>
      <c r="AS29" s="498">
        <v>2851</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143043</v>
      </c>
      <c r="BO29" s="448"/>
      <c r="BP29" s="448"/>
      <c r="BQ29" s="448"/>
      <c r="BR29" s="448"/>
      <c r="BS29" s="448"/>
      <c r="BT29" s="448"/>
      <c r="BU29" s="449"/>
      <c r="BV29" s="447">
        <v>686</v>
      </c>
      <c r="BW29" s="448"/>
      <c r="BX29" s="448"/>
      <c r="BY29" s="448"/>
      <c r="BZ29" s="448"/>
      <c r="CA29" s="448"/>
      <c r="CB29" s="448"/>
      <c r="CC29" s="449"/>
      <c r="CD29" s="189"/>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4"/>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94.4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194244</v>
      </c>
      <c r="BO30" s="567"/>
      <c r="BP30" s="567"/>
      <c r="BQ30" s="567"/>
      <c r="BR30" s="567"/>
      <c r="BS30" s="567"/>
      <c r="BT30" s="567"/>
      <c r="BU30" s="568"/>
      <c r="BV30" s="566">
        <v>243494</v>
      </c>
      <c r="BW30" s="567"/>
      <c r="BX30" s="567"/>
      <c r="BY30" s="567"/>
      <c r="BZ30" s="567"/>
      <c r="CA30" s="567"/>
      <c r="CB30" s="567"/>
      <c r="CC30" s="568"/>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197"/>
    </row>
    <row r="33" spans="1:113" ht="13.5" customHeight="1" x14ac:dyDescent="0.15">
      <c r="A33" s="174"/>
      <c r="B33" s="198"/>
      <c r="C33" s="471" t="s">
        <v>200</v>
      </c>
      <c r="D33" s="471"/>
      <c r="E33" s="436" t="s">
        <v>201</v>
      </c>
      <c r="F33" s="436"/>
      <c r="G33" s="436"/>
      <c r="H33" s="436"/>
      <c r="I33" s="436"/>
      <c r="J33" s="436"/>
      <c r="K33" s="436"/>
      <c r="L33" s="436"/>
      <c r="M33" s="436"/>
      <c r="N33" s="436"/>
      <c r="O33" s="436"/>
      <c r="P33" s="436"/>
      <c r="Q33" s="436"/>
      <c r="R33" s="436"/>
      <c r="S33" s="436"/>
      <c r="T33" s="199"/>
      <c r="U33" s="471" t="s">
        <v>202</v>
      </c>
      <c r="V33" s="471"/>
      <c r="W33" s="436" t="s">
        <v>203</v>
      </c>
      <c r="X33" s="436"/>
      <c r="Y33" s="436"/>
      <c r="Z33" s="436"/>
      <c r="AA33" s="436"/>
      <c r="AB33" s="436"/>
      <c r="AC33" s="436"/>
      <c r="AD33" s="436"/>
      <c r="AE33" s="436"/>
      <c r="AF33" s="436"/>
      <c r="AG33" s="436"/>
      <c r="AH33" s="436"/>
      <c r="AI33" s="436"/>
      <c r="AJ33" s="436"/>
      <c r="AK33" s="436"/>
      <c r="AL33" s="199"/>
      <c r="AM33" s="471" t="s">
        <v>204</v>
      </c>
      <c r="AN33" s="471"/>
      <c r="AO33" s="436" t="s">
        <v>205</v>
      </c>
      <c r="AP33" s="436"/>
      <c r="AQ33" s="436"/>
      <c r="AR33" s="436"/>
      <c r="AS33" s="436"/>
      <c r="AT33" s="436"/>
      <c r="AU33" s="436"/>
      <c r="AV33" s="436"/>
      <c r="AW33" s="436"/>
      <c r="AX33" s="436"/>
      <c r="AY33" s="436"/>
      <c r="AZ33" s="436"/>
      <c r="BA33" s="436"/>
      <c r="BB33" s="436"/>
      <c r="BC33" s="436"/>
      <c r="BD33" s="200"/>
      <c r="BE33" s="436" t="s">
        <v>206</v>
      </c>
      <c r="BF33" s="436"/>
      <c r="BG33" s="436" t="s">
        <v>207</v>
      </c>
      <c r="BH33" s="436"/>
      <c r="BI33" s="436"/>
      <c r="BJ33" s="436"/>
      <c r="BK33" s="436"/>
      <c r="BL33" s="436"/>
      <c r="BM33" s="436"/>
      <c r="BN33" s="436"/>
      <c r="BO33" s="436"/>
      <c r="BP33" s="436"/>
      <c r="BQ33" s="436"/>
      <c r="BR33" s="436"/>
      <c r="BS33" s="436"/>
      <c r="BT33" s="436"/>
      <c r="BU33" s="436"/>
      <c r="BV33" s="200"/>
      <c r="BW33" s="471" t="s">
        <v>206</v>
      </c>
      <c r="BX33" s="471"/>
      <c r="BY33" s="436" t="s">
        <v>208</v>
      </c>
      <c r="BZ33" s="436"/>
      <c r="CA33" s="436"/>
      <c r="CB33" s="436"/>
      <c r="CC33" s="436"/>
      <c r="CD33" s="436"/>
      <c r="CE33" s="436"/>
      <c r="CF33" s="436"/>
      <c r="CG33" s="436"/>
      <c r="CH33" s="436"/>
      <c r="CI33" s="436"/>
      <c r="CJ33" s="436"/>
      <c r="CK33" s="436"/>
      <c r="CL33" s="436"/>
      <c r="CM33" s="436"/>
      <c r="CN33" s="199"/>
      <c r="CO33" s="471" t="s">
        <v>209</v>
      </c>
      <c r="CP33" s="471"/>
      <c r="CQ33" s="436" t="s">
        <v>210</v>
      </c>
      <c r="CR33" s="436"/>
      <c r="CS33" s="436"/>
      <c r="CT33" s="436"/>
      <c r="CU33" s="436"/>
      <c r="CV33" s="436"/>
      <c r="CW33" s="436"/>
      <c r="CX33" s="436"/>
      <c r="CY33" s="436"/>
      <c r="CZ33" s="436"/>
      <c r="DA33" s="436"/>
      <c r="DB33" s="436"/>
      <c r="DC33" s="436"/>
      <c r="DD33" s="436"/>
      <c r="DE33" s="436"/>
      <c r="DF33" s="199"/>
      <c r="DG33" s="636" t="s">
        <v>211</v>
      </c>
      <c r="DH33" s="636"/>
      <c r="DI33" s="201"/>
    </row>
    <row r="34" spans="1:113" ht="32.25" customHeight="1" x14ac:dyDescent="0.15">
      <c r="A34" s="174"/>
      <c r="B34" s="198"/>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4"/>
      <c r="U34" s="637">
        <f>IF(W34="","",MAX(C34:D43)+1)</f>
        <v>3</v>
      </c>
      <c r="V34" s="637"/>
      <c r="W34" s="638" t="str">
        <f>IF('各会計、関係団体の財政状況及び健全化判断比率'!B28="","",'各会計、関係団体の財政状況及び健全化判断比率'!B28)</f>
        <v>津幡町国民健康保険特別会計</v>
      </c>
      <c r="X34" s="638"/>
      <c r="Y34" s="638"/>
      <c r="Z34" s="638"/>
      <c r="AA34" s="638"/>
      <c r="AB34" s="638"/>
      <c r="AC34" s="638"/>
      <c r="AD34" s="638"/>
      <c r="AE34" s="638"/>
      <c r="AF34" s="638"/>
      <c r="AG34" s="638"/>
      <c r="AH34" s="638"/>
      <c r="AI34" s="638"/>
      <c r="AJ34" s="638"/>
      <c r="AK34" s="638"/>
      <c r="AL34" s="174"/>
      <c r="AM34" s="637">
        <f>IF(AO34="","",MAX(C34:D43,U34:V43)+1)</f>
        <v>6</v>
      </c>
      <c r="AN34" s="637"/>
      <c r="AO34" s="638" t="str">
        <f>IF('各会計、関係団体の財政状況及び健全化判断比率'!B31="","",'各会計、関係団体の財政状況及び健全化判断比率'!B31)</f>
        <v>津幡町病院事業会計</v>
      </c>
      <c r="AP34" s="638"/>
      <c r="AQ34" s="638"/>
      <c r="AR34" s="638"/>
      <c r="AS34" s="638"/>
      <c r="AT34" s="638"/>
      <c r="AU34" s="638"/>
      <c r="AV34" s="638"/>
      <c r="AW34" s="638"/>
      <c r="AX34" s="638"/>
      <c r="AY34" s="638"/>
      <c r="AZ34" s="638"/>
      <c r="BA34" s="638"/>
      <c r="BB34" s="638"/>
      <c r="BC34" s="638"/>
      <c r="BD34" s="174"/>
      <c r="BE34" s="637">
        <f>IF(BG34="","",MAX(C34:D43,U34:V43,AM34:AN43)+1)</f>
        <v>9</v>
      </c>
      <c r="BF34" s="637"/>
      <c r="BG34" s="638" t="str">
        <f>IF('各会計、関係団体の財政状況及び健全化判断比率'!B34="","",'各会計、関係団体の財政状況及び健全化判断比率'!B34)</f>
        <v>津幡町簡易水道事業特別会計</v>
      </c>
      <c r="BH34" s="638"/>
      <c r="BI34" s="638"/>
      <c r="BJ34" s="638"/>
      <c r="BK34" s="638"/>
      <c r="BL34" s="638"/>
      <c r="BM34" s="638"/>
      <c r="BN34" s="638"/>
      <c r="BO34" s="638"/>
      <c r="BP34" s="638"/>
      <c r="BQ34" s="638"/>
      <c r="BR34" s="638"/>
      <c r="BS34" s="638"/>
      <c r="BT34" s="638"/>
      <c r="BU34" s="638"/>
      <c r="BV34" s="174"/>
      <c r="BW34" s="637">
        <f>IF(BY34="","",MAX(C34:D43,U34:V43,AM34:AN43,BE34:BF43)+1)</f>
        <v>10</v>
      </c>
      <c r="BX34" s="637"/>
      <c r="BY34" s="638" t="str">
        <f>IF('各会計、関係団体の財政状況及び健全化判断比率'!B68="","",'各会計、関係団体の財政状況及び健全化判断比率'!B68)</f>
        <v>石川県町村議会議員公務災害補償組合</v>
      </c>
      <c r="BZ34" s="638"/>
      <c r="CA34" s="638"/>
      <c r="CB34" s="638"/>
      <c r="CC34" s="638"/>
      <c r="CD34" s="638"/>
      <c r="CE34" s="638"/>
      <c r="CF34" s="638"/>
      <c r="CG34" s="638"/>
      <c r="CH34" s="638"/>
      <c r="CI34" s="638"/>
      <c r="CJ34" s="638"/>
      <c r="CK34" s="638"/>
      <c r="CL34" s="638"/>
      <c r="CM34" s="638"/>
      <c r="CN34" s="174"/>
      <c r="CO34" s="637">
        <f>IF(CQ34="","",MAX(C34:D43,U34:V43,AM34:AN43,BE34:BF43,BW34:BX43)+1)</f>
        <v>17</v>
      </c>
      <c r="CP34" s="637"/>
      <c r="CQ34" s="638" t="str">
        <f>IF('各会計、関係団体の財政状況及び健全化判断比率'!BS7="","",'各会計、関係団体の財政状況及び健全化判断比率'!BS7)</f>
        <v>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1"/>
    </row>
    <row r="35" spans="1:113" ht="32.25" customHeight="1" x14ac:dyDescent="0.15">
      <c r="A35" s="174"/>
      <c r="B35" s="198"/>
      <c r="C35" s="637">
        <f>IF(E35="","",C34+1)</f>
        <v>2</v>
      </c>
      <c r="D35" s="637"/>
      <c r="E35" s="638" t="str">
        <f>IF('各会計、関係団体の財政状況及び健全化判断比率'!B8="","",'各会計、関係団体の財政状況及び健全化判断比率'!B8)</f>
        <v>津幡町バス事業特別会計</v>
      </c>
      <c r="F35" s="638"/>
      <c r="G35" s="638"/>
      <c r="H35" s="638"/>
      <c r="I35" s="638"/>
      <c r="J35" s="638"/>
      <c r="K35" s="638"/>
      <c r="L35" s="638"/>
      <c r="M35" s="638"/>
      <c r="N35" s="638"/>
      <c r="O35" s="638"/>
      <c r="P35" s="638"/>
      <c r="Q35" s="638"/>
      <c r="R35" s="638"/>
      <c r="S35" s="638"/>
      <c r="T35" s="174"/>
      <c r="U35" s="637">
        <f>IF(W35="","",U34+1)</f>
        <v>4</v>
      </c>
      <c r="V35" s="637"/>
      <c r="W35" s="638" t="str">
        <f>IF('各会計、関係団体の財政状況及び健全化判断比率'!B29="","",'各会計、関係団体の財政状況及び健全化判断比率'!B29)</f>
        <v>津幡町介護保険特別会計</v>
      </c>
      <c r="X35" s="638"/>
      <c r="Y35" s="638"/>
      <c r="Z35" s="638"/>
      <c r="AA35" s="638"/>
      <c r="AB35" s="638"/>
      <c r="AC35" s="638"/>
      <c r="AD35" s="638"/>
      <c r="AE35" s="638"/>
      <c r="AF35" s="638"/>
      <c r="AG35" s="638"/>
      <c r="AH35" s="638"/>
      <c r="AI35" s="638"/>
      <c r="AJ35" s="638"/>
      <c r="AK35" s="638"/>
      <c r="AL35" s="174"/>
      <c r="AM35" s="637">
        <f t="shared" ref="AM35:AM43" si="0">IF(AO35="","",AM34+1)</f>
        <v>7</v>
      </c>
      <c r="AN35" s="637"/>
      <c r="AO35" s="638" t="str">
        <f>IF('各会計、関係団体の財政状況及び健全化判断比率'!B32="","",'各会計、関係団体の財政状況及び健全化判断比率'!B32)</f>
        <v>津幡町水道事業会計</v>
      </c>
      <c r="AP35" s="638"/>
      <c r="AQ35" s="638"/>
      <c r="AR35" s="638"/>
      <c r="AS35" s="638"/>
      <c r="AT35" s="638"/>
      <c r="AU35" s="638"/>
      <c r="AV35" s="638"/>
      <c r="AW35" s="638"/>
      <c r="AX35" s="638"/>
      <c r="AY35" s="638"/>
      <c r="AZ35" s="638"/>
      <c r="BA35" s="638"/>
      <c r="BB35" s="638"/>
      <c r="BC35" s="638"/>
      <c r="BD35" s="174"/>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4"/>
      <c r="BW35" s="637">
        <f t="shared" ref="BW35:BW43" si="2">IF(BY35="","",BW34+1)</f>
        <v>11</v>
      </c>
      <c r="BX35" s="637"/>
      <c r="BY35" s="638" t="str">
        <f>IF('各会計、関係団体の財政状況及び健全化判断比率'!B69="","",'各会計、関係団体の財政状況及び健全化判断比率'!B69)</f>
        <v>石川県市町村職員退職手当組合</v>
      </c>
      <c r="BZ35" s="638"/>
      <c r="CA35" s="638"/>
      <c r="CB35" s="638"/>
      <c r="CC35" s="638"/>
      <c r="CD35" s="638"/>
      <c r="CE35" s="638"/>
      <c r="CF35" s="638"/>
      <c r="CG35" s="638"/>
      <c r="CH35" s="638"/>
      <c r="CI35" s="638"/>
      <c r="CJ35" s="638"/>
      <c r="CK35" s="638"/>
      <c r="CL35" s="638"/>
      <c r="CM35" s="638"/>
      <c r="CN35" s="174"/>
      <c r="CO35" s="637">
        <f t="shared" ref="CO35:CO43" si="3">IF(CQ35="","",CO34+1)</f>
        <v>18</v>
      </c>
      <c r="CP35" s="637"/>
      <c r="CQ35" s="638" t="str">
        <f>IF('各会計、関係団体の財政状況及び健全化判断比率'!BS8="","",'各会計、関係団体の財政状況及び健全化判断比率'!BS8)</f>
        <v>公共施設管理公社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1"/>
    </row>
    <row r="36" spans="1:113" ht="32.25" customHeight="1" x14ac:dyDescent="0.15">
      <c r="A36" s="174"/>
      <c r="B36" s="198"/>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4"/>
      <c r="U36" s="637">
        <f t="shared" ref="U36:U43" si="4">IF(W36="","",U35+1)</f>
        <v>5</v>
      </c>
      <c r="V36" s="637"/>
      <c r="W36" s="638" t="str">
        <f>IF('各会計、関係団体の財政状況及び健全化判断比率'!B30="","",'各会計、関係団体の財政状況及び健全化判断比率'!B30)</f>
        <v>津幡町後期高齢者医療特別会計</v>
      </c>
      <c r="X36" s="638"/>
      <c r="Y36" s="638"/>
      <c r="Z36" s="638"/>
      <c r="AA36" s="638"/>
      <c r="AB36" s="638"/>
      <c r="AC36" s="638"/>
      <c r="AD36" s="638"/>
      <c r="AE36" s="638"/>
      <c r="AF36" s="638"/>
      <c r="AG36" s="638"/>
      <c r="AH36" s="638"/>
      <c r="AI36" s="638"/>
      <c r="AJ36" s="638"/>
      <c r="AK36" s="638"/>
      <c r="AL36" s="174"/>
      <c r="AM36" s="637">
        <f t="shared" si="0"/>
        <v>8</v>
      </c>
      <c r="AN36" s="637"/>
      <c r="AO36" s="638" t="str">
        <f>IF('各会計、関係団体の財政状況及び健全化判断比率'!B33="","",'各会計、関係団体の財政状況及び健全化判断比率'!B33)</f>
        <v>津幡町下水道事業会計</v>
      </c>
      <c r="AP36" s="638"/>
      <c r="AQ36" s="638"/>
      <c r="AR36" s="638"/>
      <c r="AS36" s="638"/>
      <c r="AT36" s="638"/>
      <c r="AU36" s="638"/>
      <c r="AV36" s="638"/>
      <c r="AW36" s="638"/>
      <c r="AX36" s="638"/>
      <c r="AY36" s="638"/>
      <c r="AZ36" s="638"/>
      <c r="BA36" s="638"/>
      <c r="BB36" s="638"/>
      <c r="BC36" s="638"/>
      <c r="BD36" s="174"/>
      <c r="BE36" s="637" t="str">
        <f t="shared" si="1"/>
        <v/>
      </c>
      <c r="BF36" s="637"/>
      <c r="BG36" s="638"/>
      <c r="BH36" s="638"/>
      <c r="BI36" s="638"/>
      <c r="BJ36" s="638"/>
      <c r="BK36" s="638"/>
      <c r="BL36" s="638"/>
      <c r="BM36" s="638"/>
      <c r="BN36" s="638"/>
      <c r="BO36" s="638"/>
      <c r="BP36" s="638"/>
      <c r="BQ36" s="638"/>
      <c r="BR36" s="638"/>
      <c r="BS36" s="638"/>
      <c r="BT36" s="638"/>
      <c r="BU36" s="638"/>
      <c r="BV36" s="174"/>
      <c r="BW36" s="637">
        <f t="shared" si="2"/>
        <v>12</v>
      </c>
      <c r="BX36" s="637"/>
      <c r="BY36" s="638" t="str">
        <f>IF('各会計、関係団体の財政状況及び健全化判断比率'!B70="","",'各会計、関係団体の財政状況及び健全化判断比率'!B70)</f>
        <v>石川県後期高齢者医療広域連合（一般会計）</v>
      </c>
      <c r="BZ36" s="638"/>
      <c r="CA36" s="638"/>
      <c r="CB36" s="638"/>
      <c r="CC36" s="638"/>
      <c r="CD36" s="638"/>
      <c r="CE36" s="638"/>
      <c r="CF36" s="638"/>
      <c r="CG36" s="638"/>
      <c r="CH36" s="638"/>
      <c r="CI36" s="638"/>
      <c r="CJ36" s="638"/>
      <c r="CK36" s="638"/>
      <c r="CL36" s="638"/>
      <c r="CM36" s="638"/>
      <c r="CN36" s="174"/>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1"/>
    </row>
    <row r="37" spans="1:113" ht="32.25" customHeight="1" x14ac:dyDescent="0.15">
      <c r="A37" s="174"/>
      <c r="B37" s="198"/>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4"/>
      <c r="U37" s="637" t="str">
        <f t="shared" si="4"/>
        <v/>
      </c>
      <c r="V37" s="637"/>
      <c r="W37" s="638"/>
      <c r="X37" s="638"/>
      <c r="Y37" s="638"/>
      <c r="Z37" s="638"/>
      <c r="AA37" s="638"/>
      <c r="AB37" s="638"/>
      <c r="AC37" s="638"/>
      <c r="AD37" s="638"/>
      <c r="AE37" s="638"/>
      <c r="AF37" s="638"/>
      <c r="AG37" s="638"/>
      <c r="AH37" s="638"/>
      <c r="AI37" s="638"/>
      <c r="AJ37" s="638"/>
      <c r="AK37" s="638"/>
      <c r="AL37" s="174"/>
      <c r="AM37" s="637" t="str">
        <f t="shared" si="0"/>
        <v/>
      </c>
      <c r="AN37" s="637"/>
      <c r="AO37" s="638"/>
      <c r="AP37" s="638"/>
      <c r="AQ37" s="638"/>
      <c r="AR37" s="638"/>
      <c r="AS37" s="638"/>
      <c r="AT37" s="638"/>
      <c r="AU37" s="638"/>
      <c r="AV37" s="638"/>
      <c r="AW37" s="638"/>
      <c r="AX37" s="638"/>
      <c r="AY37" s="638"/>
      <c r="AZ37" s="638"/>
      <c r="BA37" s="638"/>
      <c r="BB37" s="638"/>
      <c r="BC37" s="638"/>
      <c r="BD37" s="174"/>
      <c r="BE37" s="637" t="str">
        <f t="shared" si="1"/>
        <v/>
      </c>
      <c r="BF37" s="637"/>
      <c r="BG37" s="638"/>
      <c r="BH37" s="638"/>
      <c r="BI37" s="638"/>
      <c r="BJ37" s="638"/>
      <c r="BK37" s="638"/>
      <c r="BL37" s="638"/>
      <c r="BM37" s="638"/>
      <c r="BN37" s="638"/>
      <c r="BO37" s="638"/>
      <c r="BP37" s="638"/>
      <c r="BQ37" s="638"/>
      <c r="BR37" s="638"/>
      <c r="BS37" s="638"/>
      <c r="BT37" s="638"/>
      <c r="BU37" s="638"/>
      <c r="BV37" s="174"/>
      <c r="BW37" s="637">
        <f t="shared" si="2"/>
        <v>13</v>
      </c>
      <c r="BX37" s="637"/>
      <c r="BY37" s="638" t="str">
        <f>IF('各会計、関係団体の財政状況及び健全化判断比率'!B71="","",'各会計、関係団体の財政状況及び健全化判断比率'!B71)</f>
        <v>石川県後期高齢者医療広域連合（特別会計）</v>
      </c>
      <c r="BZ37" s="638"/>
      <c r="CA37" s="638"/>
      <c r="CB37" s="638"/>
      <c r="CC37" s="638"/>
      <c r="CD37" s="638"/>
      <c r="CE37" s="638"/>
      <c r="CF37" s="638"/>
      <c r="CG37" s="638"/>
      <c r="CH37" s="638"/>
      <c r="CI37" s="638"/>
      <c r="CJ37" s="638"/>
      <c r="CK37" s="638"/>
      <c r="CL37" s="638"/>
      <c r="CM37" s="638"/>
      <c r="CN37" s="174"/>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1"/>
    </row>
    <row r="38" spans="1:113" ht="32.25" customHeight="1" x14ac:dyDescent="0.15">
      <c r="A38" s="174"/>
      <c r="B38" s="198"/>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4"/>
      <c r="U38" s="637" t="str">
        <f t="shared" si="4"/>
        <v/>
      </c>
      <c r="V38" s="637"/>
      <c r="W38" s="638"/>
      <c r="X38" s="638"/>
      <c r="Y38" s="638"/>
      <c r="Z38" s="638"/>
      <c r="AA38" s="638"/>
      <c r="AB38" s="638"/>
      <c r="AC38" s="638"/>
      <c r="AD38" s="638"/>
      <c r="AE38" s="638"/>
      <c r="AF38" s="638"/>
      <c r="AG38" s="638"/>
      <c r="AH38" s="638"/>
      <c r="AI38" s="638"/>
      <c r="AJ38" s="638"/>
      <c r="AK38" s="638"/>
      <c r="AL38" s="174"/>
      <c r="AM38" s="637" t="str">
        <f t="shared" si="0"/>
        <v/>
      </c>
      <c r="AN38" s="637"/>
      <c r="AO38" s="638"/>
      <c r="AP38" s="638"/>
      <c r="AQ38" s="638"/>
      <c r="AR38" s="638"/>
      <c r="AS38" s="638"/>
      <c r="AT38" s="638"/>
      <c r="AU38" s="638"/>
      <c r="AV38" s="638"/>
      <c r="AW38" s="638"/>
      <c r="AX38" s="638"/>
      <c r="AY38" s="638"/>
      <c r="AZ38" s="638"/>
      <c r="BA38" s="638"/>
      <c r="BB38" s="638"/>
      <c r="BC38" s="638"/>
      <c r="BD38" s="174"/>
      <c r="BE38" s="637" t="str">
        <f t="shared" si="1"/>
        <v/>
      </c>
      <c r="BF38" s="637"/>
      <c r="BG38" s="638"/>
      <c r="BH38" s="638"/>
      <c r="BI38" s="638"/>
      <c r="BJ38" s="638"/>
      <c r="BK38" s="638"/>
      <c r="BL38" s="638"/>
      <c r="BM38" s="638"/>
      <c r="BN38" s="638"/>
      <c r="BO38" s="638"/>
      <c r="BP38" s="638"/>
      <c r="BQ38" s="638"/>
      <c r="BR38" s="638"/>
      <c r="BS38" s="638"/>
      <c r="BT38" s="638"/>
      <c r="BU38" s="638"/>
      <c r="BV38" s="174"/>
      <c r="BW38" s="637">
        <f t="shared" si="2"/>
        <v>14</v>
      </c>
      <c r="BX38" s="637"/>
      <c r="BY38" s="638" t="str">
        <f>IF('各会計、関係団体の財政状況及び健全化判断比率'!B72="","",'各会計、関係団体の財政状況及び健全化判断比率'!B72)</f>
        <v>河北郡市広域事務組合</v>
      </c>
      <c r="BZ38" s="638"/>
      <c r="CA38" s="638"/>
      <c r="CB38" s="638"/>
      <c r="CC38" s="638"/>
      <c r="CD38" s="638"/>
      <c r="CE38" s="638"/>
      <c r="CF38" s="638"/>
      <c r="CG38" s="638"/>
      <c r="CH38" s="638"/>
      <c r="CI38" s="638"/>
      <c r="CJ38" s="638"/>
      <c r="CK38" s="638"/>
      <c r="CL38" s="638"/>
      <c r="CM38" s="638"/>
      <c r="CN38" s="174"/>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1"/>
    </row>
    <row r="39" spans="1:113" ht="32.25" customHeight="1" x14ac:dyDescent="0.15">
      <c r="A39" s="174"/>
      <c r="B39" s="198"/>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4"/>
      <c r="U39" s="637" t="str">
        <f t="shared" si="4"/>
        <v/>
      </c>
      <c r="V39" s="637"/>
      <c r="W39" s="638"/>
      <c r="X39" s="638"/>
      <c r="Y39" s="638"/>
      <c r="Z39" s="638"/>
      <c r="AA39" s="638"/>
      <c r="AB39" s="638"/>
      <c r="AC39" s="638"/>
      <c r="AD39" s="638"/>
      <c r="AE39" s="638"/>
      <c r="AF39" s="638"/>
      <c r="AG39" s="638"/>
      <c r="AH39" s="638"/>
      <c r="AI39" s="638"/>
      <c r="AJ39" s="638"/>
      <c r="AK39" s="638"/>
      <c r="AL39" s="174"/>
      <c r="AM39" s="637" t="str">
        <f t="shared" si="0"/>
        <v/>
      </c>
      <c r="AN39" s="637"/>
      <c r="AO39" s="638"/>
      <c r="AP39" s="638"/>
      <c r="AQ39" s="638"/>
      <c r="AR39" s="638"/>
      <c r="AS39" s="638"/>
      <c r="AT39" s="638"/>
      <c r="AU39" s="638"/>
      <c r="AV39" s="638"/>
      <c r="AW39" s="638"/>
      <c r="AX39" s="638"/>
      <c r="AY39" s="638"/>
      <c r="AZ39" s="638"/>
      <c r="BA39" s="638"/>
      <c r="BB39" s="638"/>
      <c r="BC39" s="638"/>
      <c r="BD39" s="174"/>
      <c r="BE39" s="637" t="str">
        <f t="shared" si="1"/>
        <v/>
      </c>
      <c r="BF39" s="637"/>
      <c r="BG39" s="638"/>
      <c r="BH39" s="638"/>
      <c r="BI39" s="638"/>
      <c r="BJ39" s="638"/>
      <c r="BK39" s="638"/>
      <c r="BL39" s="638"/>
      <c r="BM39" s="638"/>
      <c r="BN39" s="638"/>
      <c r="BO39" s="638"/>
      <c r="BP39" s="638"/>
      <c r="BQ39" s="638"/>
      <c r="BR39" s="638"/>
      <c r="BS39" s="638"/>
      <c r="BT39" s="638"/>
      <c r="BU39" s="638"/>
      <c r="BV39" s="174"/>
      <c r="BW39" s="637">
        <f t="shared" si="2"/>
        <v>15</v>
      </c>
      <c r="BX39" s="637"/>
      <c r="BY39" s="638" t="str">
        <f>IF('各会計、関係団体の財政状況及び健全化判断比率'!B73="","",'各会計、関係団体の財政状況及び健全化判断比率'!B73)</f>
        <v>石川県市町村消防団員等公務災害補償等組合</v>
      </c>
      <c r="BZ39" s="638"/>
      <c r="CA39" s="638"/>
      <c r="CB39" s="638"/>
      <c r="CC39" s="638"/>
      <c r="CD39" s="638"/>
      <c r="CE39" s="638"/>
      <c r="CF39" s="638"/>
      <c r="CG39" s="638"/>
      <c r="CH39" s="638"/>
      <c r="CI39" s="638"/>
      <c r="CJ39" s="638"/>
      <c r="CK39" s="638"/>
      <c r="CL39" s="638"/>
      <c r="CM39" s="638"/>
      <c r="CN39" s="174"/>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1"/>
    </row>
    <row r="40" spans="1:113" ht="32.25" customHeight="1" x14ac:dyDescent="0.15">
      <c r="A40" s="174"/>
      <c r="B40" s="198"/>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4"/>
      <c r="U40" s="637" t="str">
        <f t="shared" si="4"/>
        <v/>
      </c>
      <c r="V40" s="637"/>
      <c r="W40" s="638"/>
      <c r="X40" s="638"/>
      <c r="Y40" s="638"/>
      <c r="Z40" s="638"/>
      <c r="AA40" s="638"/>
      <c r="AB40" s="638"/>
      <c r="AC40" s="638"/>
      <c r="AD40" s="638"/>
      <c r="AE40" s="638"/>
      <c r="AF40" s="638"/>
      <c r="AG40" s="638"/>
      <c r="AH40" s="638"/>
      <c r="AI40" s="638"/>
      <c r="AJ40" s="638"/>
      <c r="AK40" s="638"/>
      <c r="AL40" s="174"/>
      <c r="AM40" s="637" t="str">
        <f t="shared" si="0"/>
        <v/>
      </c>
      <c r="AN40" s="637"/>
      <c r="AO40" s="638"/>
      <c r="AP40" s="638"/>
      <c r="AQ40" s="638"/>
      <c r="AR40" s="638"/>
      <c r="AS40" s="638"/>
      <c r="AT40" s="638"/>
      <c r="AU40" s="638"/>
      <c r="AV40" s="638"/>
      <c r="AW40" s="638"/>
      <c r="AX40" s="638"/>
      <c r="AY40" s="638"/>
      <c r="AZ40" s="638"/>
      <c r="BA40" s="638"/>
      <c r="BB40" s="638"/>
      <c r="BC40" s="638"/>
      <c r="BD40" s="174"/>
      <c r="BE40" s="637" t="str">
        <f t="shared" si="1"/>
        <v/>
      </c>
      <c r="BF40" s="637"/>
      <c r="BG40" s="638"/>
      <c r="BH40" s="638"/>
      <c r="BI40" s="638"/>
      <c r="BJ40" s="638"/>
      <c r="BK40" s="638"/>
      <c r="BL40" s="638"/>
      <c r="BM40" s="638"/>
      <c r="BN40" s="638"/>
      <c r="BO40" s="638"/>
      <c r="BP40" s="638"/>
      <c r="BQ40" s="638"/>
      <c r="BR40" s="638"/>
      <c r="BS40" s="638"/>
      <c r="BT40" s="638"/>
      <c r="BU40" s="638"/>
      <c r="BV40" s="174"/>
      <c r="BW40" s="637">
        <f t="shared" si="2"/>
        <v>16</v>
      </c>
      <c r="BX40" s="637"/>
      <c r="BY40" s="638" t="str">
        <f>IF('各会計、関係団体の財政状況及び健全化判断比率'!B74="","",'各会計、関係団体の財政状況及び健全化判断比率'!B74)</f>
        <v>石川県市町村消防賞じゅつ金組合</v>
      </c>
      <c r="BZ40" s="638"/>
      <c r="CA40" s="638"/>
      <c r="CB40" s="638"/>
      <c r="CC40" s="638"/>
      <c r="CD40" s="638"/>
      <c r="CE40" s="638"/>
      <c r="CF40" s="638"/>
      <c r="CG40" s="638"/>
      <c r="CH40" s="638"/>
      <c r="CI40" s="638"/>
      <c r="CJ40" s="638"/>
      <c r="CK40" s="638"/>
      <c r="CL40" s="638"/>
      <c r="CM40" s="638"/>
      <c r="CN40" s="174"/>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1"/>
    </row>
    <row r="41" spans="1:113" ht="32.25" customHeight="1" x14ac:dyDescent="0.15">
      <c r="A41" s="174"/>
      <c r="B41" s="198"/>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4"/>
      <c r="U41" s="637" t="str">
        <f t="shared" si="4"/>
        <v/>
      </c>
      <c r="V41" s="637"/>
      <c r="W41" s="638"/>
      <c r="X41" s="638"/>
      <c r="Y41" s="638"/>
      <c r="Z41" s="638"/>
      <c r="AA41" s="638"/>
      <c r="AB41" s="638"/>
      <c r="AC41" s="638"/>
      <c r="AD41" s="638"/>
      <c r="AE41" s="638"/>
      <c r="AF41" s="638"/>
      <c r="AG41" s="638"/>
      <c r="AH41" s="638"/>
      <c r="AI41" s="638"/>
      <c r="AJ41" s="638"/>
      <c r="AK41" s="638"/>
      <c r="AL41" s="174"/>
      <c r="AM41" s="637" t="str">
        <f t="shared" si="0"/>
        <v/>
      </c>
      <c r="AN41" s="637"/>
      <c r="AO41" s="638"/>
      <c r="AP41" s="638"/>
      <c r="AQ41" s="638"/>
      <c r="AR41" s="638"/>
      <c r="AS41" s="638"/>
      <c r="AT41" s="638"/>
      <c r="AU41" s="638"/>
      <c r="AV41" s="638"/>
      <c r="AW41" s="638"/>
      <c r="AX41" s="638"/>
      <c r="AY41" s="638"/>
      <c r="AZ41" s="638"/>
      <c r="BA41" s="638"/>
      <c r="BB41" s="638"/>
      <c r="BC41" s="638"/>
      <c r="BD41" s="174"/>
      <c r="BE41" s="637" t="str">
        <f t="shared" si="1"/>
        <v/>
      </c>
      <c r="BF41" s="637"/>
      <c r="BG41" s="638"/>
      <c r="BH41" s="638"/>
      <c r="BI41" s="638"/>
      <c r="BJ41" s="638"/>
      <c r="BK41" s="638"/>
      <c r="BL41" s="638"/>
      <c r="BM41" s="638"/>
      <c r="BN41" s="638"/>
      <c r="BO41" s="638"/>
      <c r="BP41" s="638"/>
      <c r="BQ41" s="638"/>
      <c r="BR41" s="638"/>
      <c r="BS41" s="638"/>
      <c r="BT41" s="638"/>
      <c r="BU41" s="638"/>
      <c r="BV41" s="174"/>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4"/>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1"/>
    </row>
    <row r="42" spans="1:113" ht="32.25" customHeight="1" x14ac:dyDescent="0.15">
      <c r="B42" s="198"/>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4"/>
      <c r="U42" s="637" t="str">
        <f t="shared" si="4"/>
        <v/>
      </c>
      <c r="V42" s="637"/>
      <c r="W42" s="638"/>
      <c r="X42" s="638"/>
      <c r="Y42" s="638"/>
      <c r="Z42" s="638"/>
      <c r="AA42" s="638"/>
      <c r="AB42" s="638"/>
      <c r="AC42" s="638"/>
      <c r="AD42" s="638"/>
      <c r="AE42" s="638"/>
      <c r="AF42" s="638"/>
      <c r="AG42" s="638"/>
      <c r="AH42" s="638"/>
      <c r="AI42" s="638"/>
      <c r="AJ42" s="638"/>
      <c r="AK42" s="638"/>
      <c r="AL42" s="174"/>
      <c r="AM42" s="637" t="str">
        <f t="shared" si="0"/>
        <v/>
      </c>
      <c r="AN42" s="637"/>
      <c r="AO42" s="638"/>
      <c r="AP42" s="638"/>
      <c r="AQ42" s="638"/>
      <c r="AR42" s="638"/>
      <c r="AS42" s="638"/>
      <c r="AT42" s="638"/>
      <c r="AU42" s="638"/>
      <c r="AV42" s="638"/>
      <c r="AW42" s="638"/>
      <c r="AX42" s="638"/>
      <c r="AY42" s="638"/>
      <c r="AZ42" s="638"/>
      <c r="BA42" s="638"/>
      <c r="BB42" s="638"/>
      <c r="BC42" s="638"/>
      <c r="BD42" s="174"/>
      <c r="BE42" s="637" t="str">
        <f t="shared" si="1"/>
        <v/>
      </c>
      <c r="BF42" s="637"/>
      <c r="BG42" s="638"/>
      <c r="BH42" s="638"/>
      <c r="BI42" s="638"/>
      <c r="BJ42" s="638"/>
      <c r="BK42" s="638"/>
      <c r="BL42" s="638"/>
      <c r="BM42" s="638"/>
      <c r="BN42" s="638"/>
      <c r="BO42" s="638"/>
      <c r="BP42" s="638"/>
      <c r="BQ42" s="638"/>
      <c r="BR42" s="638"/>
      <c r="BS42" s="638"/>
      <c r="BT42" s="638"/>
      <c r="BU42" s="638"/>
      <c r="BV42" s="174"/>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4"/>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1"/>
    </row>
    <row r="43" spans="1:113" ht="32.25" customHeight="1" x14ac:dyDescent="0.15">
      <c r="B43" s="198"/>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4"/>
      <c r="U43" s="637" t="str">
        <f t="shared" si="4"/>
        <v/>
      </c>
      <c r="V43" s="637"/>
      <c r="W43" s="638"/>
      <c r="X43" s="638"/>
      <c r="Y43" s="638"/>
      <c r="Z43" s="638"/>
      <c r="AA43" s="638"/>
      <c r="AB43" s="638"/>
      <c r="AC43" s="638"/>
      <c r="AD43" s="638"/>
      <c r="AE43" s="638"/>
      <c r="AF43" s="638"/>
      <c r="AG43" s="638"/>
      <c r="AH43" s="638"/>
      <c r="AI43" s="638"/>
      <c r="AJ43" s="638"/>
      <c r="AK43" s="638"/>
      <c r="AL43" s="174"/>
      <c r="AM43" s="637" t="str">
        <f t="shared" si="0"/>
        <v/>
      </c>
      <c r="AN43" s="637"/>
      <c r="AO43" s="638"/>
      <c r="AP43" s="638"/>
      <c r="AQ43" s="638"/>
      <c r="AR43" s="638"/>
      <c r="AS43" s="638"/>
      <c r="AT43" s="638"/>
      <c r="AU43" s="638"/>
      <c r="AV43" s="638"/>
      <c r="AW43" s="638"/>
      <c r="AX43" s="638"/>
      <c r="AY43" s="638"/>
      <c r="AZ43" s="638"/>
      <c r="BA43" s="638"/>
      <c r="BB43" s="638"/>
      <c r="BC43" s="638"/>
      <c r="BD43" s="174"/>
      <c r="BE43" s="637" t="str">
        <f t="shared" si="1"/>
        <v/>
      </c>
      <c r="BF43" s="637"/>
      <c r="BG43" s="638"/>
      <c r="BH43" s="638"/>
      <c r="BI43" s="638"/>
      <c r="BJ43" s="638"/>
      <c r="BK43" s="638"/>
      <c r="BL43" s="638"/>
      <c r="BM43" s="638"/>
      <c r="BN43" s="638"/>
      <c r="BO43" s="638"/>
      <c r="BP43" s="638"/>
      <c r="BQ43" s="638"/>
      <c r="BR43" s="638"/>
      <c r="BS43" s="638"/>
      <c r="BT43" s="638"/>
      <c r="BU43" s="638"/>
      <c r="BV43" s="174"/>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4"/>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212</v>
      </c>
      <c r="E46" s="640" t="s">
        <v>213</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214</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215</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216</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217</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218</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219</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3" t="s">
        <v>595</v>
      </c>
    </row>
    <row r="54" spans="5:113" x14ac:dyDescent="0.15"/>
    <row r="55" spans="5:113" x14ac:dyDescent="0.15"/>
    <row r="56" spans="5:113" x14ac:dyDescent="0.15"/>
  </sheetData>
  <sheetProtection algorithmName="SHA-512" hashValue="uVSCbMDbJ+81vbbGR4TUFfqdK5fpVh/Or0yl7VUAEZGjkWgnqSa9034APueprFeRxeBw15YdnxWA5Gd530vzZA==" saltValue="4StpR9fSQW2s846f7Z5lE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6" t="s">
        <v>579</v>
      </c>
      <c r="D34" s="1216"/>
      <c r="E34" s="1217"/>
      <c r="F34" s="32">
        <v>10.26</v>
      </c>
      <c r="G34" s="33">
        <v>11.28</v>
      </c>
      <c r="H34" s="33">
        <v>11.93</v>
      </c>
      <c r="I34" s="33">
        <v>11.8</v>
      </c>
      <c r="J34" s="34">
        <v>11.64</v>
      </c>
      <c r="K34" s="22"/>
      <c r="L34" s="22"/>
      <c r="M34" s="22"/>
      <c r="N34" s="22"/>
      <c r="O34" s="22"/>
      <c r="P34" s="22"/>
    </row>
    <row r="35" spans="1:16" ht="39" customHeight="1" x14ac:dyDescent="0.15">
      <c r="A35" s="22"/>
      <c r="B35" s="35"/>
      <c r="C35" s="1210" t="s">
        <v>580</v>
      </c>
      <c r="D35" s="1211"/>
      <c r="E35" s="1212"/>
      <c r="F35" s="36">
        <v>0</v>
      </c>
      <c r="G35" s="37">
        <v>0</v>
      </c>
      <c r="H35" s="37">
        <v>0</v>
      </c>
      <c r="I35" s="37">
        <v>3.52</v>
      </c>
      <c r="J35" s="38">
        <v>6.75</v>
      </c>
      <c r="K35" s="22"/>
      <c r="L35" s="22"/>
      <c r="M35" s="22"/>
      <c r="N35" s="22"/>
      <c r="O35" s="22"/>
      <c r="P35" s="22"/>
    </row>
    <row r="36" spans="1:16" ht="39" customHeight="1" x14ac:dyDescent="0.15">
      <c r="A36" s="22"/>
      <c r="B36" s="35"/>
      <c r="C36" s="1210" t="s">
        <v>581</v>
      </c>
      <c r="D36" s="1211"/>
      <c r="E36" s="1212"/>
      <c r="F36" s="36">
        <v>1.66</v>
      </c>
      <c r="G36" s="37">
        <v>2.2400000000000002</v>
      </c>
      <c r="H36" s="37">
        <v>2.35</v>
      </c>
      <c r="I36" s="37">
        <v>2.2999999999999998</v>
      </c>
      <c r="J36" s="38">
        <v>4.16</v>
      </c>
      <c r="K36" s="22"/>
      <c r="L36" s="22"/>
      <c r="M36" s="22"/>
      <c r="N36" s="22"/>
      <c r="O36" s="22"/>
      <c r="P36" s="22"/>
    </row>
    <row r="37" spans="1:16" ht="39" customHeight="1" x14ac:dyDescent="0.15">
      <c r="A37" s="22"/>
      <c r="B37" s="35"/>
      <c r="C37" s="1210" t="s">
        <v>582</v>
      </c>
      <c r="D37" s="1211"/>
      <c r="E37" s="1212"/>
      <c r="F37" s="36">
        <v>1.2</v>
      </c>
      <c r="G37" s="37">
        <v>0.83</v>
      </c>
      <c r="H37" s="37">
        <v>0.61</v>
      </c>
      <c r="I37" s="37">
        <v>1.03</v>
      </c>
      <c r="J37" s="38">
        <v>0.54</v>
      </c>
      <c r="K37" s="22"/>
      <c r="L37" s="22"/>
      <c r="M37" s="22"/>
      <c r="N37" s="22"/>
      <c r="O37" s="22"/>
      <c r="P37" s="22"/>
    </row>
    <row r="38" spans="1:16" ht="39" customHeight="1" x14ac:dyDescent="0.15">
      <c r="A38" s="22"/>
      <c r="B38" s="35"/>
      <c r="C38" s="1210" t="s">
        <v>583</v>
      </c>
      <c r="D38" s="1211"/>
      <c r="E38" s="1212"/>
      <c r="F38" s="36">
        <v>1.05</v>
      </c>
      <c r="G38" s="37">
        <v>0.49</v>
      </c>
      <c r="H38" s="37">
        <v>0.89</v>
      </c>
      <c r="I38" s="37">
        <v>0.31</v>
      </c>
      <c r="J38" s="38">
        <v>0.44</v>
      </c>
      <c r="K38" s="22"/>
      <c r="L38" s="22"/>
      <c r="M38" s="22"/>
      <c r="N38" s="22"/>
      <c r="O38" s="22"/>
      <c r="P38" s="22"/>
    </row>
    <row r="39" spans="1:16" ht="39" customHeight="1" x14ac:dyDescent="0.15">
      <c r="A39" s="22"/>
      <c r="B39" s="35"/>
      <c r="C39" s="1210" t="s">
        <v>584</v>
      </c>
      <c r="D39" s="1211"/>
      <c r="E39" s="1212"/>
      <c r="F39" s="36">
        <v>0.08</v>
      </c>
      <c r="G39" s="37">
        <v>0.08</v>
      </c>
      <c r="H39" s="37">
        <v>0.08</v>
      </c>
      <c r="I39" s="37">
        <v>0.08</v>
      </c>
      <c r="J39" s="38">
        <v>0.06</v>
      </c>
      <c r="K39" s="22"/>
      <c r="L39" s="22"/>
      <c r="M39" s="22"/>
      <c r="N39" s="22"/>
      <c r="O39" s="22"/>
      <c r="P39" s="22"/>
    </row>
    <row r="40" spans="1:16" ht="39" customHeight="1" x14ac:dyDescent="0.15">
      <c r="A40" s="22"/>
      <c r="B40" s="35"/>
      <c r="C40" s="1210" t="s">
        <v>585</v>
      </c>
      <c r="D40" s="1211"/>
      <c r="E40" s="1212"/>
      <c r="F40" s="36">
        <v>0.04</v>
      </c>
      <c r="G40" s="37">
        <v>0.04</v>
      </c>
      <c r="H40" s="37">
        <v>0.04</v>
      </c>
      <c r="I40" s="37">
        <v>0.04</v>
      </c>
      <c r="J40" s="38">
        <v>0.03</v>
      </c>
      <c r="K40" s="22"/>
      <c r="L40" s="22"/>
      <c r="M40" s="22"/>
      <c r="N40" s="22"/>
      <c r="O40" s="22"/>
      <c r="P40" s="22"/>
    </row>
    <row r="41" spans="1:16" ht="39" customHeight="1" x14ac:dyDescent="0.15">
      <c r="A41" s="22"/>
      <c r="B41" s="35"/>
      <c r="C41" s="1210" t="s">
        <v>586</v>
      </c>
      <c r="D41" s="1211"/>
      <c r="E41" s="1212"/>
      <c r="F41" s="36">
        <v>0</v>
      </c>
      <c r="G41" s="37">
        <v>0</v>
      </c>
      <c r="H41" s="37">
        <v>0.01</v>
      </c>
      <c r="I41" s="37">
        <v>0</v>
      </c>
      <c r="J41" s="38">
        <v>0.01</v>
      </c>
      <c r="K41" s="22"/>
      <c r="L41" s="22"/>
      <c r="M41" s="22"/>
      <c r="N41" s="22"/>
      <c r="O41" s="22"/>
      <c r="P41" s="22"/>
    </row>
    <row r="42" spans="1:16" ht="39" customHeight="1" x14ac:dyDescent="0.15">
      <c r="A42" s="22"/>
      <c r="B42" s="39"/>
      <c r="C42" s="1210" t="s">
        <v>587</v>
      </c>
      <c r="D42" s="1211"/>
      <c r="E42" s="1212"/>
      <c r="F42" s="36" t="s">
        <v>530</v>
      </c>
      <c r="G42" s="37" t="s">
        <v>530</v>
      </c>
      <c r="H42" s="37" t="s">
        <v>530</v>
      </c>
      <c r="I42" s="37" t="s">
        <v>530</v>
      </c>
      <c r="J42" s="38" t="s">
        <v>530</v>
      </c>
      <c r="K42" s="22"/>
      <c r="L42" s="22"/>
      <c r="M42" s="22"/>
      <c r="N42" s="22"/>
      <c r="O42" s="22"/>
      <c r="P42" s="22"/>
    </row>
    <row r="43" spans="1:16" ht="39" customHeight="1" thickBot="1" x14ac:dyDescent="0.2">
      <c r="A43" s="22"/>
      <c r="B43" s="40"/>
      <c r="C43" s="1213" t="s">
        <v>588</v>
      </c>
      <c r="D43" s="1214"/>
      <c r="E43" s="1215"/>
      <c r="F43" s="41">
        <v>2.84</v>
      </c>
      <c r="G43" s="42">
        <v>2</v>
      </c>
      <c r="H43" s="42">
        <v>1.74</v>
      </c>
      <c r="I43" s="42">
        <v>0.52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LQn8aJUskkvUojmAiK8JTNHCwqphy7Jxm+Hm2VUVbUIoDXOwo7JoxcR0c1teX2RGIGPObjWInGRvhFs6PEA==" saltValue="/f12eaEUPse3oySNV7pb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1819</v>
      </c>
      <c r="L45" s="60">
        <v>1792</v>
      </c>
      <c r="M45" s="60">
        <v>1744</v>
      </c>
      <c r="N45" s="60">
        <v>1567</v>
      </c>
      <c r="O45" s="61">
        <v>1701</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530</v>
      </c>
      <c r="L46" s="64" t="s">
        <v>530</v>
      </c>
      <c r="M46" s="64" t="s">
        <v>530</v>
      </c>
      <c r="N46" s="64" t="s">
        <v>530</v>
      </c>
      <c r="O46" s="65" t="s">
        <v>530</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530</v>
      </c>
      <c r="L47" s="64" t="s">
        <v>530</v>
      </c>
      <c r="M47" s="64" t="s">
        <v>530</v>
      </c>
      <c r="N47" s="64" t="s">
        <v>530</v>
      </c>
      <c r="O47" s="65" t="s">
        <v>530</v>
      </c>
      <c r="P47" s="48"/>
      <c r="Q47" s="48"/>
      <c r="R47" s="48"/>
      <c r="S47" s="48"/>
      <c r="T47" s="48"/>
      <c r="U47" s="48"/>
    </row>
    <row r="48" spans="1:21" ht="30.75" customHeight="1" x14ac:dyDescent="0.15">
      <c r="A48" s="48"/>
      <c r="B48" s="1220"/>
      <c r="C48" s="1221"/>
      <c r="D48" s="62"/>
      <c r="E48" s="1226" t="s">
        <v>15</v>
      </c>
      <c r="F48" s="1226"/>
      <c r="G48" s="1226"/>
      <c r="H48" s="1226"/>
      <c r="I48" s="1226"/>
      <c r="J48" s="1227"/>
      <c r="K48" s="63">
        <v>809</v>
      </c>
      <c r="L48" s="64">
        <v>765</v>
      </c>
      <c r="M48" s="64">
        <v>714</v>
      </c>
      <c r="N48" s="64">
        <v>674</v>
      </c>
      <c r="O48" s="65">
        <v>667</v>
      </c>
      <c r="P48" s="48"/>
      <c r="Q48" s="48"/>
      <c r="R48" s="48"/>
      <c r="S48" s="48"/>
      <c r="T48" s="48"/>
      <c r="U48" s="48"/>
    </row>
    <row r="49" spans="1:21" ht="30.75" customHeight="1" x14ac:dyDescent="0.15">
      <c r="A49" s="48"/>
      <c r="B49" s="1220"/>
      <c r="C49" s="1221"/>
      <c r="D49" s="62"/>
      <c r="E49" s="1226" t="s">
        <v>16</v>
      </c>
      <c r="F49" s="1226"/>
      <c r="G49" s="1226"/>
      <c r="H49" s="1226"/>
      <c r="I49" s="1226"/>
      <c r="J49" s="1227"/>
      <c r="K49" s="63">
        <v>157</v>
      </c>
      <c r="L49" s="64">
        <v>85</v>
      </c>
      <c r="M49" s="64">
        <v>74</v>
      </c>
      <c r="N49" s="64">
        <v>61</v>
      </c>
      <c r="O49" s="65">
        <v>20</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530</v>
      </c>
      <c r="L50" s="64" t="s">
        <v>530</v>
      </c>
      <c r="M50" s="64" t="s">
        <v>530</v>
      </c>
      <c r="N50" s="64" t="s">
        <v>530</v>
      </c>
      <c r="O50" s="65" t="s">
        <v>530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530</v>
      </c>
      <c r="L51" s="64" t="s">
        <v>530</v>
      </c>
      <c r="M51" s="64" t="s">
        <v>530</v>
      </c>
      <c r="N51" s="64" t="s">
        <v>530</v>
      </c>
      <c r="O51" s="65" t="s">
        <v>530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2050</v>
      </c>
      <c r="L52" s="64">
        <v>2007</v>
      </c>
      <c r="M52" s="64">
        <v>1917</v>
      </c>
      <c r="N52" s="64">
        <v>1811</v>
      </c>
      <c r="O52" s="65">
        <v>1847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735</v>
      </c>
      <c r="L53" s="69">
        <v>635</v>
      </c>
      <c r="M53" s="69">
        <v>615</v>
      </c>
      <c r="N53" s="69">
        <v>491</v>
      </c>
      <c r="O53" s="70">
        <v>541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AWBZugDKKYkxPPxXeeF9LIfSYg+wjcUH2tDj8aujlgBO+itJRSxR3SBnfNT7o5xm1tfGpYpKmKcjUQQlUl3w==" saltValue="Z6BtP6rbpkk/7Pf9g6ec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44" t="s">
        <v>30</v>
      </c>
      <c r="C41" s="1245"/>
      <c r="D41" s="102"/>
      <c r="E41" s="1250" t="s">
        <v>31</v>
      </c>
      <c r="F41" s="1250"/>
      <c r="G41" s="1250"/>
      <c r="H41" s="1251"/>
      <c r="I41" s="354">
        <v>14860</v>
      </c>
      <c r="J41" s="355">
        <v>14240</v>
      </c>
      <c r="K41" s="355">
        <v>14262</v>
      </c>
      <c r="L41" s="355">
        <v>16022</v>
      </c>
      <c r="M41" s="356">
        <v>16741</v>
      </c>
    </row>
    <row r="42" spans="2:13" ht="27.75" customHeight="1" x14ac:dyDescent="0.15">
      <c r="B42" s="1246"/>
      <c r="C42" s="1247"/>
      <c r="D42" s="103"/>
      <c r="E42" s="1252" t="s">
        <v>32</v>
      </c>
      <c r="F42" s="1252"/>
      <c r="G42" s="1252"/>
      <c r="H42" s="1253"/>
      <c r="I42" s="357">
        <v>6</v>
      </c>
      <c r="J42" s="358">
        <v>141</v>
      </c>
      <c r="K42" s="358">
        <v>153</v>
      </c>
      <c r="L42" s="358" t="s">
        <v>530</v>
      </c>
      <c r="M42" s="359" t="s">
        <v>530</v>
      </c>
    </row>
    <row r="43" spans="2:13" ht="27.75" customHeight="1" x14ac:dyDescent="0.15">
      <c r="B43" s="1246"/>
      <c r="C43" s="1247"/>
      <c r="D43" s="103"/>
      <c r="E43" s="1252" t="s">
        <v>33</v>
      </c>
      <c r="F43" s="1252"/>
      <c r="G43" s="1252"/>
      <c r="H43" s="1253"/>
      <c r="I43" s="357">
        <v>10524</v>
      </c>
      <c r="J43" s="358">
        <v>9663</v>
      </c>
      <c r="K43" s="358">
        <v>8919</v>
      </c>
      <c r="L43" s="358">
        <v>8151</v>
      </c>
      <c r="M43" s="359">
        <v>7763</v>
      </c>
    </row>
    <row r="44" spans="2:13" ht="27.75" customHeight="1" x14ac:dyDescent="0.15">
      <c r="B44" s="1246"/>
      <c r="C44" s="1247"/>
      <c r="D44" s="103"/>
      <c r="E44" s="1252" t="s">
        <v>34</v>
      </c>
      <c r="F44" s="1252"/>
      <c r="G44" s="1252"/>
      <c r="H44" s="1253"/>
      <c r="I44" s="357">
        <v>387</v>
      </c>
      <c r="J44" s="358">
        <v>303</v>
      </c>
      <c r="K44" s="358">
        <v>253</v>
      </c>
      <c r="L44" s="358">
        <v>246</v>
      </c>
      <c r="M44" s="359">
        <v>758</v>
      </c>
    </row>
    <row r="45" spans="2:13" ht="27.75" customHeight="1" x14ac:dyDescent="0.15">
      <c r="B45" s="1246"/>
      <c r="C45" s="1247"/>
      <c r="D45" s="103"/>
      <c r="E45" s="1252" t="s">
        <v>35</v>
      </c>
      <c r="F45" s="1252"/>
      <c r="G45" s="1252"/>
      <c r="H45" s="1253"/>
      <c r="I45" s="357">
        <v>1763</v>
      </c>
      <c r="J45" s="358">
        <v>1651</v>
      </c>
      <c r="K45" s="358">
        <v>1609</v>
      </c>
      <c r="L45" s="358">
        <v>1548</v>
      </c>
      <c r="M45" s="359">
        <v>1509</v>
      </c>
    </row>
    <row r="46" spans="2:13" ht="27.75" customHeight="1" x14ac:dyDescent="0.15">
      <c r="B46" s="1246"/>
      <c r="C46" s="1247"/>
      <c r="D46" s="104"/>
      <c r="E46" s="1252" t="s">
        <v>36</v>
      </c>
      <c r="F46" s="1252"/>
      <c r="G46" s="1252"/>
      <c r="H46" s="1253"/>
      <c r="I46" s="357">
        <v>291</v>
      </c>
      <c r="J46" s="358">
        <v>277</v>
      </c>
      <c r="K46" s="358">
        <v>245</v>
      </c>
      <c r="L46" s="358">
        <v>213</v>
      </c>
      <c r="M46" s="359">
        <v>210</v>
      </c>
    </row>
    <row r="47" spans="2:13" ht="27.75" customHeight="1" x14ac:dyDescent="0.15">
      <c r="B47" s="1246"/>
      <c r="C47" s="1247"/>
      <c r="D47" s="105"/>
      <c r="E47" s="1254" t="s">
        <v>37</v>
      </c>
      <c r="F47" s="1255"/>
      <c r="G47" s="1255"/>
      <c r="H47" s="1256"/>
      <c r="I47" s="357" t="s">
        <v>530</v>
      </c>
      <c r="J47" s="358" t="s">
        <v>530</v>
      </c>
      <c r="K47" s="358" t="s">
        <v>530</v>
      </c>
      <c r="L47" s="358" t="s">
        <v>530</v>
      </c>
      <c r="M47" s="359" t="s">
        <v>530</v>
      </c>
    </row>
    <row r="48" spans="2:13" ht="27.75" customHeight="1" x14ac:dyDescent="0.15">
      <c r="B48" s="1246"/>
      <c r="C48" s="1247"/>
      <c r="D48" s="103"/>
      <c r="E48" s="1252" t="s">
        <v>38</v>
      </c>
      <c r="F48" s="1252"/>
      <c r="G48" s="1252"/>
      <c r="H48" s="1253"/>
      <c r="I48" s="357" t="s">
        <v>530</v>
      </c>
      <c r="J48" s="358" t="s">
        <v>530</v>
      </c>
      <c r="K48" s="358" t="s">
        <v>530</v>
      </c>
      <c r="L48" s="358" t="s">
        <v>530</v>
      </c>
      <c r="M48" s="359" t="s">
        <v>530</v>
      </c>
    </row>
    <row r="49" spans="2:13" ht="27.75" customHeight="1" x14ac:dyDescent="0.15">
      <c r="B49" s="1248"/>
      <c r="C49" s="1249"/>
      <c r="D49" s="103"/>
      <c r="E49" s="1252" t="s">
        <v>39</v>
      </c>
      <c r="F49" s="1252"/>
      <c r="G49" s="1252"/>
      <c r="H49" s="1253"/>
      <c r="I49" s="357" t="s">
        <v>530</v>
      </c>
      <c r="J49" s="358" t="s">
        <v>530</v>
      </c>
      <c r="K49" s="358" t="s">
        <v>530</v>
      </c>
      <c r="L49" s="358" t="s">
        <v>530</v>
      </c>
      <c r="M49" s="359" t="s">
        <v>530</v>
      </c>
    </row>
    <row r="50" spans="2:13" ht="27.75" customHeight="1" x14ac:dyDescent="0.15">
      <c r="B50" s="1257" t="s">
        <v>40</v>
      </c>
      <c r="C50" s="1258"/>
      <c r="D50" s="106"/>
      <c r="E50" s="1252" t="s">
        <v>41</v>
      </c>
      <c r="F50" s="1252"/>
      <c r="G50" s="1252"/>
      <c r="H50" s="1253"/>
      <c r="I50" s="357">
        <v>1691</v>
      </c>
      <c r="J50" s="358">
        <v>1790</v>
      </c>
      <c r="K50" s="358">
        <v>1809</v>
      </c>
      <c r="L50" s="358">
        <v>2021</v>
      </c>
      <c r="M50" s="359">
        <v>2943</v>
      </c>
    </row>
    <row r="51" spans="2:13" ht="27.75" customHeight="1" x14ac:dyDescent="0.15">
      <c r="B51" s="1246"/>
      <c r="C51" s="1247"/>
      <c r="D51" s="103"/>
      <c r="E51" s="1252" t="s">
        <v>42</v>
      </c>
      <c r="F51" s="1252"/>
      <c r="G51" s="1252"/>
      <c r="H51" s="1253"/>
      <c r="I51" s="357">
        <v>2088</v>
      </c>
      <c r="J51" s="358">
        <v>2026</v>
      </c>
      <c r="K51" s="358">
        <v>2021</v>
      </c>
      <c r="L51" s="358">
        <v>2043</v>
      </c>
      <c r="M51" s="359">
        <v>2104</v>
      </c>
    </row>
    <row r="52" spans="2:13" ht="27.75" customHeight="1" x14ac:dyDescent="0.15">
      <c r="B52" s="1248"/>
      <c r="C52" s="1249"/>
      <c r="D52" s="103"/>
      <c r="E52" s="1252" t="s">
        <v>43</v>
      </c>
      <c r="F52" s="1252"/>
      <c r="G52" s="1252"/>
      <c r="H52" s="1253"/>
      <c r="I52" s="357">
        <v>17953</v>
      </c>
      <c r="J52" s="358">
        <v>17220</v>
      </c>
      <c r="K52" s="358">
        <v>16616</v>
      </c>
      <c r="L52" s="358">
        <v>16744</v>
      </c>
      <c r="M52" s="359">
        <v>17265</v>
      </c>
    </row>
    <row r="53" spans="2:13" ht="27.75" customHeight="1" thickBot="1" x14ac:dyDescent="0.2">
      <c r="B53" s="1259" t="s">
        <v>44</v>
      </c>
      <c r="C53" s="1260"/>
      <c r="D53" s="107"/>
      <c r="E53" s="1261" t="s">
        <v>45</v>
      </c>
      <c r="F53" s="1261"/>
      <c r="G53" s="1261"/>
      <c r="H53" s="1262"/>
      <c r="I53" s="360">
        <v>6098</v>
      </c>
      <c r="J53" s="361">
        <v>5239</v>
      </c>
      <c r="K53" s="361">
        <v>4996</v>
      </c>
      <c r="L53" s="361">
        <v>5373</v>
      </c>
      <c r="M53" s="362">
        <v>4670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1+W/PbC44eVUPHC/Bfd73ba9NyFv2W4kLByGHKc8iY65i5aUmGEFWNWBdB404Gu9gM5Kl4jpL7LSkLL4MDzUw==" saltValue="SG5oKDOAlkEUDmO58H9T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71" t="s">
        <v>48</v>
      </c>
      <c r="D55" s="1271"/>
      <c r="E55" s="1272"/>
      <c r="F55" s="119">
        <v>760</v>
      </c>
      <c r="G55" s="119">
        <v>1047</v>
      </c>
      <c r="H55" s="120">
        <v>1752</v>
      </c>
    </row>
    <row r="56" spans="2:8" ht="52.5" customHeight="1" x14ac:dyDescent="0.15">
      <c r="B56" s="121"/>
      <c r="C56" s="1273" t="s">
        <v>49</v>
      </c>
      <c r="D56" s="1273"/>
      <c r="E56" s="1274"/>
      <c r="F56" s="122">
        <v>1</v>
      </c>
      <c r="G56" s="122">
        <v>1</v>
      </c>
      <c r="H56" s="123">
        <v>143</v>
      </c>
    </row>
    <row r="57" spans="2:8" ht="53.25" customHeight="1" x14ac:dyDescent="0.15">
      <c r="B57" s="121"/>
      <c r="C57" s="1275" t="s">
        <v>50</v>
      </c>
      <c r="D57" s="1275"/>
      <c r="E57" s="1276"/>
      <c r="F57" s="124">
        <v>438</v>
      </c>
      <c r="G57" s="124">
        <v>243</v>
      </c>
      <c r="H57" s="125">
        <v>194</v>
      </c>
    </row>
    <row r="58" spans="2:8" ht="45.75" customHeight="1" x14ac:dyDescent="0.15">
      <c r="B58" s="126"/>
      <c r="C58" s="1263" t="s">
        <v>607</v>
      </c>
      <c r="D58" s="1264"/>
      <c r="E58" s="1265"/>
      <c r="F58" s="364">
        <v>68</v>
      </c>
      <c r="G58" s="364">
        <v>66</v>
      </c>
      <c r="H58" s="365">
        <v>64</v>
      </c>
    </row>
    <row r="59" spans="2:8" ht="45.75" customHeight="1" x14ac:dyDescent="0.15">
      <c r="B59" s="126"/>
      <c r="C59" s="1263" t="s">
        <v>608</v>
      </c>
      <c r="D59" s="1264"/>
      <c r="E59" s="1265"/>
      <c r="F59" s="364" t="s">
        <v>596</v>
      </c>
      <c r="G59" s="364" t="s">
        <v>596</v>
      </c>
      <c r="H59" s="365">
        <v>55</v>
      </c>
    </row>
    <row r="60" spans="2:8" ht="45.75" customHeight="1" x14ac:dyDescent="0.15">
      <c r="B60" s="126"/>
      <c r="C60" s="1263" t="s">
        <v>609</v>
      </c>
      <c r="D60" s="1264"/>
      <c r="E60" s="1265"/>
      <c r="F60" s="364">
        <v>18</v>
      </c>
      <c r="G60" s="364">
        <v>19</v>
      </c>
      <c r="H60" s="365">
        <v>20</v>
      </c>
    </row>
    <row r="61" spans="2:8" ht="45.75" customHeight="1" x14ac:dyDescent="0.15">
      <c r="B61" s="126"/>
      <c r="C61" s="1263" t="s">
        <v>610</v>
      </c>
      <c r="D61" s="1264"/>
      <c r="E61" s="1265"/>
      <c r="F61" s="364">
        <v>8</v>
      </c>
      <c r="G61" s="364">
        <v>11</v>
      </c>
      <c r="H61" s="365">
        <v>16</v>
      </c>
    </row>
    <row r="62" spans="2:8" ht="45.75" customHeight="1" thickBot="1" x14ac:dyDescent="0.2">
      <c r="B62" s="127"/>
      <c r="C62" s="1266" t="s">
        <v>611</v>
      </c>
      <c r="D62" s="1267"/>
      <c r="E62" s="1268"/>
      <c r="F62" s="366">
        <v>2</v>
      </c>
      <c r="G62" s="366">
        <v>6</v>
      </c>
      <c r="H62" s="367">
        <v>10</v>
      </c>
    </row>
    <row r="63" spans="2:8" ht="52.5" customHeight="1" thickBot="1" x14ac:dyDescent="0.2">
      <c r="B63" s="128"/>
      <c r="C63" s="1269" t="s">
        <v>51</v>
      </c>
      <c r="D63" s="1269"/>
      <c r="E63" s="1270"/>
      <c r="F63" s="129">
        <v>1199</v>
      </c>
      <c r="G63" s="129">
        <v>1291</v>
      </c>
      <c r="H63" s="130">
        <v>2090</v>
      </c>
    </row>
    <row r="64" spans="2:8" x14ac:dyDescent="0.15"/>
  </sheetData>
  <sheetProtection algorithmName="SHA-512" hashValue="x7cQMm41iJRKYFOSqTcUr3nIPCSWv3nAyH9jCn/P1DZD9j20uPt5Xd/5oObe/QEGwSg3+tPQljpUt4e/OSyKgQ==" saltValue="4YhXa5Qc6z7wR6a+riLR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D9E96-AB64-4412-AB6E-1B3EF0905A83}">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8"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8"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8"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8"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8"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8"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8"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8"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8"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8"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8"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8"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8"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8"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8"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614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615</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571</v>
      </c>
      <c r="BQ50" s="1290"/>
      <c r="BR50" s="1290"/>
      <c r="BS50" s="1290"/>
      <c r="BT50" s="1290"/>
      <c r="BU50" s="1290"/>
      <c r="BV50" s="1290"/>
      <c r="BW50" s="1290"/>
      <c r="BX50" s="1290" t="s">
        <v>572</v>
      </c>
      <c r="BY50" s="1290"/>
      <c r="BZ50" s="1290"/>
      <c r="CA50" s="1290"/>
      <c r="CB50" s="1290"/>
      <c r="CC50" s="1290"/>
      <c r="CD50" s="1290"/>
      <c r="CE50" s="1290"/>
      <c r="CF50" s="1290" t="s">
        <v>573</v>
      </c>
      <c r="CG50" s="1290"/>
      <c r="CH50" s="1290"/>
      <c r="CI50" s="1290"/>
      <c r="CJ50" s="1290"/>
      <c r="CK50" s="1290"/>
      <c r="CL50" s="1290"/>
      <c r="CM50" s="1290"/>
      <c r="CN50" s="1290" t="s">
        <v>574</v>
      </c>
      <c r="CO50" s="1290"/>
      <c r="CP50" s="1290"/>
      <c r="CQ50" s="1290"/>
      <c r="CR50" s="1290"/>
      <c r="CS50" s="1290"/>
      <c r="CT50" s="1290"/>
      <c r="CU50" s="1290"/>
      <c r="CV50" s="1290" t="s">
        <v>575</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616</v>
      </c>
      <c r="AO51" s="1293"/>
      <c r="AP51" s="1293"/>
      <c r="AQ51" s="1293"/>
      <c r="AR51" s="1293"/>
      <c r="AS51" s="1293"/>
      <c r="AT51" s="1293"/>
      <c r="AU51" s="1293"/>
      <c r="AV51" s="1293"/>
      <c r="AW51" s="1293"/>
      <c r="AX51" s="1293"/>
      <c r="AY51" s="1293"/>
      <c r="AZ51" s="1293"/>
      <c r="BA51" s="1293"/>
      <c r="BB51" s="1293" t="s">
        <v>617</v>
      </c>
      <c r="BC51" s="1293"/>
      <c r="BD51" s="1293"/>
      <c r="BE51" s="1293"/>
      <c r="BF51" s="1293"/>
      <c r="BG51" s="1293"/>
      <c r="BH51" s="1293"/>
      <c r="BI51" s="1293"/>
      <c r="BJ51" s="1293"/>
      <c r="BK51" s="1293"/>
      <c r="BL51" s="1293"/>
      <c r="BM51" s="1293"/>
      <c r="BN51" s="1293"/>
      <c r="BO51" s="1293"/>
      <c r="BP51" s="1291">
        <v>90</v>
      </c>
      <c r="BQ51" s="1291"/>
      <c r="BR51" s="1291"/>
      <c r="BS51" s="1291"/>
      <c r="BT51" s="1291"/>
      <c r="BU51" s="1291"/>
      <c r="BV51" s="1291"/>
      <c r="BW51" s="1291"/>
      <c r="BX51" s="1291">
        <v>76.400000000000006</v>
      </c>
      <c r="BY51" s="1291"/>
      <c r="BZ51" s="1291"/>
      <c r="CA51" s="1291"/>
      <c r="CB51" s="1291"/>
      <c r="CC51" s="1291"/>
      <c r="CD51" s="1291"/>
      <c r="CE51" s="1291"/>
      <c r="CF51" s="1291">
        <v>73.5</v>
      </c>
      <c r="CG51" s="1291"/>
      <c r="CH51" s="1291"/>
      <c r="CI51" s="1291"/>
      <c r="CJ51" s="1291"/>
      <c r="CK51" s="1291"/>
      <c r="CL51" s="1291"/>
      <c r="CM51" s="1291"/>
      <c r="CN51" s="1291">
        <v>75.599999999999994</v>
      </c>
      <c r="CO51" s="1291"/>
      <c r="CP51" s="1291"/>
      <c r="CQ51" s="1291"/>
      <c r="CR51" s="1291"/>
      <c r="CS51" s="1291"/>
      <c r="CT51" s="1291"/>
      <c r="CU51" s="1291"/>
      <c r="CV51" s="1291">
        <v>61.7</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618</v>
      </c>
      <c r="BC53" s="1293"/>
      <c r="BD53" s="1293"/>
      <c r="BE53" s="1293"/>
      <c r="BF53" s="1293"/>
      <c r="BG53" s="1293"/>
      <c r="BH53" s="1293"/>
      <c r="BI53" s="1293"/>
      <c r="BJ53" s="1293"/>
      <c r="BK53" s="1293"/>
      <c r="BL53" s="1293"/>
      <c r="BM53" s="1293"/>
      <c r="BN53" s="1293"/>
      <c r="BO53" s="1293"/>
      <c r="BP53" s="1291">
        <v>51.7</v>
      </c>
      <c r="BQ53" s="1291"/>
      <c r="BR53" s="1291"/>
      <c r="BS53" s="1291"/>
      <c r="BT53" s="1291"/>
      <c r="BU53" s="1291"/>
      <c r="BV53" s="1291"/>
      <c r="BW53" s="1291"/>
      <c r="BX53" s="1291">
        <v>53.5</v>
      </c>
      <c r="BY53" s="1291"/>
      <c r="BZ53" s="1291"/>
      <c r="CA53" s="1291"/>
      <c r="CB53" s="1291"/>
      <c r="CC53" s="1291"/>
      <c r="CD53" s="1291"/>
      <c r="CE53" s="1291"/>
      <c r="CF53" s="1291">
        <v>54.6</v>
      </c>
      <c r="CG53" s="1291"/>
      <c r="CH53" s="1291"/>
      <c r="CI53" s="1291"/>
      <c r="CJ53" s="1291"/>
      <c r="CK53" s="1291"/>
      <c r="CL53" s="1291"/>
      <c r="CM53" s="1291"/>
      <c r="CN53" s="1291">
        <v>51.9</v>
      </c>
      <c r="CO53" s="1291"/>
      <c r="CP53" s="1291"/>
      <c r="CQ53" s="1291"/>
      <c r="CR53" s="1291"/>
      <c r="CS53" s="1291"/>
      <c r="CT53" s="1291"/>
      <c r="CU53" s="1291"/>
      <c r="CV53" s="1291">
        <v>53.9</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619</v>
      </c>
      <c r="AO55" s="1290"/>
      <c r="AP55" s="1290"/>
      <c r="AQ55" s="1290"/>
      <c r="AR55" s="1290"/>
      <c r="AS55" s="1290"/>
      <c r="AT55" s="1290"/>
      <c r="AU55" s="1290"/>
      <c r="AV55" s="1290"/>
      <c r="AW55" s="1290"/>
      <c r="AX55" s="1290"/>
      <c r="AY55" s="1290"/>
      <c r="AZ55" s="1290"/>
      <c r="BA55" s="1290"/>
      <c r="BB55" s="1293" t="s">
        <v>617</v>
      </c>
      <c r="BC55" s="1293"/>
      <c r="BD55" s="1293"/>
      <c r="BE55" s="1293"/>
      <c r="BF55" s="1293"/>
      <c r="BG55" s="1293"/>
      <c r="BH55" s="1293"/>
      <c r="BI55" s="1293"/>
      <c r="BJ55" s="1293"/>
      <c r="BK55" s="1293"/>
      <c r="BL55" s="1293"/>
      <c r="BM55" s="1293"/>
      <c r="BN55" s="1293"/>
      <c r="BO55" s="1293"/>
      <c r="BP55" s="1291">
        <v>20.2</v>
      </c>
      <c r="BQ55" s="1291"/>
      <c r="BR55" s="1291"/>
      <c r="BS55" s="1291"/>
      <c r="BT55" s="1291"/>
      <c r="BU55" s="1291"/>
      <c r="BV55" s="1291"/>
      <c r="BW55" s="1291"/>
      <c r="BX55" s="1291">
        <v>18.2</v>
      </c>
      <c r="BY55" s="1291"/>
      <c r="BZ55" s="1291"/>
      <c r="CA55" s="1291"/>
      <c r="CB55" s="1291"/>
      <c r="CC55" s="1291"/>
      <c r="CD55" s="1291"/>
      <c r="CE55" s="1291"/>
      <c r="CF55" s="1291">
        <v>20.3</v>
      </c>
      <c r="CG55" s="1291"/>
      <c r="CH55" s="1291"/>
      <c r="CI55" s="1291"/>
      <c r="CJ55" s="1291"/>
      <c r="CK55" s="1291"/>
      <c r="CL55" s="1291"/>
      <c r="CM55" s="1291"/>
      <c r="CN55" s="1291">
        <v>15.5</v>
      </c>
      <c r="CO55" s="1291"/>
      <c r="CP55" s="1291"/>
      <c r="CQ55" s="1291"/>
      <c r="CR55" s="1291"/>
      <c r="CS55" s="1291"/>
      <c r="CT55" s="1291"/>
      <c r="CU55" s="1291"/>
      <c r="CV55" s="1291">
        <v>4.5999999999999996</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618</v>
      </c>
      <c r="BC57" s="1293"/>
      <c r="BD57" s="1293"/>
      <c r="BE57" s="1293"/>
      <c r="BF57" s="1293"/>
      <c r="BG57" s="1293"/>
      <c r="BH57" s="1293"/>
      <c r="BI57" s="1293"/>
      <c r="BJ57" s="1293"/>
      <c r="BK57" s="1293"/>
      <c r="BL57" s="1293"/>
      <c r="BM57" s="1293"/>
      <c r="BN57" s="1293"/>
      <c r="BO57" s="1293"/>
      <c r="BP57" s="1291">
        <v>57.5</v>
      </c>
      <c r="BQ57" s="1291"/>
      <c r="BR57" s="1291"/>
      <c r="BS57" s="1291"/>
      <c r="BT57" s="1291"/>
      <c r="BU57" s="1291"/>
      <c r="BV57" s="1291"/>
      <c r="BW57" s="1291"/>
      <c r="BX57" s="1291">
        <v>59.3</v>
      </c>
      <c r="BY57" s="1291"/>
      <c r="BZ57" s="1291"/>
      <c r="CA57" s="1291"/>
      <c r="CB57" s="1291"/>
      <c r="CC57" s="1291"/>
      <c r="CD57" s="1291"/>
      <c r="CE57" s="1291"/>
      <c r="CF57" s="1291">
        <v>60.3</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620</v>
      </c>
    </row>
    <row r="64" spans="1:109" x14ac:dyDescent="0.15">
      <c r="B64" s="376"/>
      <c r="G64" s="383"/>
      <c r="I64" s="396"/>
      <c r="J64" s="396"/>
      <c r="K64" s="396"/>
      <c r="L64" s="396"/>
      <c r="M64" s="396"/>
      <c r="N64" s="397"/>
      <c r="AM64" s="383"/>
      <c r="AN64" s="383" t="s">
        <v>613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7" t="s">
        <v>621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615</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571</v>
      </c>
      <c r="BQ72" s="1290"/>
      <c r="BR72" s="1290"/>
      <c r="BS72" s="1290"/>
      <c r="BT72" s="1290"/>
      <c r="BU72" s="1290"/>
      <c r="BV72" s="1290"/>
      <c r="BW72" s="1290"/>
      <c r="BX72" s="1290" t="s">
        <v>572</v>
      </c>
      <c r="BY72" s="1290"/>
      <c r="BZ72" s="1290"/>
      <c r="CA72" s="1290"/>
      <c r="CB72" s="1290"/>
      <c r="CC72" s="1290"/>
      <c r="CD72" s="1290"/>
      <c r="CE72" s="1290"/>
      <c r="CF72" s="1290" t="s">
        <v>573</v>
      </c>
      <c r="CG72" s="1290"/>
      <c r="CH72" s="1290"/>
      <c r="CI72" s="1290"/>
      <c r="CJ72" s="1290"/>
      <c r="CK72" s="1290"/>
      <c r="CL72" s="1290"/>
      <c r="CM72" s="1290"/>
      <c r="CN72" s="1290" t="s">
        <v>574</v>
      </c>
      <c r="CO72" s="1290"/>
      <c r="CP72" s="1290"/>
      <c r="CQ72" s="1290"/>
      <c r="CR72" s="1290"/>
      <c r="CS72" s="1290"/>
      <c r="CT72" s="1290"/>
      <c r="CU72" s="1290"/>
      <c r="CV72" s="1290" t="s">
        <v>575</v>
      </c>
      <c r="CW72" s="1290"/>
      <c r="CX72" s="1290"/>
      <c r="CY72" s="1290"/>
      <c r="CZ72" s="1290"/>
      <c r="DA72" s="1290"/>
      <c r="DB72" s="1290"/>
      <c r="DC72" s="1290"/>
    </row>
    <row r="73" spans="2:107" x14ac:dyDescent="0.15">
      <c r="B73" s="376"/>
      <c r="G73" s="1296"/>
      <c r="H73" s="1296"/>
      <c r="I73" s="1296"/>
      <c r="J73" s="1296"/>
      <c r="K73" s="1298"/>
      <c r="L73" s="1298"/>
      <c r="M73" s="1298"/>
      <c r="N73" s="1298"/>
      <c r="AM73" s="385"/>
      <c r="AN73" s="1293" t="s">
        <v>616</v>
      </c>
      <c r="AO73" s="1293"/>
      <c r="AP73" s="1293"/>
      <c r="AQ73" s="1293"/>
      <c r="AR73" s="1293"/>
      <c r="AS73" s="1293"/>
      <c r="AT73" s="1293"/>
      <c r="AU73" s="1293"/>
      <c r="AV73" s="1293"/>
      <c r="AW73" s="1293"/>
      <c r="AX73" s="1293"/>
      <c r="AY73" s="1293"/>
      <c r="AZ73" s="1293"/>
      <c r="BA73" s="1293"/>
      <c r="BB73" s="1293" t="s">
        <v>617</v>
      </c>
      <c r="BC73" s="1293"/>
      <c r="BD73" s="1293"/>
      <c r="BE73" s="1293"/>
      <c r="BF73" s="1293"/>
      <c r="BG73" s="1293"/>
      <c r="BH73" s="1293"/>
      <c r="BI73" s="1293"/>
      <c r="BJ73" s="1293"/>
      <c r="BK73" s="1293"/>
      <c r="BL73" s="1293"/>
      <c r="BM73" s="1293"/>
      <c r="BN73" s="1293"/>
      <c r="BO73" s="1293"/>
      <c r="BP73" s="1291">
        <v>90</v>
      </c>
      <c r="BQ73" s="1291"/>
      <c r="BR73" s="1291"/>
      <c r="BS73" s="1291"/>
      <c r="BT73" s="1291"/>
      <c r="BU73" s="1291"/>
      <c r="BV73" s="1291"/>
      <c r="BW73" s="1291"/>
      <c r="BX73" s="1291">
        <v>76.400000000000006</v>
      </c>
      <c r="BY73" s="1291"/>
      <c r="BZ73" s="1291"/>
      <c r="CA73" s="1291"/>
      <c r="CB73" s="1291"/>
      <c r="CC73" s="1291"/>
      <c r="CD73" s="1291"/>
      <c r="CE73" s="1291"/>
      <c r="CF73" s="1291">
        <v>73.5</v>
      </c>
      <c r="CG73" s="1291"/>
      <c r="CH73" s="1291"/>
      <c r="CI73" s="1291"/>
      <c r="CJ73" s="1291"/>
      <c r="CK73" s="1291"/>
      <c r="CL73" s="1291"/>
      <c r="CM73" s="1291"/>
      <c r="CN73" s="1291">
        <v>75.599999999999994</v>
      </c>
      <c r="CO73" s="1291"/>
      <c r="CP73" s="1291"/>
      <c r="CQ73" s="1291"/>
      <c r="CR73" s="1291"/>
      <c r="CS73" s="1291"/>
      <c r="CT73" s="1291"/>
      <c r="CU73" s="1291"/>
      <c r="CV73" s="1291">
        <v>61.7</v>
      </c>
      <c r="CW73" s="1291"/>
      <c r="CX73" s="1291"/>
      <c r="CY73" s="1291"/>
      <c r="CZ73" s="1291"/>
      <c r="DA73" s="1291"/>
      <c r="DB73" s="1291"/>
      <c r="DC73" s="1291"/>
    </row>
    <row r="74" spans="2:107" x14ac:dyDescent="0.15">
      <c r="B74" s="376"/>
      <c r="G74" s="1296"/>
      <c r="H74" s="1296"/>
      <c r="I74" s="1296"/>
      <c r="J74" s="1296"/>
      <c r="K74" s="1298"/>
      <c r="L74" s="1298"/>
      <c r="M74" s="1298"/>
      <c r="N74" s="1298"/>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622</v>
      </c>
      <c r="BC75" s="1293"/>
      <c r="BD75" s="1293"/>
      <c r="BE75" s="1293"/>
      <c r="BF75" s="1293"/>
      <c r="BG75" s="1293"/>
      <c r="BH75" s="1293"/>
      <c r="BI75" s="1293"/>
      <c r="BJ75" s="1293"/>
      <c r="BK75" s="1293"/>
      <c r="BL75" s="1293"/>
      <c r="BM75" s="1293"/>
      <c r="BN75" s="1293"/>
      <c r="BO75" s="1293"/>
      <c r="BP75" s="1291">
        <v>11.4</v>
      </c>
      <c r="BQ75" s="1291"/>
      <c r="BR75" s="1291"/>
      <c r="BS75" s="1291"/>
      <c r="BT75" s="1291"/>
      <c r="BU75" s="1291"/>
      <c r="BV75" s="1291"/>
      <c r="BW75" s="1291"/>
      <c r="BX75" s="1291">
        <v>10.4</v>
      </c>
      <c r="BY75" s="1291"/>
      <c r="BZ75" s="1291"/>
      <c r="CA75" s="1291"/>
      <c r="CB75" s="1291"/>
      <c r="CC75" s="1291"/>
      <c r="CD75" s="1291"/>
      <c r="CE75" s="1291"/>
      <c r="CF75" s="1291">
        <v>9.6999999999999993</v>
      </c>
      <c r="CG75" s="1291"/>
      <c r="CH75" s="1291"/>
      <c r="CI75" s="1291"/>
      <c r="CJ75" s="1291"/>
      <c r="CK75" s="1291"/>
      <c r="CL75" s="1291"/>
      <c r="CM75" s="1291"/>
      <c r="CN75" s="1291">
        <v>8.4</v>
      </c>
      <c r="CO75" s="1291"/>
      <c r="CP75" s="1291"/>
      <c r="CQ75" s="1291"/>
      <c r="CR75" s="1291"/>
      <c r="CS75" s="1291"/>
      <c r="CT75" s="1291"/>
      <c r="CU75" s="1291"/>
      <c r="CV75" s="1291">
        <v>7.7</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8"/>
      <c r="L77" s="1298"/>
      <c r="M77" s="1298"/>
      <c r="N77" s="1298"/>
      <c r="AN77" s="1290" t="s">
        <v>619</v>
      </c>
      <c r="AO77" s="1290"/>
      <c r="AP77" s="1290"/>
      <c r="AQ77" s="1290"/>
      <c r="AR77" s="1290"/>
      <c r="AS77" s="1290"/>
      <c r="AT77" s="1290"/>
      <c r="AU77" s="1290"/>
      <c r="AV77" s="1290"/>
      <c r="AW77" s="1290"/>
      <c r="AX77" s="1290"/>
      <c r="AY77" s="1290"/>
      <c r="AZ77" s="1290"/>
      <c r="BA77" s="1290"/>
      <c r="BB77" s="1293" t="s">
        <v>617</v>
      </c>
      <c r="BC77" s="1293"/>
      <c r="BD77" s="1293"/>
      <c r="BE77" s="1293"/>
      <c r="BF77" s="1293"/>
      <c r="BG77" s="1293"/>
      <c r="BH77" s="1293"/>
      <c r="BI77" s="1293"/>
      <c r="BJ77" s="1293"/>
      <c r="BK77" s="1293"/>
      <c r="BL77" s="1293"/>
      <c r="BM77" s="1293"/>
      <c r="BN77" s="1293"/>
      <c r="BO77" s="1293"/>
      <c r="BP77" s="1291">
        <v>20.2</v>
      </c>
      <c r="BQ77" s="1291"/>
      <c r="BR77" s="1291"/>
      <c r="BS77" s="1291"/>
      <c r="BT77" s="1291"/>
      <c r="BU77" s="1291"/>
      <c r="BV77" s="1291"/>
      <c r="BW77" s="1291"/>
      <c r="BX77" s="1291">
        <v>18.2</v>
      </c>
      <c r="BY77" s="1291"/>
      <c r="BZ77" s="1291"/>
      <c r="CA77" s="1291"/>
      <c r="CB77" s="1291"/>
      <c r="CC77" s="1291"/>
      <c r="CD77" s="1291"/>
      <c r="CE77" s="1291"/>
      <c r="CF77" s="1291">
        <v>20.3</v>
      </c>
      <c r="CG77" s="1291"/>
      <c r="CH77" s="1291"/>
      <c r="CI77" s="1291"/>
      <c r="CJ77" s="1291"/>
      <c r="CK77" s="1291"/>
      <c r="CL77" s="1291"/>
      <c r="CM77" s="1291"/>
      <c r="CN77" s="1291">
        <v>15.5</v>
      </c>
      <c r="CO77" s="1291"/>
      <c r="CP77" s="1291"/>
      <c r="CQ77" s="1291"/>
      <c r="CR77" s="1291"/>
      <c r="CS77" s="1291"/>
      <c r="CT77" s="1291"/>
      <c r="CU77" s="1291"/>
      <c r="CV77" s="1291">
        <v>4.5999999999999996</v>
      </c>
      <c r="CW77" s="1291"/>
      <c r="CX77" s="1291"/>
      <c r="CY77" s="1291"/>
      <c r="CZ77" s="1291"/>
      <c r="DA77" s="1291"/>
      <c r="DB77" s="1291"/>
      <c r="DC77" s="1291"/>
    </row>
    <row r="78" spans="2:107" x14ac:dyDescent="0.15">
      <c r="B78" s="376"/>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9"/>
      <c r="L79" s="1299"/>
      <c r="M79" s="1299"/>
      <c r="N79" s="1299"/>
      <c r="AN79" s="1290"/>
      <c r="AO79" s="1290"/>
      <c r="AP79" s="1290"/>
      <c r="AQ79" s="1290"/>
      <c r="AR79" s="1290"/>
      <c r="AS79" s="1290"/>
      <c r="AT79" s="1290"/>
      <c r="AU79" s="1290"/>
      <c r="AV79" s="1290"/>
      <c r="AW79" s="1290"/>
      <c r="AX79" s="1290"/>
      <c r="AY79" s="1290"/>
      <c r="AZ79" s="1290"/>
      <c r="BA79" s="1290"/>
      <c r="BB79" s="1293" t="s">
        <v>622</v>
      </c>
      <c r="BC79" s="1293"/>
      <c r="BD79" s="1293"/>
      <c r="BE79" s="1293"/>
      <c r="BF79" s="1293"/>
      <c r="BG79" s="1293"/>
      <c r="BH79" s="1293"/>
      <c r="BI79" s="1293"/>
      <c r="BJ79" s="1293"/>
      <c r="BK79" s="1293"/>
      <c r="BL79" s="1293"/>
      <c r="BM79" s="1293"/>
      <c r="BN79" s="1293"/>
      <c r="BO79" s="1293"/>
      <c r="BP79" s="1291">
        <v>6.8</v>
      </c>
      <c r="BQ79" s="1291"/>
      <c r="BR79" s="1291"/>
      <c r="BS79" s="1291"/>
      <c r="BT79" s="1291"/>
      <c r="BU79" s="1291"/>
      <c r="BV79" s="1291"/>
      <c r="BW79" s="1291"/>
      <c r="BX79" s="1291">
        <v>6.8</v>
      </c>
      <c r="BY79" s="1291"/>
      <c r="BZ79" s="1291"/>
      <c r="CA79" s="1291"/>
      <c r="CB79" s="1291"/>
      <c r="CC79" s="1291"/>
      <c r="CD79" s="1291"/>
      <c r="CE79" s="1291"/>
      <c r="CF79" s="1291">
        <v>6.6</v>
      </c>
      <c r="CG79" s="1291"/>
      <c r="CH79" s="1291"/>
      <c r="CI79" s="1291"/>
      <c r="CJ79" s="1291"/>
      <c r="CK79" s="1291"/>
      <c r="CL79" s="1291"/>
      <c r="CM79" s="1291"/>
      <c r="CN79" s="1291">
        <v>6.4</v>
      </c>
      <c r="CO79" s="1291"/>
      <c r="CP79" s="1291"/>
      <c r="CQ79" s="1291"/>
      <c r="CR79" s="1291"/>
      <c r="CS79" s="1291"/>
      <c r="CT79" s="1291"/>
      <c r="CU79" s="1291"/>
      <c r="CV79" s="1291">
        <v>6.3</v>
      </c>
      <c r="CW79" s="1291"/>
      <c r="CX79" s="1291"/>
      <c r="CY79" s="1291"/>
      <c r="CZ79" s="1291"/>
      <c r="DA79" s="1291"/>
      <c r="DB79" s="1291"/>
      <c r="DC79" s="1291"/>
    </row>
    <row r="80" spans="2:107" x14ac:dyDescent="0.15">
      <c r="B80" s="376"/>
      <c r="G80" s="1286"/>
      <c r="H80" s="1286"/>
      <c r="I80" s="1295"/>
      <c r="J80" s="1295"/>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6HYt3cK+ImSH4sa5h+lRdXVGNlYTNdU7FHQwsv8T9P2l+MvRsW8FpaZiB7Bid+coe4MUUOpgEN1ehY958hYdYg==" saltValue="gyCzk50GRJs/G5aqTHnz7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3EEE2-060A-4247-B6F9-527A43B8D3B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1:34"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x14ac:dyDescent="0.15">
      <c r="S2" s="258"/>
      <c r="AH2" s="258"/>
    </row>
    <row r="3" spans="1: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x14ac:dyDescent="0.15"/>
    <row r="5" spans="1:34" x14ac:dyDescent="0.15"/>
    <row r="6" spans="1:34" x14ac:dyDescent="0.15"/>
    <row r="7" spans="1:34" x14ac:dyDescent="0.15"/>
    <row r="8" spans="1:34" x14ac:dyDescent="0.15"/>
    <row r="9" spans="1:34" x14ac:dyDescent="0.15">
      <c r="AH9" s="25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518</v>
      </c>
    </row>
  </sheetData>
  <sheetProtection algorithmName="SHA-512" hashValue="c6RQ6FxuE2Ku5M/8ZQeoMfOIIO3awS50zSXA+vMnEaJORq0b4uXOeC5WcpQs3PSODg5UuNJn0DB358f1aeUZqg==" saltValue="RnYo9/m+sX02YLRdnNQd8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D2089-E2E9-4A8D-9F0C-53344EA9DC7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9" customWidth="1"/>
    <col min="35" max="122" width="2.5" style="258" customWidth="1"/>
    <col min="123" max="16384" width="2.5" style="258" hidden="1"/>
  </cols>
  <sheetData>
    <row r="1" spans="2:34"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x14ac:dyDescent="0.15">
      <c r="S2" s="258"/>
      <c r="AH2" s="258"/>
    </row>
    <row r="3" spans="2:34"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x14ac:dyDescent="0.15"/>
    <row r="5" spans="2:34" x14ac:dyDescent="0.15"/>
    <row r="6" spans="2:34" x14ac:dyDescent="0.15"/>
    <row r="7" spans="2:34" x14ac:dyDescent="0.15"/>
    <row r="8" spans="2:34" x14ac:dyDescent="0.15"/>
    <row r="9" spans="2:34" x14ac:dyDescent="0.15">
      <c r="AH9" s="25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8"/>
    </row>
    <row r="18" spans="12:34" x14ac:dyDescent="0.15"/>
    <row r="19" spans="12:34" x14ac:dyDescent="0.15"/>
    <row r="20" spans="12:34" x14ac:dyDescent="0.15">
      <c r="AH20" s="258"/>
    </row>
    <row r="21" spans="12:34" x14ac:dyDescent="0.15">
      <c r="AH21" s="258"/>
    </row>
    <row r="22" spans="12:34" x14ac:dyDescent="0.15"/>
    <row r="23" spans="12:34" x14ac:dyDescent="0.15"/>
    <row r="24" spans="12:34" x14ac:dyDescent="0.15">
      <c r="Q24" s="258"/>
    </row>
    <row r="25" spans="12:34" x14ac:dyDescent="0.15"/>
    <row r="26" spans="12:34" x14ac:dyDescent="0.15"/>
    <row r="27" spans="12:34" x14ac:dyDescent="0.15"/>
    <row r="28" spans="12:34" x14ac:dyDescent="0.15">
      <c r="O28" s="258"/>
      <c r="T28" s="258"/>
      <c r="AH28" s="258"/>
    </row>
    <row r="29" spans="12:34" x14ac:dyDescent="0.15"/>
    <row r="30" spans="12:34" x14ac:dyDescent="0.15"/>
    <row r="31" spans="12:34" x14ac:dyDescent="0.15">
      <c r="Q31" s="258"/>
    </row>
    <row r="32" spans="12:34" x14ac:dyDescent="0.15">
      <c r="L32" s="258"/>
    </row>
    <row r="33" spans="2:34" x14ac:dyDescent="0.15">
      <c r="C33" s="258"/>
      <c r="E33" s="258"/>
      <c r="G33" s="258"/>
      <c r="I33" s="258"/>
      <c r="X33" s="258"/>
    </row>
    <row r="34" spans="2:34" x14ac:dyDescent="0.15">
      <c r="B34" s="258"/>
      <c r="P34" s="258"/>
      <c r="R34" s="258"/>
      <c r="T34" s="258"/>
    </row>
    <row r="35" spans="2:34" x14ac:dyDescent="0.15">
      <c r="D35" s="258"/>
      <c r="W35" s="258"/>
      <c r="AC35" s="258"/>
      <c r="AD35" s="258"/>
      <c r="AE35" s="258"/>
      <c r="AF35" s="258"/>
      <c r="AG35" s="258"/>
      <c r="AH35" s="258"/>
    </row>
    <row r="36" spans="2:34" x14ac:dyDescent="0.15">
      <c r="H36" s="258"/>
      <c r="J36" s="258"/>
      <c r="K36" s="258"/>
      <c r="M36" s="258"/>
      <c r="Y36" s="258"/>
      <c r="Z36" s="258"/>
      <c r="AA36" s="258"/>
      <c r="AB36" s="258"/>
      <c r="AC36" s="258"/>
      <c r="AD36" s="258"/>
      <c r="AE36" s="258"/>
      <c r="AF36" s="258"/>
      <c r="AG36" s="258"/>
      <c r="AH36" s="258"/>
    </row>
    <row r="37" spans="2:34" x14ac:dyDescent="0.15">
      <c r="AH37" s="258"/>
    </row>
    <row r="38" spans="2:34" x14ac:dyDescent="0.15">
      <c r="AG38" s="258"/>
      <c r="AH38" s="258"/>
    </row>
    <row r="39" spans="2:34" x14ac:dyDescent="0.15"/>
    <row r="40" spans="2:34" x14ac:dyDescent="0.15">
      <c r="X40" s="258"/>
    </row>
    <row r="41" spans="2:34" x14ac:dyDescent="0.15">
      <c r="R41" s="258"/>
    </row>
    <row r="42" spans="2:34" x14ac:dyDescent="0.15">
      <c r="W42" s="258"/>
    </row>
    <row r="43" spans="2:34" x14ac:dyDescent="0.15">
      <c r="Y43" s="258"/>
      <c r="Z43" s="258"/>
      <c r="AA43" s="258"/>
      <c r="AB43" s="258"/>
      <c r="AC43" s="258"/>
      <c r="AD43" s="258"/>
      <c r="AE43" s="258"/>
      <c r="AF43" s="258"/>
      <c r="AG43" s="258"/>
      <c r="AH43" s="258"/>
    </row>
    <row r="44" spans="2:34" x14ac:dyDescent="0.15">
      <c r="AH44" s="258"/>
    </row>
    <row r="45" spans="2:34" x14ac:dyDescent="0.15">
      <c r="X45" s="258"/>
    </row>
    <row r="46" spans="2:34" x14ac:dyDescent="0.15"/>
    <row r="47" spans="2:34" x14ac:dyDescent="0.15"/>
    <row r="48" spans="2:34" x14ac:dyDescent="0.15">
      <c r="W48" s="258"/>
      <c r="Y48" s="258"/>
      <c r="Z48" s="258"/>
      <c r="AA48" s="258"/>
      <c r="AB48" s="258"/>
      <c r="AC48" s="258"/>
      <c r="AD48" s="258"/>
      <c r="AE48" s="258"/>
      <c r="AF48" s="258"/>
      <c r="AG48" s="258"/>
      <c r="AH48" s="258"/>
    </row>
    <row r="49" spans="28:34" x14ac:dyDescent="0.15"/>
    <row r="50" spans="28:34" x14ac:dyDescent="0.15">
      <c r="AE50" s="258"/>
      <c r="AF50" s="258"/>
      <c r="AG50" s="258"/>
      <c r="AH50" s="258"/>
    </row>
    <row r="51" spans="28:34" x14ac:dyDescent="0.15">
      <c r="AC51" s="258"/>
      <c r="AD51" s="258"/>
      <c r="AE51" s="258"/>
      <c r="AF51" s="258"/>
      <c r="AG51" s="258"/>
      <c r="AH51" s="258"/>
    </row>
    <row r="52" spans="28:34" x14ac:dyDescent="0.15"/>
    <row r="53" spans="28:34" x14ac:dyDescent="0.15">
      <c r="AF53" s="258"/>
      <c r="AG53" s="258"/>
      <c r="AH53" s="258"/>
    </row>
    <row r="54" spans="28:34" x14ac:dyDescent="0.15">
      <c r="AH54" s="258"/>
    </row>
    <row r="55" spans="28:34" x14ac:dyDescent="0.15"/>
    <row r="56" spans="28:34" x14ac:dyDescent="0.15">
      <c r="AB56" s="258"/>
      <c r="AC56" s="258"/>
      <c r="AD56" s="258"/>
      <c r="AE56" s="258"/>
      <c r="AF56" s="258"/>
      <c r="AG56" s="258"/>
      <c r="AH56" s="258"/>
    </row>
    <row r="57" spans="28:34" x14ac:dyDescent="0.15">
      <c r="AH57" s="258"/>
    </row>
    <row r="58" spans="28:34" x14ac:dyDescent="0.15">
      <c r="AH58" s="258"/>
    </row>
    <row r="59" spans="28:34" x14ac:dyDescent="0.15">
      <c r="AG59" s="258"/>
      <c r="AH59" s="258"/>
    </row>
    <row r="60" spans="28:34" x14ac:dyDescent="0.15"/>
    <row r="61" spans="28:34" x14ac:dyDescent="0.15"/>
    <row r="62" spans="28:34" x14ac:dyDescent="0.15"/>
    <row r="63" spans="28:34" x14ac:dyDescent="0.15">
      <c r="AH63" s="258"/>
    </row>
    <row r="64" spans="28:34" x14ac:dyDescent="0.15">
      <c r="AG64" s="258"/>
      <c r="AH64" s="258"/>
    </row>
    <row r="65" spans="28:34" x14ac:dyDescent="0.15"/>
    <row r="66" spans="28:34" x14ac:dyDescent="0.15"/>
    <row r="67" spans="28:34" x14ac:dyDescent="0.15"/>
    <row r="68" spans="28:34" x14ac:dyDescent="0.15">
      <c r="AB68" s="258"/>
      <c r="AC68" s="258"/>
      <c r="AD68" s="258"/>
      <c r="AE68" s="258"/>
      <c r="AF68" s="258"/>
      <c r="AG68" s="258"/>
      <c r="AH68" s="258"/>
    </row>
    <row r="69" spans="28:34" x14ac:dyDescent="0.15">
      <c r="AF69" s="258"/>
      <c r="AG69" s="258"/>
      <c r="AH69" s="258"/>
    </row>
    <row r="70" spans="28:34" x14ac:dyDescent="0.15"/>
    <row r="71" spans="28:34" x14ac:dyDescent="0.15"/>
    <row r="72" spans="28:34" x14ac:dyDescent="0.15"/>
    <row r="73" spans="28:34" x14ac:dyDescent="0.15"/>
    <row r="74" spans="28:34" x14ac:dyDescent="0.15"/>
    <row r="75" spans="28:34" x14ac:dyDescent="0.15">
      <c r="AH75" s="258"/>
    </row>
    <row r="76" spans="28:34" x14ac:dyDescent="0.15">
      <c r="AF76" s="258"/>
      <c r="AG76" s="258"/>
      <c r="AH76" s="258"/>
    </row>
    <row r="77" spans="28:34" x14ac:dyDescent="0.15">
      <c r="AG77" s="258"/>
      <c r="AH77" s="258"/>
    </row>
    <row r="78" spans="28:34" x14ac:dyDescent="0.15"/>
    <row r="79" spans="28:34" x14ac:dyDescent="0.15"/>
    <row r="80" spans="28:34" x14ac:dyDescent="0.15"/>
    <row r="81" spans="25:34" x14ac:dyDescent="0.15"/>
    <row r="82" spans="25:34" x14ac:dyDescent="0.15">
      <c r="Y82" s="258"/>
    </row>
    <row r="83" spans="25:34" x14ac:dyDescent="0.15">
      <c r="Y83" s="258"/>
      <c r="Z83" s="258"/>
      <c r="AA83" s="258"/>
      <c r="AB83" s="258"/>
      <c r="AC83" s="258"/>
      <c r="AD83" s="258"/>
      <c r="AE83" s="258"/>
      <c r="AF83" s="258"/>
      <c r="AG83" s="258"/>
      <c r="AH83" s="258"/>
    </row>
    <row r="84" spans="25:34" x14ac:dyDescent="0.15"/>
    <row r="85" spans="25:34" x14ac:dyDescent="0.15"/>
    <row r="86" spans="25:34" x14ac:dyDescent="0.15"/>
    <row r="87" spans="25:34" x14ac:dyDescent="0.15"/>
    <row r="88" spans="25:34" x14ac:dyDescent="0.15">
      <c r="AH88" s="25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8"/>
      <c r="AG94" s="258"/>
      <c r="AH94" s="258"/>
    </row>
    <row r="95" spans="25:34" ht="13.5" customHeight="1" x14ac:dyDescent="0.15">
      <c r="AH95" s="25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8"/>
    </row>
    <row r="102" spans="33:34" ht="13.5" customHeight="1" x14ac:dyDescent="0.15"/>
    <row r="103" spans="33:34" ht="13.5" customHeight="1" x14ac:dyDescent="0.15"/>
    <row r="104" spans="33:34" ht="13.5" customHeight="1" x14ac:dyDescent="0.15">
      <c r="AG104" s="258"/>
      <c r="AH104" s="25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8"/>
    </row>
    <row r="117" spans="34:122" ht="13.5" customHeight="1" x14ac:dyDescent="0.15"/>
    <row r="118" spans="34:122" ht="13.5" customHeight="1" x14ac:dyDescent="0.15"/>
    <row r="119" spans="34:122" ht="13.5" customHeight="1" x14ac:dyDescent="0.15"/>
    <row r="120" spans="34:122" ht="13.5" customHeight="1" x14ac:dyDescent="0.15">
      <c r="AH120" s="258"/>
    </row>
    <row r="121" spans="34:122" ht="13.5" customHeight="1" x14ac:dyDescent="0.15">
      <c r="AH121" s="258"/>
    </row>
    <row r="122" spans="34:122" ht="13.5" customHeight="1" x14ac:dyDescent="0.15"/>
    <row r="123" spans="34:122" ht="13.5" customHeight="1" x14ac:dyDescent="0.15"/>
    <row r="124" spans="34:122" ht="13.5" customHeight="1" x14ac:dyDescent="0.15"/>
    <row r="125" spans="34:122" ht="13.5" customHeight="1" x14ac:dyDescent="0.15">
      <c r="DR125" s="258" t="s">
        <v>518</v>
      </c>
    </row>
  </sheetData>
  <sheetProtection algorithmName="SHA-512" hashValue="sSL/vH9fBVNt+KIlU0uM6UJPTyPNzotbyYgi7CKYxKcbs775ruP1GOkTs3Z3IhPKOfOnBSzd/gBfq7wA059e0w==" saltValue="cPDqeRhfg5Y0/78IrWYaF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52</v>
      </c>
      <c r="E2" s="142"/>
      <c r="F2" s="143" t="s">
        <v>568</v>
      </c>
      <c r="G2" s="144"/>
      <c r="H2" s="145"/>
    </row>
    <row r="3" spans="1:8" x14ac:dyDescent="0.15">
      <c r="A3" s="141" t="s">
        <v>561</v>
      </c>
      <c r="B3" s="146"/>
      <c r="C3" s="147"/>
      <c r="D3" s="148">
        <v>19101</v>
      </c>
      <c r="E3" s="149"/>
      <c r="F3" s="150">
        <v>52191</v>
      </c>
      <c r="G3" s="151"/>
      <c r="H3" s="152"/>
    </row>
    <row r="4" spans="1:8" x14ac:dyDescent="0.15">
      <c r="A4" s="153"/>
      <c r="B4" s="154"/>
      <c r="C4" s="155"/>
      <c r="D4" s="156">
        <v>6788</v>
      </c>
      <c r="E4" s="157"/>
      <c r="F4" s="158">
        <v>24843</v>
      </c>
      <c r="G4" s="159"/>
      <c r="H4" s="160"/>
    </row>
    <row r="5" spans="1:8" x14ac:dyDescent="0.15">
      <c r="A5" s="141" t="s">
        <v>563</v>
      </c>
      <c r="B5" s="146"/>
      <c r="C5" s="147"/>
      <c r="D5" s="148">
        <v>35346</v>
      </c>
      <c r="E5" s="149"/>
      <c r="F5" s="150">
        <v>47387</v>
      </c>
      <c r="G5" s="151"/>
      <c r="H5" s="152"/>
    </row>
    <row r="6" spans="1:8" x14ac:dyDescent="0.15">
      <c r="A6" s="153"/>
      <c r="B6" s="154"/>
      <c r="C6" s="155"/>
      <c r="D6" s="156">
        <v>12041</v>
      </c>
      <c r="E6" s="157"/>
      <c r="F6" s="158">
        <v>24928</v>
      </c>
      <c r="G6" s="159"/>
      <c r="H6" s="160"/>
    </row>
    <row r="7" spans="1:8" x14ac:dyDescent="0.15">
      <c r="A7" s="141" t="s">
        <v>564</v>
      </c>
      <c r="B7" s="146"/>
      <c r="C7" s="147"/>
      <c r="D7" s="148">
        <v>57125</v>
      </c>
      <c r="E7" s="149"/>
      <c r="F7" s="150">
        <v>51264</v>
      </c>
      <c r="G7" s="151"/>
      <c r="H7" s="152"/>
    </row>
    <row r="8" spans="1:8" x14ac:dyDescent="0.15">
      <c r="A8" s="153"/>
      <c r="B8" s="154"/>
      <c r="C8" s="155"/>
      <c r="D8" s="156">
        <v>29781</v>
      </c>
      <c r="E8" s="157"/>
      <c r="F8" s="158">
        <v>26040</v>
      </c>
      <c r="G8" s="159"/>
      <c r="H8" s="160"/>
    </row>
    <row r="9" spans="1:8" x14ac:dyDescent="0.15">
      <c r="A9" s="141" t="s">
        <v>565</v>
      </c>
      <c r="B9" s="146"/>
      <c r="C9" s="147"/>
      <c r="D9" s="148">
        <v>125487</v>
      </c>
      <c r="E9" s="149"/>
      <c r="F9" s="150">
        <v>52068</v>
      </c>
      <c r="G9" s="151"/>
      <c r="H9" s="152"/>
    </row>
    <row r="10" spans="1:8" x14ac:dyDescent="0.15">
      <c r="A10" s="153"/>
      <c r="B10" s="154"/>
      <c r="C10" s="155"/>
      <c r="D10" s="156">
        <v>84066</v>
      </c>
      <c r="E10" s="157"/>
      <c r="F10" s="158">
        <v>26936</v>
      </c>
      <c r="G10" s="159"/>
      <c r="H10" s="160"/>
    </row>
    <row r="11" spans="1:8" x14ac:dyDescent="0.15">
      <c r="A11" s="141" t="s">
        <v>566</v>
      </c>
      <c r="B11" s="146"/>
      <c r="C11" s="147"/>
      <c r="D11" s="148">
        <v>72784</v>
      </c>
      <c r="E11" s="149"/>
      <c r="F11" s="150">
        <v>47161</v>
      </c>
      <c r="G11" s="151"/>
      <c r="H11" s="152"/>
    </row>
    <row r="12" spans="1:8" x14ac:dyDescent="0.15">
      <c r="A12" s="153"/>
      <c r="B12" s="154"/>
      <c r="C12" s="161"/>
      <c r="D12" s="156">
        <v>39781</v>
      </c>
      <c r="E12" s="157"/>
      <c r="F12" s="158">
        <v>24595</v>
      </c>
      <c r="G12" s="159"/>
      <c r="H12" s="160"/>
    </row>
    <row r="13" spans="1:8" x14ac:dyDescent="0.15">
      <c r="A13" s="141"/>
      <c r="B13" s="146"/>
      <c r="C13" s="162"/>
      <c r="D13" s="163">
        <v>61969</v>
      </c>
      <c r="E13" s="164"/>
      <c r="F13" s="165">
        <v>50014</v>
      </c>
      <c r="G13" s="166"/>
      <c r="H13" s="152"/>
    </row>
    <row r="14" spans="1:8" x14ac:dyDescent="0.15">
      <c r="A14" s="153"/>
      <c r="B14" s="154"/>
      <c r="C14" s="155"/>
      <c r="D14" s="156">
        <v>34491</v>
      </c>
      <c r="E14" s="157"/>
      <c r="F14" s="158">
        <v>25468</v>
      </c>
      <c r="G14" s="159"/>
      <c r="H14" s="160"/>
    </row>
    <row r="17" spans="1:11" x14ac:dyDescent="0.15">
      <c r="A17" s="137" t="s">
        <v>53</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54</v>
      </c>
      <c r="B19" s="167">
        <f>ROUND(VALUE(SUBSTITUTE(実質収支比率等に係る経年分析!F$48,"▲","-")),2)</f>
        <v>1.7</v>
      </c>
      <c r="C19" s="167">
        <f>ROUND(VALUE(SUBSTITUTE(実質収支比率等に係る経年分析!G$48,"▲","-")),2)</f>
        <v>2.29</v>
      </c>
      <c r="D19" s="167">
        <f>ROUND(VALUE(SUBSTITUTE(実質収支比率等に係る経年分析!H$48,"▲","-")),2)</f>
        <v>2.4</v>
      </c>
      <c r="E19" s="167">
        <f>ROUND(VALUE(SUBSTITUTE(実質収支比率等に係る経年分析!I$48,"▲","-")),2)</f>
        <v>2.35</v>
      </c>
      <c r="F19" s="167">
        <f>ROUND(VALUE(SUBSTITUTE(実質収支比率等に係る経年分析!J$48,"▲","-")),2)</f>
        <v>4.2</v>
      </c>
    </row>
    <row r="20" spans="1:11" x14ac:dyDescent="0.15">
      <c r="A20" s="167" t="s">
        <v>55</v>
      </c>
      <c r="B20" s="167">
        <f>ROUND(VALUE(SUBSTITUTE(実質収支比率等に係る経年分析!F$47,"▲","-")),2)</f>
        <v>9.69</v>
      </c>
      <c r="C20" s="167">
        <f>ROUND(VALUE(SUBSTITUTE(実質収支比率等に係る経年分析!G$47,"▲","-")),2)</f>
        <v>9.23</v>
      </c>
      <c r="D20" s="167">
        <f>ROUND(VALUE(SUBSTITUTE(実質収支比率等に係る経年分析!H$47,"▲","-")),2)</f>
        <v>8.91</v>
      </c>
      <c r="E20" s="167">
        <f>ROUND(VALUE(SUBSTITUTE(実質収支比率等に係る経年分析!I$47,"▲","-")),2)</f>
        <v>11.99</v>
      </c>
      <c r="F20" s="167">
        <f>ROUND(VALUE(SUBSTITUTE(実質収支比率等に係る経年分析!J$47,"▲","-")),2)</f>
        <v>19.27</v>
      </c>
    </row>
    <row r="21" spans="1:11" x14ac:dyDescent="0.15">
      <c r="A21" s="167" t="s">
        <v>56</v>
      </c>
      <c r="B21" s="167">
        <f>IF(ISNUMBER(VALUE(SUBSTITUTE(実質収支比率等に係る経年分析!F$49,"▲","-"))),ROUND(VALUE(SUBSTITUTE(実質収支比率等に係る経年分析!F$49,"▲","-")),2),NA())</f>
        <v>-1.84</v>
      </c>
      <c r="C21" s="167">
        <f>IF(ISNUMBER(VALUE(SUBSTITUTE(実質収支比率等に係る経年分析!G$49,"▲","-"))),ROUND(VALUE(SUBSTITUTE(実質収支比率等に係る経年分析!G$49,"▲","-")),2),NA())</f>
        <v>-0.98</v>
      </c>
      <c r="D21" s="167">
        <f>IF(ISNUMBER(VALUE(SUBSTITUTE(実質収支比率等に係る経年分析!H$49,"▲","-"))),ROUND(VALUE(SUBSTITUTE(実質収支比率等に係る経年分析!H$49,"▲","-")),2),NA())</f>
        <v>-1.59</v>
      </c>
      <c r="E21" s="167">
        <f>IF(ISNUMBER(VALUE(SUBSTITUTE(実質収支比率等に係る経年分析!I$49,"▲","-"))),ROUND(VALUE(SUBSTITUTE(実質収支比率等に係る経年分析!I$49,"▲","-")),2),NA())</f>
        <v>1.92</v>
      </c>
      <c r="F21" s="167">
        <f>IF(ISNUMBER(VALUE(SUBSTITUTE(実質収支比率等に係る経年分析!J$49,"▲","-"))),ROUND(VALUE(SUBSTITUTE(実質収支比率等に係る経年分析!J$49,"▲","-")),2),NA())</f>
        <v>8.48</v>
      </c>
    </row>
    <row r="24" spans="1:11" x14ac:dyDescent="0.15">
      <c r="A24" s="137" t="s">
        <v>57</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58</v>
      </c>
      <c r="C26" s="168" t="s">
        <v>59</v>
      </c>
      <c r="D26" s="168" t="s">
        <v>58</v>
      </c>
      <c r="E26" s="168" t="s">
        <v>59</v>
      </c>
      <c r="F26" s="168" t="s">
        <v>58</v>
      </c>
      <c r="G26" s="168" t="s">
        <v>59</v>
      </c>
      <c r="H26" s="168" t="s">
        <v>58</v>
      </c>
      <c r="I26" s="168" t="s">
        <v>59</v>
      </c>
      <c r="J26" s="168" t="s">
        <v>58</v>
      </c>
      <c r="K26" s="168" t="s">
        <v>59</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2.84</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2</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1.74</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0.52</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津幡町簡易水道事業特別会計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0.01</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0.01</v>
      </c>
    </row>
    <row r="30" spans="1:11" x14ac:dyDescent="0.15">
      <c r="A30" s="168" t="str">
        <f>IF(連結実質赤字比率に係る赤字・黒字の構成分析!C$40="",NA(),連結実質赤字比率に係る赤字・黒字の構成分析!C$40)</f>
        <v>津幡町バス事業特別会計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0.04</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0.04</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0.04</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0.04</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0.03</v>
      </c>
    </row>
    <row r="31" spans="1:11" x14ac:dyDescent="0.15">
      <c r="A31" s="168" t="str">
        <f>IF(連結実質赤字比率に係る赤字・黒字の構成分析!C$39="",NA(),連結実質赤字比率に係る赤字・黒字の構成分析!C$39)</f>
        <v>津幡町後期高齢者医療特別会計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0.08</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0.08</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0.08</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0.08</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0.06</v>
      </c>
    </row>
    <row r="32" spans="1:11" x14ac:dyDescent="0.15">
      <c r="A32" s="168" t="str">
        <f>IF(連結実質赤字比率に係る赤字・黒字の構成分析!C$38="",NA(),連結実質赤字比率に係る赤字・黒字の構成分析!C$38)</f>
        <v>津幡町国民健康保険特別会計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1.05</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0.49</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0.89</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0.31</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0.44</v>
      </c>
    </row>
    <row r="33" spans="1:16" x14ac:dyDescent="0.15">
      <c r="A33" s="168" t="str">
        <f>IF(連結実質赤字比率に係る赤字・黒字の構成分析!C$37="",NA(),連結実質赤字比率に係る赤字・黒字の構成分析!C$37)</f>
        <v>津幡町介護保険特別会計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1.2</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0.83</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0.61</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1.03</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0.54</v>
      </c>
    </row>
    <row r="34" spans="1:16" x14ac:dyDescent="0.15">
      <c r="A34" s="168" t="str">
        <f>IF(連結実質赤字比率に係る赤字・黒字の構成分析!C$36="",NA(),連結実質赤字比率に係る赤字・黒字の構成分析!C$36)</f>
        <v>一般会計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1.66</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2.2400000000000002</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2.35</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2.2999999999999998</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4.16</v>
      </c>
    </row>
    <row r="35" spans="1:16" x14ac:dyDescent="0.15">
      <c r="A35" s="168" t="str">
        <f>IF(連結実質赤字比率に係る赤字・黒字の構成分析!C$35="",NA(),連結実質赤字比率に係る赤字・黒字の構成分析!C$35)</f>
        <v>津幡町病院事業会計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0</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0</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0</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3.52</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6.75</v>
      </c>
    </row>
    <row r="36" spans="1:16" x14ac:dyDescent="0.15">
      <c r="A36" s="168" t="str">
        <f>IF(連結実質赤字比率に係る赤字・黒字の構成分析!C$34="",NA(),連結実質赤字比率に係る赤字・黒字の構成分析!C$34)</f>
        <v>津幡町水道事業会計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10.26</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11.28</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11.93</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11.8</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11.64</v>
      </c>
    </row>
    <row r="39" spans="1:16" x14ac:dyDescent="0.15">
      <c r="A39" s="137" t="s">
        <v>60</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15">
      <c r="A42" s="169" t="s">
        <v>63</v>
      </c>
      <c r="B42" s="169"/>
      <c r="C42" s="169"/>
      <c r="D42" s="169">
        <f>'実質公債費比率（分子）の構造'!K$52</f>
        <v>2050</v>
      </c>
      <c r="E42" s="169"/>
      <c r="F42" s="169"/>
      <c r="G42" s="169">
        <f>'実質公債費比率（分子）の構造'!L$52</f>
        <v>2007</v>
      </c>
      <c r="H42" s="169"/>
      <c r="I42" s="169"/>
      <c r="J42" s="169">
        <f>'実質公債費比率（分子）の構造'!M$52</f>
        <v>1917</v>
      </c>
      <c r="K42" s="169"/>
      <c r="L42" s="169"/>
      <c r="M42" s="169">
        <f>'実質公債費比率（分子）の構造'!N$52</f>
        <v>1811</v>
      </c>
      <c r="N42" s="169"/>
      <c r="O42" s="169"/>
      <c r="P42" s="169">
        <f>'実質公債費比率（分子）の構造'!O$52</f>
        <v>1847</v>
      </c>
    </row>
    <row r="43" spans="1:16" x14ac:dyDescent="0.15">
      <c r="A43" s="169" t="s">
        <v>64</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15">
      <c r="A44" s="169" t="s">
        <v>65</v>
      </c>
      <c r="B44" s="169" t="str">
        <f>'実質公債費比率（分子）の構造'!K$50</f>
        <v>-</v>
      </c>
      <c r="C44" s="169"/>
      <c r="D44" s="169"/>
      <c r="E44" s="169" t="str">
        <f>'実質公債費比率（分子）の構造'!L$50</f>
        <v>-</v>
      </c>
      <c r="F44" s="169"/>
      <c r="G44" s="169"/>
      <c r="H44" s="169" t="str">
        <f>'実質公債費比率（分子）の構造'!M$50</f>
        <v>-</v>
      </c>
      <c r="I44" s="169"/>
      <c r="J44" s="169"/>
      <c r="K44" s="169" t="str">
        <f>'実質公債費比率（分子）の構造'!N$50</f>
        <v>-</v>
      </c>
      <c r="L44" s="169"/>
      <c r="M44" s="169"/>
      <c r="N44" s="169" t="str">
        <f>'実質公債費比率（分子）の構造'!O$50</f>
        <v>-</v>
      </c>
      <c r="O44" s="169"/>
      <c r="P44" s="169"/>
    </row>
    <row r="45" spans="1:16" x14ac:dyDescent="0.15">
      <c r="A45" s="169" t="s">
        <v>66</v>
      </c>
      <c r="B45" s="169">
        <f>'実質公債費比率（分子）の構造'!K$49</f>
        <v>157</v>
      </c>
      <c r="C45" s="169"/>
      <c r="D45" s="169"/>
      <c r="E45" s="169">
        <f>'実質公債費比率（分子）の構造'!L$49</f>
        <v>85</v>
      </c>
      <c r="F45" s="169"/>
      <c r="G45" s="169"/>
      <c r="H45" s="169">
        <f>'実質公債費比率（分子）の構造'!M$49</f>
        <v>74</v>
      </c>
      <c r="I45" s="169"/>
      <c r="J45" s="169"/>
      <c r="K45" s="169">
        <f>'実質公債費比率（分子）の構造'!N$49</f>
        <v>61</v>
      </c>
      <c r="L45" s="169"/>
      <c r="M45" s="169"/>
      <c r="N45" s="169">
        <f>'実質公債費比率（分子）の構造'!O$49</f>
        <v>20</v>
      </c>
      <c r="O45" s="169"/>
      <c r="P45" s="169"/>
    </row>
    <row r="46" spans="1:16" x14ac:dyDescent="0.15">
      <c r="A46" s="169" t="s">
        <v>67</v>
      </c>
      <c r="B46" s="169">
        <f>'実質公債費比率（分子）の構造'!K$48</f>
        <v>809</v>
      </c>
      <c r="C46" s="169"/>
      <c r="D46" s="169"/>
      <c r="E46" s="169">
        <f>'実質公債費比率（分子）の構造'!L$48</f>
        <v>765</v>
      </c>
      <c r="F46" s="169"/>
      <c r="G46" s="169"/>
      <c r="H46" s="169">
        <f>'実質公債費比率（分子）の構造'!M$48</f>
        <v>714</v>
      </c>
      <c r="I46" s="169"/>
      <c r="J46" s="169"/>
      <c r="K46" s="169">
        <f>'実質公債費比率（分子）の構造'!N$48</f>
        <v>674</v>
      </c>
      <c r="L46" s="169"/>
      <c r="M46" s="169"/>
      <c r="N46" s="169">
        <f>'実質公債費比率（分子）の構造'!O$48</f>
        <v>667</v>
      </c>
      <c r="O46" s="169"/>
      <c r="P46" s="169"/>
    </row>
    <row r="47" spans="1:16" x14ac:dyDescent="0.15">
      <c r="A47" s="169" t="s">
        <v>68</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69</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70</v>
      </c>
      <c r="B49" s="169">
        <f>'実質公債費比率（分子）の構造'!K$45</f>
        <v>1819</v>
      </c>
      <c r="C49" s="169"/>
      <c r="D49" s="169"/>
      <c r="E49" s="169">
        <f>'実質公債費比率（分子）の構造'!L$45</f>
        <v>1792</v>
      </c>
      <c r="F49" s="169"/>
      <c r="G49" s="169"/>
      <c r="H49" s="169">
        <f>'実質公債費比率（分子）の構造'!M$45</f>
        <v>1744</v>
      </c>
      <c r="I49" s="169"/>
      <c r="J49" s="169"/>
      <c r="K49" s="169">
        <f>'実質公債費比率（分子）の構造'!N$45</f>
        <v>1567</v>
      </c>
      <c r="L49" s="169"/>
      <c r="M49" s="169"/>
      <c r="N49" s="169">
        <f>'実質公債費比率（分子）の構造'!O$45</f>
        <v>1701</v>
      </c>
      <c r="O49" s="169"/>
      <c r="P49" s="169"/>
    </row>
    <row r="50" spans="1:16" x14ac:dyDescent="0.15">
      <c r="A50" s="169" t="s">
        <v>71</v>
      </c>
      <c r="B50" s="169" t="e">
        <f>NA()</f>
        <v>#N/A</v>
      </c>
      <c r="C50" s="169">
        <f>IF(ISNUMBER('実質公債費比率（分子）の構造'!K$53),'実質公債費比率（分子）の構造'!K$53,NA())</f>
        <v>735</v>
      </c>
      <c r="D50" s="169" t="e">
        <f>NA()</f>
        <v>#N/A</v>
      </c>
      <c r="E50" s="169" t="e">
        <f>NA()</f>
        <v>#N/A</v>
      </c>
      <c r="F50" s="169">
        <f>IF(ISNUMBER('実質公債費比率（分子）の構造'!L$53),'実質公債費比率（分子）の構造'!L$53,NA())</f>
        <v>635</v>
      </c>
      <c r="G50" s="169" t="e">
        <f>NA()</f>
        <v>#N/A</v>
      </c>
      <c r="H50" s="169" t="e">
        <f>NA()</f>
        <v>#N/A</v>
      </c>
      <c r="I50" s="169">
        <f>IF(ISNUMBER('実質公債費比率（分子）の構造'!M$53),'実質公債費比率（分子）の構造'!M$53,NA())</f>
        <v>615</v>
      </c>
      <c r="J50" s="169" t="e">
        <f>NA()</f>
        <v>#N/A</v>
      </c>
      <c r="K50" s="169" t="e">
        <f>NA()</f>
        <v>#N/A</v>
      </c>
      <c r="L50" s="169">
        <f>IF(ISNUMBER('実質公債費比率（分子）の構造'!N$53),'実質公債費比率（分子）の構造'!N$53,NA())</f>
        <v>491</v>
      </c>
      <c r="M50" s="169" t="e">
        <f>NA()</f>
        <v>#N/A</v>
      </c>
      <c r="N50" s="169" t="e">
        <f>NA()</f>
        <v>#N/A</v>
      </c>
      <c r="O50" s="169">
        <f>IF(ISNUMBER('実質公債費比率（分子）の構造'!O$53),'実質公債費比率（分子）の構造'!O$53,NA())</f>
        <v>541</v>
      </c>
      <c r="P50" s="169" t="e">
        <f>NA()</f>
        <v>#N/A</v>
      </c>
    </row>
    <row r="53" spans="1:16" x14ac:dyDescent="0.15">
      <c r="A53" s="137" t="s">
        <v>72</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73</v>
      </c>
      <c r="C55" s="168"/>
      <c r="D55" s="168" t="s">
        <v>74</v>
      </c>
      <c r="E55" s="168" t="s">
        <v>73</v>
      </c>
      <c r="F55" s="168"/>
      <c r="G55" s="168" t="s">
        <v>74</v>
      </c>
      <c r="H55" s="168" t="s">
        <v>73</v>
      </c>
      <c r="I55" s="168"/>
      <c r="J55" s="168" t="s">
        <v>74</v>
      </c>
      <c r="K55" s="168" t="s">
        <v>73</v>
      </c>
      <c r="L55" s="168"/>
      <c r="M55" s="168" t="s">
        <v>74</v>
      </c>
      <c r="N55" s="168" t="s">
        <v>73</v>
      </c>
      <c r="O55" s="168"/>
      <c r="P55" s="168" t="s">
        <v>74</v>
      </c>
    </row>
    <row r="56" spans="1:16" x14ac:dyDescent="0.15">
      <c r="A56" s="168" t="s">
        <v>43</v>
      </c>
      <c r="B56" s="168"/>
      <c r="C56" s="168"/>
      <c r="D56" s="168">
        <f>'将来負担比率（分子）の構造'!I$52</f>
        <v>17953</v>
      </c>
      <c r="E56" s="168"/>
      <c r="F56" s="168"/>
      <c r="G56" s="168">
        <f>'将来負担比率（分子）の構造'!J$52</f>
        <v>17220</v>
      </c>
      <c r="H56" s="168"/>
      <c r="I56" s="168"/>
      <c r="J56" s="168">
        <f>'将来負担比率（分子）の構造'!K$52</f>
        <v>16616</v>
      </c>
      <c r="K56" s="168"/>
      <c r="L56" s="168"/>
      <c r="M56" s="168">
        <f>'将来負担比率（分子）の構造'!L$52</f>
        <v>16744</v>
      </c>
      <c r="N56" s="168"/>
      <c r="O56" s="168"/>
      <c r="P56" s="168">
        <f>'将来負担比率（分子）の構造'!M$52</f>
        <v>17265</v>
      </c>
    </row>
    <row r="57" spans="1:16" x14ac:dyDescent="0.15">
      <c r="A57" s="168" t="s">
        <v>42</v>
      </c>
      <c r="B57" s="168"/>
      <c r="C57" s="168"/>
      <c r="D57" s="168">
        <f>'将来負担比率（分子）の構造'!I$51</f>
        <v>2088</v>
      </c>
      <c r="E57" s="168"/>
      <c r="F57" s="168"/>
      <c r="G57" s="168">
        <f>'将来負担比率（分子）の構造'!J$51</f>
        <v>2026</v>
      </c>
      <c r="H57" s="168"/>
      <c r="I57" s="168"/>
      <c r="J57" s="168">
        <f>'将来負担比率（分子）の構造'!K$51</f>
        <v>2021</v>
      </c>
      <c r="K57" s="168"/>
      <c r="L57" s="168"/>
      <c r="M57" s="168">
        <f>'将来負担比率（分子）の構造'!L$51</f>
        <v>2043</v>
      </c>
      <c r="N57" s="168"/>
      <c r="O57" s="168"/>
      <c r="P57" s="168">
        <f>'将来負担比率（分子）の構造'!M$51</f>
        <v>2104</v>
      </c>
    </row>
    <row r="58" spans="1:16" x14ac:dyDescent="0.15">
      <c r="A58" s="168" t="s">
        <v>41</v>
      </c>
      <c r="B58" s="168"/>
      <c r="C58" s="168"/>
      <c r="D58" s="168">
        <f>'将来負担比率（分子）の構造'!I$50</f>
        <v>1691</v>
      </c>
      <c r="E58" s="168"/>
      <c r="F58" s="168"/>
      <c r="G58" s="168">
        <f>'将来負担比率（分子）の構造'!J$50</f>
        <v>1790</v>
      </c>
      <c r="H58" s="168"/>
      <c r="I58" s="168"/>
      <c r="J58" s="168">
        <f>'将来負担比率（分子）の構造'!K$50</f>
        <v>1809</v>
      </c>
      <c r="K58" s="168"/>
      <c r="L58" s="168"/>
      <c r="M58" s="168">
        <f>'将来負担比率（分子）の構造'!L$50</f>
        <v>2021</v>
      </c>
      <c r="N58" s="168"/>
      <c r="O58" s="168"/>
      <c r="P58" s="168">
        <f>'将来負担比率（分子）の構造'!M$50</f>
        <v>2943</v>
      </c>
    </row>
    <row r="59" spans="1:16" x14ac:dyDescent="0.15">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36</v>
      </c>
      <c r="B61" s="168">
        <f>'将来負担比率（分子）の構造'!I$46</f>
        <v>291</v>
      </c>
      <c r="C61" s="168"/>
      <c r="D61" s="168"/>
      <c r="E61" s="168">
        <f>'将来負担比率（分子）の構造'!J$46</f>
        <v>277</v>
      </c>
      <c r="F61" s="168"/>
      <c r="G61" s="168"/>
      <c r="H61" s="168">
        <f>'将来負担比率（分子）の構造'!K$46</f>
        <v>245</v>
      </c>
      <c r="I61" s="168"/>
      <c r="J61" s="168"/>
      <c r="K61" s="168">
        <f>'将来負担比率（分子）の構造'!L$46</f>
        <v>213</v>
      </c>
      <c r="L61" s="168"/>
      <c r="M61" s="168"/>
      <c r="N61" s="168">
        <f>'将来負担比率（分子）の構造'!M$46</f>
        <v>210</v>
      </c>
      <c r="O61" s="168"/>
      <c r="P61" s="168"/>
    </row>
    <row r="62" spans="1:16" x14ac:dyDescent="0.15">
      <c r="A62" s="168" t="s">
        <v>35</v>
      </c>
      <c r="B62" s="168">
        <f>'将来負担比率（分子）の構造'!I$45</f>
        <v>1763</v>
      </c>
      <c r="C62" s="168"/>
      <c r="D62" s="168"/>
      <c r="E62" s="168">
        <f>'将来負担比率（分子）の構造'!J$45</f>
        <v>1651</v>
      </c>
      <c r="F62" s="168"/>
      <c r="G62" s="168"/>
      <c r="H62" s="168">
        <f>'将来負担比率（分子）の構造'!K$45</f>
        <v>1609</v>
      </c>
      <c r="I62" s="168"/>
      <c r="J62" s="168"/>
      <c r="K62" s="168">
        <f>'将来負担比率（分子）の構造'!L$45</f>
        <v>1548</v>
      </c>
      <c r="L62" s="168"/>
      <c r="M62" s="168"/>
      <c r="N62" s="168">
        <f>'将来負担比率（分子）の構造'!M$45</f>
        <v>1509</v>
      </c>
      <c r="O62" s="168"/>
      <c r="P62" s="168"/>
    </row>
    <row r="63" spans="1:16" x14ac:dyDescent="0.15">
      <c r="A63" s="168" t="s">
        <v>34</v>
      </c>
      <c r="B63" s="168">
        <f>'将来負担比率（分子）の構造'!I$44</f>
        <v>387</v>
      </c>
      <c r="C63" s="168"/>
      <c r="D63" s="168"/>
      <c r="E63" s="168">
        <f>'将来負担比率（分子）の構造'!J$44</f>
        <v>303</v>
      </c>
      <c r="F63" s="168"/>
      <c r="G63" s="168"/>
      <c r="H63" s="168">
        <f>'将来負担比率（分子）の構造'!K$44</f>
        <v>253</v>
      </c>
      <c r="I63" s="168"/>
      <c r="J63" s="168"/>
      <c r="K63" s="168">
        <f>'将来負担比率（分子）の構造'!L$44</f>
        <v>246</v>
      </c>
      <c r="L63" s="168"/>
      <c r="M63" s="168"/>
      <c r="N63" s="168">
        <f>'将来負担比率（分子）の構造'!M$44</f>
        <v>758</v>
      </c>
      <c r="O63" s="168"/>
      <c r="P63" s="168"/>
    </row>
    <row r="64" spans="1:16" x14ac:dyDescent="0.15">
      <c r="A64" s="168" t="s">
        <v>33</v>
      </c>
      <c r="B64" s="168">
        <f>'将来負担比率（分子）の構造'!I$43</f>
        <v>10524</v>
      </c>
      <c r="C64" s="168"/>
      <c r="D64" s="168"/>
      <c r="E64" s="168">
        <f>'将来負担比率（分子）の構造'!J$43</f>
        <v>9663</v>
      </c>
      <c r="F64" s="168"/>
      <c r="G64" s="168"/>
      <c r="H64" s="168">
        <f>'将来負担比率（分子）の構造'!K$43</f>
        <v>8919</v>
      </c>
      <c r="I64" s="168"/>
      <c r="J64" s="168"/>
      <c r="K64" s="168">
        <f>'将来負担比率（分子）の構造'!L$43</f>
        <v>8151</v>
      </c>
      <c r="L64" s="168"/>
      <c r="M64" s="168"/>
      <c r="N64" s="168">
        <f>'将来負担比率（分子）の構造'!M$43</f>
        <v>7763</v>
      </c>
      <c r="O64" s="168"/>
      <c r="P64" s="168"/>
    </row>
    <row r="65" spans="1:16" x14ac:dyDescent="0.15">
      <c r="A65" s="168" t="s">
        <v>32</v>
      </c>
      <c r="B65" s="168">
        <f>'将来負担比率（分子）の構造'!I$42</f>
        <v>6</v>
      </c>
      <c r="C65" s="168"/>
      <c r="D65" s="168"/>
      <c r="E65" s="168">
        <f>'将来負担比率（分子）の構造'!J$42</f>
        <v>141</v>
      </c>
      <c r="F65" s="168"/>
      <c r="G65" s="168"/>
      <c r="H65" s="168">
        <f>'将来負担比率（分子）の構造'!K$42</f>
        <v>153</v>
      </c>
      <c r="I65" s="168"/>
      <c r="J65" s="168"/>
      <c r="K65" s="168" t="str">
        <f>'将来負担比率（分子）の構造'!L$42</f>
        <v>-</v>
      </c>
      <c r="L65" s="168"/>
      <c r="M65" s="168"/>
      <c r="N65" s="168" t="str">
        <f>'将来負担比率（分子）の構造'!M$42</f>
        <v>-</v>
      </c>
      <c r="O65" s="168"/>
      <c r="P65" s="168"/>
    </row>
    <row r="66" spans="1:16" x14ac:dyDescent="0.15">
      <c r="A66" s="168" t="s">
        <v>31</v>
      </c>
      <c r="B66" s="168">
        <f>'将来負担比率（分子）の構造'!I$41</f>
        <v>14860</v>
      </c>
      <c r="C66" s="168"/>
      <c r="D66" s="168"/>
      <c r="E66" s="168">
        <f>'将来負担比率（分子）の構造'!J$41</f>
        <v>14240</v>
      </c>
      <c r="F66" s="168"/>
      <c r="G66" s="168"/>
      <c r="H66" s="168">
        <f>'将来負担比率（分子）の構造'!K$41</f>
        <v>14262</v>
      </c>
      <c r="I66" s="168"/>
      <c r="J66" s="168"/>
      <c r="K66" s="168">
        <f>'将来負担比率（分子）の構造'!L$41</f>
        <v>16022</v>
      </c>
      <c r="L66" s="168"/>
      <c r="M66" s="168"/>
      <c r="N66" s="168">
        <f>'将来負担比率（分子）の構造'!M$41</f>
        <v>16741</v>
      </c>
      <c r="O66" s="168"/>
      <c r="P66" s="168"/>
    </row>
    <row r="67" spans="1:16" x14ac:dyDescent="0.15">
      <c r="A67" s="168" t="s">
        <v>75</v>
      </c>
      <c r="B67" s="168" t="e">
        <f>NA()</f>
        <v>#N/A</v>
      </c>
      <c r="C67" s="168">
        <f>IF(ISNUMBER('将来負担比率（分子）の構造'!I$53), IF('将来負担比率（分子）の構造'!I$53 &lt; 0, 0, '将来負担比率（分子）の構造'!I$53), NA())</f>
        <v>6098</v>
      </c>
      <c r="D67" s="168" t="e">
        <f>NA()</f>
        <v>#N/A</v>
      </c>
      <c r="E67" s="168" t="e">
        <f>NA()</f>
        <v>#N/A</v>
      </c>
      <c r="F67" s="168">
        <f>IF(ISNUMBER('将来負担比率（分子）の構造'!J$53), IF('将来負担比率（分子）の構造'!J$53 &lt; 0, 0, '将来負担比率（分子）の構造'!J$53), NA())</f>
        <v>5239</v>
      </c>
      <c r="G67" s="168" t="e">
        <f>NA()</f>
        <v>#N/A</v>
      </c>
      <c r="H67" s="168" t="e">
        <f>NA()</f>
        <v>#N/A</v>
      </c>
      <c r="I67" s="168">
        <f>IF(ISNUMBER('将来負担比率（分子）の構造'!K$53), IF('将来負担比率（分子）の構造'!K$53 &lt; 0, 0, '将来負担比率（分子）の構造'!K$53), NA())</f>
        <v>4996</v>
      </c>
      <c r="J67" s="168" t="e">
        <f>NA()</f>
        <v>#N/A</v>
      </c>
      <c r="K67" s="168" t="e">
        <f>NA()</f>
        <v>#N/A</v>
      </c>
      <c r="L67" s="168">
        <f>IF(ISNUMBER('将来負担比率（分子）の構造'!L$53), IF('将来負担比率（分子）の構造'!L$53 &lt; 0, 0, '将来負担比率（分子）の構造'!L$53), NA())</f>
        <v>5373</v>
      </c>
      <c r="M67" s="168" t="e">
        <f>NA()</f>
        <v>#N/A</v>
      </c>
      <c r="N67" s="168" t="e">
        <f>NA()</f>
        <v>#N/A</v>
      </c>
      <c r="O67" s="168">
        <f>IF(ISNUMBER('将来負担比率（分子）の構造'!M$53), IF('将来負担比率（分子）の構造'!M$53 &lt; 0, 0, '将来負担比率（分子）の構造'!M$53), NA())</f>
        <v>4670</v>
      </c>
      <c r="P67" s="168" t="e">
        <f>NA()</f>
        <v>#N/A</v>
      </c>
    </row>
    <row r="70" spans="1:16" x14ac:dyDescent="0.15">
      <c r="A70" s="170" t="s">
        <v>76</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77</v>
      </c>
      <c r="B72" s="172">
        <f>基金残高に係る経年分析!F55</f>
        <v>760</v>
      </c>
      <c r="C72" s="172">
        <f>基金残高に係る経年分析!G55</f>
        <v>1047</v>
      </c>
      <c r="D72" s="172">
        <f>基金残高に係る経年分析!H55</f>
        <v>1752</v>
      </c>
    </row>
    <row r="73" spans="1:16" x14ac:dyDescent="0.15">
      <c r="A73" s="171" t="s">
        <v>78</v>
      </c>
      <c r="B73" s="172">
        <f>基金残高に係る経年分析!F56</f>
        <v>1</v>
      </c>
      <c r="C73" s="172">
        <f>基金残高に係る経年分析!G56</f>
        <v>1</v>
      </c>
      <c r="D73" s="172">
        <f>基金残高に係る経年分析!H56</f>
        <v>143</v>
      </c>
    </row>
    <row r="74" spans="1:16" x14ac:dyDescent="0.15">
      <c r="A74" s="171" t="s">
        <v>79</v>
      </c>
      <c r="B74" s="172">
        <f>基金残高に係る経年分析!F57</f>
        <v>438</v>
      </c>
      <c r="C74" s="172">
        <f>基金残高に係る経年分析!G57</f>
        <v>243</v>
      </c>
      <c r="D74" s="172">
        <f>基金残高に係る経年分析!H57</f>
        <v>194</v>
      </c>
    </row>
  </sheetData>
  <sheetProtection algorithmName="SHA-512" hashValue="wfHvfIA8W0TfC+0Z7MiOl35vgF/ZBMt1HQ0NyFgM7cWMpaIuNleglVSD6tNeyEqkljbhiYn/ebz+SJZRTrzrqw==" saltValue="PpgHI5Ws8xCGcaTdGFWA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5" customWidth="1"/>
    <col min="134" max="143" width="1.625" style="208" customWidth="1"/>
    <col min="144" max="16384" width="0" style="208"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642" t="s">
        <v>220</v>
      </c>
      <c r="DI1" s="643"/>
      <c r="DJ1" s="643"/>
      <c r="DK1" s="643"/>
      <c r="DL1" s="643"/>
      <c r="DM1" s="643"/>
      <c r="DN1" s="644"/>
      <c r="DO1" s="208"/>
      <c r="DP1" s="642" t="s">
        <v>221</v>
      </c>
      <c r="DQ1" s="643"/>
      <c r="DR1" s="643"/>
      <c r="DS1" s="643"/>
      <c r="DT1" s="643"/>
      <c r="DU1" s="643"/>
      <c r="DV1" s="643"/>
      <c r="DW1" s="643"/>
      <c r="DX1" s="643"/>
      <c r="DY1" s="643"/>
      <c r="DZ1" s="643"/>
      <c r="EA1" s="643"/>
      <c r="EB1" s="643"/>
      <c r="EC1" s="644"/>
      <c r="ED1" s="206"/>
      <c r="EE1" s="206"/>
      <c r="EF1" s="206"/>
      <c r="EG1" s="206"/>
      <c r="EH1" s="206"/>
      <c r="EI1" s="206"/>
      <c r="EJ1" s="206"/>
      <c r="EK1" s="206"/>
      <c r="EL1" s="206"/>
      <c r="EM1" s="206"/>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45" t="s">
        <v>223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226</v>
      </c>
      <c r="S4" s="646"/>
      <c r="T4" s="646"/>
      <c r="U4" s="646"/>
      <c r="V4" s="646"/>
      <c r="W4" s="646"/>
      <c r="X4" s="646"/>
      <c r="Y4" s="647"/>
      <c r="Z4" s="645" t="s">
        <v>227</v>
      </c>
      <c r="AA4" s="646"/>
      <c r="AB4" s="646"/>
      <c r="AC4" s="647"/>
      <c r="AD4" s="645" t="s">
        <v>228</v>
      </c>
      <c r="AE4" s="646"/>
      <c r="AF4" s="646"/>
      <c r="AG4" s="646"/>
      <c r="AH4" s="646"/>
      <c r="AI4" s="646"/>
      <c r="AJ4" s="646"/>
      <c r="AK4" s="647"/>
      <c r="AL4" s="645" t="s">
        <v>227</v>
      </c>
      <c r="AM4" s="646"/>
      <c r="AN4" s="646"/>
      <c r="AO4" s="647"/>
      <c r="AP4" s="651" t="s">
        <v>229</v>
      </c>
      <c r="AQ4" s="651"/>
      <c r="AR4" s="651"/>
      <c r="AS4" s="651"/>
      <c r="AT4" s="651"/>
      <c r="AU4" s="651"/>
      <c r="AV4" s="651"/>
      <c r="AW4" s="651"/>
      <c r="AX4" s="651"/>
      <c r="AY4" s="651"/>
      <c r="AZ4" s="651"/>
      <c r="BA4" s="651"/>
      <c r="BB4" s="651"/>
      <c r="BC4" s="651"/>
      <c r="BD4" s="651"/>
      <c r="BE4" s="651"/>
      <c r="BF4" s="651"/>
      <c r="BG4" s="651" t="s">
        <v>230</v>
      </c>
      <c r="BH4" s="651"/>
      <c r="BI4" s="651"/>
      <c r="BJ4" s="651"/>
      <c r="BK4" s="651"/>
      <c r="BL4" s="651"/>
      <c r="BM4" s="651"/>
      <c r="BN4" s="651"/>
      <c r="BO4" s="651" t="s">
        <v>227</v>
      </c>
      <c r="BP4" s="651"/>
      <c r="BQ4" s="651"/>
      <c r="BR4" s="651"/>
      <c r="BS4" s="651" t="s">
        <v>231</v>
      </c>
      <c r="BT4" s="651"/>
      <c r="BU4" s="651"/>
      <c r="BV4" s="651"/>
      <c r="BW4" s="651"/>
      <c r="BX4" s="651"/>
      <c r="BY4" s="651"/>
      <c r="BZ4" s="651"/>
      <c r="CA4" s="651"/>
      <c r="CB4" s="651"/>
      <c r="CD4" s="648" t="s">
        <v>232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2" customFormat="1" ht="11.25" customHeight="1" x14ac:dyDescent="0.15">
      <c r="B5" s="652" t="s">
        <v>233</v>
      </c>
      <c r="C5" s="653"/>
      <c r="D5" s="653"/>
      <c r="E5" s="653"/>
      <c r="F5" s="653"/>
      <c r="G5" s="653"/>
      <c r="H5" s="653"/>
      <c r="I5" s="653"/>
      <c r="J5" s="653"/>
      <c r="K5" s="653"/>
      <c r="L5" s="653"/>
      <c r="M5" s="653"/>
      <c r="N5" s="653"/>
      <c r="O5" s="653"/>
      <c r="P5" s="653"/>
      <c r="Q5" s="654"/>
      <c r="R5" s="655">
        <v>4318587</v>
      </c>
      <c r="S5" s="656"/>
      <c r="T5" s="656"/>
      <c r="U5" s="656"/>
      <c r="V5" s="656"/>
      <c r="W5" s="656"/>
      <c r="X5" s="656"/>
      <c r="Y5" s="657"/>
      <c r="Z5" s="658">
        <v>24.9</v>
      </c>
      <c r="AA5" s="658"/>
      <c r="AB5" s="658"/>
      <c r="AC5" s="658"/>
      <c r="AD5" s="659">
        <v>4140052</v>
      </c>
      <c r="AE5" s="659"/>
      <c r="AF5" s="659"/>
      <c r="AG5" s="659"/>
      <c r="AH5" s="659"/>
      <c r="AI5" s="659"/>
      <c r="AJ5" s="659"/>
      <c r="AK5" s="659"/>
      <c r="AL5" s="660">
        <v>46.9</v>
      </c>
      <c r="AM5" s="661"/>
      <c r="AN5" s="661"/>
      <c r="AO5" s="662"/>
      <c r="AP5" s="652" t="s">
        <v>234</v>
      </c>
      <c r="AQ5" s="653"/>
      <c r="AR5" s="653"/>
      <c r="AS5" s="653"/>
      <c r="AT5" s="653"/>
      <c r="AU5" s="653"/>
      <c r="AV5" s="653"/>
      <c r="AW5" s="653"/>
      <c r="AX5" s="653"/>
      <c r="AY5" s="653"/>
      <c r="AZ5" s="653"/>
      <c r="BA5" s="653"/>
      <c r="BB5" s="653"/>
      <c r="BC5" s="653"/>
      <c r="BD5" s="653"/>
      <c r="BE5" s="653"/>
      <c r="BF5" s="654"/>
      <c r="BG5" s="666">
        <v>4140052</v>
      </c>
      <c r="BH5" s="667"/>
      <c r="BI5" s="667"/>
      <c r="BJ5" s="667"/>
      <c r="BK5" s="667"/>
      <c r="BL5" s="667"/>
      <c r="BM5" s="667"/>
      <c r="BN5" s="668"/>
      <c r="BO5" s="669">
        <v>95.9</v>
      </c>
      <c r="BP5" s="669"/>
      <c r="BQ5" s="669"/>
      <c r="BR5" s="669"/>
      <c r="BS5" s="670">
        <v>34667</v>
      </c>
      <c r="BT5" s="670"/>
      <c r="BU5" s="670"/>
      <c r="BV5" s="670"/>
      <c r="BW5" s="670"/>
      <c r="BX5" s="670"/>
      <c r="BY5" s="670"/>
      <c r="BZ5" s="670"/>
      <c r="CA5" s="670"/>
      <c r="CB5" s="674"/>
      <c r="CD5" s="648" t="s">
        <v>229</v>
      </c>
      <c r="CE5" s="649"/>
      <c r="CF5" s="649"/>
      <c r="CG5" s="649"/>
      <c r="CH5" s="649"/>
      <c r="CI5" s="649"/>
      <c r="CJ5" s="649"/>
      <c r="CK5" s="649"/>
      <c r="CL5" s="649"/>
      <c r="CM5" s="649"/>
      <c r="CN5" s="649"/>
      <c r="CO5" s="649"/>
      <c r="CP5" s="649"/>
      <c r="CQ5" s="650"/>
      <c r="CR5" s="648" t="s">
        <v>235</v>
      </c>
      <c r="CS5" s="649"/>
      <c r="CT5" s="649"/>
      <c r="CU5" s="649"/>
      <c r="CV5" s="649"/>
      <c r="CW5" s="649"/>
      <c r="CX5" s="649"/>
      <c r="CY5" s="650"/>
      <c r="CZ5" s="648" t="s">
        <v>227</v>
      </c>
      <c r="DA5" s="649"/>
      <c r="DB5" s="649"/>
      <c r="DC5" s="650"/>
      <c r="DD5" s="648" t="s">
        <v>236</v>
      </c>
      <c r="DE5" s="649"/>
      <c r="DF5" s="649"/>
      <c r="DG5" s="649"/>
      <c r="DH5" s="649"/>
      <c r="DI5" s="649"/>
      <c r="DJ5" s="649"/>
      <c r="DK5" s="649"/>
      <c r="DL5" s="649"/>
      <c r="DM5" s="649"/>
      <c r="DN5" s="649"/>
      <c r="DO5" s="649"/>
      <c r="DP5" s="650"/>
      <c r="DQ5" s="648" t="s">
        <v>237</v>
      </c>
      <c r="DR5" s="649"/>
      <c r="DS5" s="649"/>
      <c r="DT5" s="649"/>
      <c r="DU5" s="649"/>
      <c r="DV5" s="649"/>
      <c r="DW5" s="649"/>
      <c r="DX5" s="649"/>
      <c r="DY5" s="649"/>
      <c r="DZ5" s="649"/>
      <c r="EA5" s="649"/>
      <c r="EB5" s="649"/>
      <c r="EC5" s="650"/>
    </row>
    <row r="6" spans="2:143" ht="11.25" customHeight="1" x14ac:dyDescent="0.15">
      <c r="B6" s="663" t="s">
        <v>238</v>
      </c>
      <c r="C6" s="664"/>
      <c r="D6" s="664"/>
      <c r="E6" s="664"/>
      <c r="F6" s="664"/>
      <c r="G6" s="664"/>
      <c r="H6" s="664"/>
      <c r="I6" s="664"/>
      <c r="J6" s="664"/>
      <c r="K6" s="664"/>
      <c r="L6" s="664"/>
      <c r="M6" s="664"/>
      <c r="N6" s="664"/>
      <c r="O6" s="664"/>
      <c r="P6" s="664"/>
      <c r="Q6" s="665"/>
      <c r="R6" s="666">
        <v>136973</v>
      </c>
      <c r="S6" s="667"/>
      <c r="T6" s="667"/>
      <c r="U6" s="667"/>
      <c r="V6" s="667"/>
      <c r="W6" s="667"/>
      <c r="X6" s="667"/>
      <c r="Y6" s="668"/>
      <c r="Z6" s="669">
        <v>0.8</v>
      </c>
      <c r="AA6" s="669"/>
      <c r="AB6" s="669"/>
      <c r="AC6" s="669"/>
      <c r="AD6" s="670">
        <v>136973</v>
      </c>
      <c r="AE6" s="670"/>
      <c r="AF6" s="670"/>
      <c r="AG6" s="670"/>
      <c r="AH6" s="670"/>
      <c r="AI6" s="670"/>
      <c r="AJ6" s="670"/>
      <c r="AK6" s="670"/>
      <c r="AL6" s="671">
        <v>1.6</v>
      </c>
      <c r="AM6" s="672"/>
      <c r="AN6" s="672"/>
      <c r="AO6" s="673"/>
      <c r="AP6" s="663" t="s">
        <v>239</v>
      </c>
      <c r="AQ6" s="664"/>
      <c r="AR6" s="664"/>
      <c r="AS6" s="664"/>
      <c r="AT6" s="664"/>
      <c r="AU6" s="664"/>
      <c r="AV6" s="664"/>
      <c r="AW6" s="664"/>
      <c r="AX6" s="664"/>
      <c r="AY6" s="664"/>
      <c r="AZ6" s="664"/>
      <c r="BA6" s="664"/>
      <c r="BB6" s="664"/>
      <c r="BC6" s="664"/>
      <c r="BD6" s="664"/>
      <c r="BE6" s="664"/>
      <c r="BF6" s="665"/>
      <c r="BG6" s="666">
        <v>4140052</v>
      </c>
      <c r="BH6" s="667"/>
      <c r="BI6" s="667"/>
      <c r="BJ6" s="667"/>
      <c r="BK6" s="667"/>
      <c r="BL6" s="667"/>
      <c r="BM6" s="667"/>
      <c r="BN6" s="668"/>
      <c r="BO6" s="669">
        <v>95.9</v>
      </c>
      <c r="BP6" s="669"/>
      <c r="BQ6" s="669"/>
      <c r="BR6" s="669"/>
      <c r="BS6" s="670">
        <v>34667</v>
      </c>
      <c r="BT6" s="670"/>
      <c r="BU6" s="670"/>
      <c r="BV6" s="670"/>
      <c r="BW6" s="670"/>
      <c r="BX6" s="670"/>
      <c r="BY6" s="670"/>
      <c r="BZ6" s="670"/>
      <c r="CA6" s="670"/>
      <c r="CB6" s="674"/>
      <c r="CD6" s="677" t="s">
        <v>240</v>
      </c>
      <c r="CE6" s="678"/>
      <c r="CF6" s="678"/>
      <c r="CG6" s="678"/>
      <c r="CH6" s="678"/>
      <c r="CI6" s="678"/>
      <c r="CJ6" s="678"/>
      <c r="CK6" s="678"/>
      <c r="CL6" s="678"/>
      <c r="CM6" s="678"/>
      <c r="CN6" s="678"/>
      <c r="CO6" s="678"/>
      <c r="CP6" s="678"/>
      <c r="CQ6" s="679"/>
      <c r="CR6" s="666">
        <v>141446</v>
      </c>
      <c r="CS6" s="667"/>
      <c r="CT6" s="667"/>
      <c r="CU6" s="667"/>
      <c r="CV6" s="667"/>
      <c r="CW6" s="667"/>
      <c r="CX6" s="667"/>
      <c r="CY6" s="668"/>
      <c r="CZ6" s="660">
        <v>0.8</v>
      </c>
      <c r="DA6" s="661"/>
      <c r="DB6" s="661"/>
      <c r="DC6" s="680"/>
      <c r="DD6" s="675" t="s">
        <v>241</v>
      </c>
      <c r="DE6" s="667"/>
      <c r="DF6" s="667"/>
      <c r="DG6" s="667"/>
      <c r="DH6" s="667"/>
      <c r="DI6" s="667"/>
      <c r="DJ6" s="667"/>
      <c r="DK6" s="667"/>
      <c r="DL6" s="667"/>
      <c r="DM6" s="667"/>
      <c r="DN6" s="667"/>
      <c r="DO6" s="667"/>
      <c r="DP6" s="668"/>
      <c r="DQ6" s="675">
        <v>140589</v>
      </c>
      <c r="DR6" s="667"/>
      <c r="DS6" s="667"/>
      <c r="DT6" s="667"/>
      <c r="DU6" s="667"/>
      <c r="DV6" s="667"/>
      <c r="DW6" s="667"/>
      <c r="DX6" s="667"/>
      <c r="DY6" s="667"/>
      <c r="DZ6" s="667"/>
      <c r="EA6" s="667"/>
      <c r="EB6" s="667"/>
      <c r="EC6" s="676"/>
    </row>
    <row r="7" spans="2:143" ht="11.25" customHeight="1" x14ac:dyDescent="0.15">
      <c r="B7" s="663" t="s">
        <v>242</v>
      </c>
      <c r="C7" s="664"/>
      <c r="D7" s="664"/>
      <c r="E7" s="664"/>
      <c r="F7" s="664"/>
      <c r="G7" s="664"/>
      <c r="H7" s="664"/>
      <c r="I7" s="664"/>
      <c r="J7" s="664"/>
      <c r="K7" s="664"/>
      <c r="L7" s="664"/>
      <c r="M7" s="664"/>
      <c r="N7" s="664"/>
      <c r="O7" s="664"/>
      <c r="P7" s="664"/>
      <c r="Q7" s="665"/>
      <c r="R7" s="666">
        <v>3949</v>
      </c>
      <c r="S7" s="667"/>
      <c r="T7" s="667"/>
      <c r="U7" s="667"/>
      <c r="V7" s="667"/>
      <c r="W7" s="667"/>
      <c r="X7" s="667"/>
      <c r="Y7" s="668"/>
      <c r="Z7" s="669">
        <v>0</v>
      </c>
      <c r="AA7" s="669"/>
      <c r="AB7" s="669"/>
      <c r="AC7" s="669"/>
      <c r="AD7" s="670">
        <v>3949</v>
      </c>
      <c r="AE7" s="670"/>
      <c r="AF7" s="670"/>
      <c r="AG7" s="670"/>
      <c r="AH7" s="670"/>
      <c r="AI7" s="670"/>
      <c r="AJ7" s="670"/>
      <c r="AK7" s="670"/>
      <c r="AL7" s="671">
        <v>0</v>
      </c>
      <c r="AM7" s="672"/>
      <c r="AN7" s="672"/>
      <c r="AO7" s="673"/>
      <c r="AP7" s="663" t="s">
        <v>243</v>
      </c>
      <c r="AQ7" s="664"/>
      <c r="AR7" s="664"/>
      <c r="AS7" s="664"/>
      <c r="AT7" s="664"/>
      <c r="AU7" s="664"/>
      <c r="AV7" s="664"/>
      <c r="AW7" s="664"/>
      <c r="AX7" s="664"/>
      <c r="AY7" s="664"/>
      <c r="AZ7" s="664"/>
      <c r="BA7" s="664"/>
      <c r="BB7" s="664"/>
      <c r="BC7" s="664"/>
      <c r="BD7" s="664"/>
      <c r="BE7" s="664"/>
      <c r="BF7" s="665"/>
      <c r="BG7" s="666">
        <v>2152574</v>
      </c>
      <c r="BH7" s="667"/>
      <c r="BI7" s="667"/>
      <c r="BJ7" s="667"/>
      <c r="BK7" s="667"/>
      <c r="BL7" s="667"/>
      <c r="BM7" s="667"/>
      <c r="BN7" s="668"/>
      <c r="BO7" s="669">
        <v>49.8</v>
      </c>
      <c r="BP7" s="669"/>
      <c r="BQ7" s="669"/>
      <c r="BR7" s="669"/>
      <c r="BS7" s="670">
        <v>34667</v>
      </c>
      <c r="BT7" s="670"/>
      <c r="BU7" s="670"/>
      <c r="BV7" s="670"/>
      <c r="BW7" s="670"/>
      <c r="BX7" s="670"/>
      <c r="BY7" s="670"/>
      <c r="BZ7" s="670"/>
      <c r="CA7" s="670"/>
      <c r="CB7" s="674"/>
      <c r="CD7" s="681" t="s">
        <v>244</v>
      </c>
      <c r="CE7" s="682"/>
      <c r="CF7" s="682"/>
      <c r="CG7" s="682"/>
      <c r="CH7" s="682"/>
      <c r="CI7" s="682"/>
      <c r="CJ7" s="682"/>
      <c r="CK7" s="682"/>
      <c r="CL7" s="682"/>
      <c r="CM7" s="682"/>
      <c r="CN7" s="682"/>
      <c r="CO7" s="682"/>
      <c r="CP7" s="682"/>
      <c r="CQ7" s="683"/>
      <c r="CR7" s="666">
        <v>3108322</v>
      </c>
      <c r="CS7" s="667"/>
      <c r="CT7" s="667"/>
      <c r="CU7" s="667"/>
      <c r="CV7" s="667"/>
      <c r="CW7" s="667"/>
      <c r="CX7" s="667"/>
      <c r="CY7" s="668"/>
      <c r="CZ7" s="669">
        <v>18.3</v>
      </c>
      <c r="DA7" s="669"/>
      <c r="DB7" s="669"/>
      <c r="DC7" s="669"/>
      <c r="DD7" s="675">
        <v>841548</v>
      </c>
      <c r="DE7" s="667"/>
      <c r="DF7" s="667"/>
      <c r="DG7" s="667"/>
      <c r="DH7" s="667"/>
      <c r="DI7" s="667"/>
      <c r="DJ7" s="667"/>
      <c r="DK7" s="667"/>
      <c r="DL7" s="667"/>
      <c r="DM7" s="667"/>
      <c r="DN7" s="667"/>
      <c r="DO7" s="667"/>
      <c r="DP7" s="668"/>
      <c r="DQ7" s="675">
        <v>2094416</v>
      </c>
      <c r="DR7" s="667"/>
      <c r="DS7" s="667"/>
      <c r="DT7" s="667"/>
      <c r="DU7" s="667"/>
      <c r="DV7" s="667"/>
      <c r="DW7" s="667"/>
      <c r="DX7" s="667"/>
      <c r="DY7" s="667"/>
      <c r="DZ7" s="667"/>
      <c r="EA7" s="667"/>
      <c r="EB7" s="667"/>
      <c r="EC7" s="676"/>
    </row>
    <row r="8" spans="2:143" ht="11.25" customHeight="1" x14ac:dyDescent="0.15">
      <c r="B8" s="663" t="s">
        <v>245</v>
      </c>
      <c r="C8" s="664"/>
      <c r="D8" s="664"/>
      <c r="E8" s="664"/>
      <c r="F8" s="664"/>
      <c r="G8" s="664"/>
      <c r="H8" s="664"/>
      <c r="I8" s="664"/>
      <c r="J8" s="664"/>
      <c r="K8" s="664"/>
      <c r="L8" s="664"/>
      <c r="M8" s="664"/>
      <c r="N8" s="664"/>
      <c r="O8" s="664"/>
      <c r="P8" s="664"/>
      <c r="Q8" s="665"/>
      <c r="R8" s="666">
        <v>24262</v>
      </c>
      <c r="S8" s="667"/>
      <c r="T8" s="667"/>
      <c r="U8" s="667"/>
      <c r="V8" s="667"/>
      <c r="W8" s="667"/>
      <c r="X8" s="667"/>
      <c r="Y8" s="668"/>
      <c r="Z8" s="669">
        <v>0.1</v>
      </c>
      <c r="AA8" s="669"/>
      <c r="AB8" s="669"/>
      <c r="AC8" s="669"/>
      <c r="AD8" s="670">
        <v>24262</v>
      </c>
      <c r="AE8" s="670"/>
      <c r="AF8" s="670"/>
      <c r="AG8" s="670"/>
      <c r="AH8" s="670"/>
      <c r="AI8" s="670"/>
      <c r="AJ8" s="670"/>
      <c r="AK8" s="670"/>
      <c r="AL8" s="671">
        <v>0.3</v>
      </c>
      <c r="AM8" s="672"/>
      <c r="AN8" s="672"/>
      <c r="AO8" s="673"/>
      <c r="AP8" s="663" t="s">
        <v>246</v>
      </c>
      <c r="AQ8" s="664"/>
      <c r="AR8" s="664"/>
      <c r="AS8" s="664"/>
      <c r="AT8" s="664"/>
      <c r="AU8" s="664"/>
      <c r="AV8" s="664"/>
      <c r="AW8" s="664"/>
      <c r="AX8" s="664"/>
      <c r="AY8" s="664"/>
      <c r="AZ8" s="664"/>
      <c r="BA8" s="664"/>
      <c r="BB8" s="664"/>
      <c r="BC8" s="664"/>
      <c r="BD8" s="664"/>
      <c r="BE8" s="664"/>
      <c r="BF8" s="665"/>
      <c r="BG8" s="666">
        <v>73601</v>
      </c>
      <c r="BH8" s="667"/>
      <c r="BI8" s="667"/>
      <c r="BJ8" s="667"/>
      <c r="BK8" s="667"/>
      <c r="BL8" s="667"/>
      <c r="BM8" s="667"/>
      <c r="BN8" s="668"/>
      <c r="BO8" s="669">
        <v>1.7</v>
      </c>
      <c r="BP8" s="669"/>
      <c r="BQ8" s="669"/>
      <c r="BR8" s="669"/>
      <c r="BS8" s="670" t="s">
        <v>130</v>
      </c>
      <c r="BT8" s="670"/>
      <c r="BU8" s="670"/>
      <c r="BV8" s="670"/>
      <c r="BW8" s="670"/>
      <c r="BX8" s="670"/>
      <c r="BY8" s="670"/>
      <c r="BZ8" s="670"/>
      <c r="CA8" s="670"/>
      <c r="CB8" s="674"/>
      <c r="CD8" s="681" t="s">
        <v>247</v>
      </c>
      <c r="CE8" s="682"/>
      <c r="CF8" s="682"/>
      <c r="CG8" s="682"/>
      <c r="CH8" s="682"/>
      <c r="CI8" s="682"/>
      <c r="CJ8" s="682"/>
      <c r="CK8" s="682"/>
      <c r="CL8" s="682"/>
      <c r="CM8" s="682"/>
      <c r="CN8" s="682"/>
      <c r="CO8" s="682"/>
      <c r="CP8" s="682"/>
      <c r="CQ8" s="683"/>
      <c r="CR8" s="666">
        <v>5350210</v>
      </c>
      <c r="CS8" s="667"/>
      <c r="CT8" s="667"/>
      <c r="CU8" s="667"/>
      <c r="CV8" s="667"/>
      <c r="CW8" s="667"/>
      <c r="CX8" s="667"/>
      <c r="CY8" s="668"/>
      <c r="CZ8" s="669">
        <v>31.6</v>
      </c>
      <c r="DA8" s="669"/>
      <c r="DB8" s="669"/>
      <c r="DC8" s="669"/>
      <c r="DD8" s="675">
        <v>47479</v>
      </c>
      <c r="DE8" s="667"/>
      <c r="DF8" s="667"/>
      <c r="DG8" s="667"/>
      <c r="DH8" s="667"/>
      <c r="DI8" s="667"/>
      <c r="DJ8" s="667"/>
      <c r="DK8" s="667"/>
      <c r="DL8" s="667"/>
      <c r="DM8" s="667"/>
      <c r="DN8" s="667"/>
      <c r="DO8" s="667"/>
      <c r="DP8" s="668"/>
      <c r="DQ8" s="675">
        <v>2309686</v>
      </c>
      <c r="DR8" s="667"/>
      <c r="DS8" s="667"/>
      <c r="DT8" s="667"/>
      <c r="DU8" s="667"/>
      <c r="DV8" s="667"/>
      <c r="DW8" s="667"/>
      <c r="DX8" s="667"/>
      <c r="DY8" s="667"/>
      <c r="DZ8" s="667"/>
      <c r="EA8" s="667"/>
      <c r="EB8" s="667"/>
      <c r="EC8" s="676"/>
    </row>
    <row r="9" spans="2:143" ht="11.25" customHeight="1" x14ac:dyDescent="0.15">
      <c r="B9" s="663" t="s">
        <v>248</v>
      </c>
      <c r="C9" s="664"/>
      <c r="D9" s="664"/>
      <c r="E9" s="664"/>
      <c r="F9" s="664"/>
      <c r="G9" s="664"/>
      <c r="H9" s="664"/>
      <c r="I9" s="664"/>
      <c r="J9" s="664"/>
      <c r="K9" s="664"/>
      <c r="L9" s="664"/>
      <c r="M9" s="664"/>
      <c r="N9" s="664"/>
      <c r="O9" s="664"/>
      <c r="P9" s="664"/>
      <c r="Q9" s="665"/>
      <c r="R9" s="666">
        <v>32884</v>
      </c>
      <c r="S9" s="667"/>
      <c r="T9" s="667"/>
      <c r="U9" s="667"/>
      <c r="V9" s="667"/>
      <c r="W9" s="667"/>
      <c r="X9" s="667"/>
      <c r="Y9" s="668"/>
      <c r="Z9" s="669">
        <v>0.2</v>
      </c>
      <c r="AA9" s="669"/>
      <c r="AB9" s="669"/>
      <c r="AC9" s="669"/>
      <c r="AD9" s="670">
        <v>32884</v>
      </c>
      <c r="AE9" s="670"/>
      <c r="AF9" s="670"/>
      <c r="AG9" s="670"/>
      <c r="AH9" s="670"/>
      <c r="AI9" s="670"/>
      <c r="AJ9" s="670"/>
      <c r="AK9" s="670"/>
      <c r="AL9" s="671">
        <v>0.4</v>
      </c>
      <c r="AM9" s="672"/>
      <c r="AN9" s="672"/>
      <c r="AO9" s="673"/>
      <c r="AP9" s="663" t="s">
        <v>249</v>
      </c>
      <c r="AQ9" s="664"/>
      <c r="AR9" s="664"/>
      <c r="AS9" s="664"/>
      <c r="AT9" s="664"/>
      <c r="AU9" s="664"/>
      <c r="AV9" s="664"/>
      <c r="AW9" s="664"/>
      <c r="AX9" s="664"/>
      <c r="AY9" s="664"/>
      <c r="AZ9" s="664"/>
      <c r="BA9" s="664"/>
      <c r="BB9" s="664"/>
      <c r="BC9" s="664"/>
      <c r="BD9" s="664"/>
      <c r="BE9" s="664"/>
      <c r="BF9" s="665"/>
      <c r="BG9" s="666">
        <v>1884865</v>
      </c>
      <c r="BH9" s="667"/>
      <c r="BI9" s="667"/>
      <c r="BJ9" s="667"/>
      <c r="BK9" s="667"/>
      <c r="BL9" s="667"/>
      <c r="BM9" s="667"/>
      <c r="BN9" s="668"/>
      <c r="BO9" s="669">
        <v>43.6</v>
      </c>
      <c r="BP9" s="669"/>
      <c r="BQ9" s="669"/>
      <c r="BR9" s="669"/>
      <c r="BS9" s="670" t="s">
        <v>130</v>
      </c>
      <c r="BT9" s="670"/>
      <c r="BU9" s="670"/>
      <c r="BV9" s="670"/>
      <c r="BW9" s="670"/>
      <c r="BX9" s="670"/>
      <c r="BY9" s="670"/>
      <c r="BZ9" s="670"/>
      <c r="CA9" s="670"/>
      <c r="CB9" s="674"/>
      <c r="CD9" s="681" t="s">
        <v>250</v>
      </c>
      <c r="CE9" s="682"/>
      <c r="CF9" s="682"/>
      <c r="CG9" s="682"/>
      <c r="CH9" s="682"/>
      <c r="CI9" s="682"/>
      <c r="CJ9" s="682"/>
      <c r="CK9" s="682"/>
      <c r="CL9" s="682"/>
      <c r="CM9" s="682"/>
      <c r="CN9" s="682"/>
      <c r="CO9" s="682"/>
      <c r="CP9" s="682"/>
      <c r="CQ9" s="683"/>
      <c r="CR9" s="666">
        <v>1316180</v>
      </c>
      <c r="CS9" s="667"/>
      <c r="CT9" s="667"/>
      <c r="CU9" s="667"/>
      <c r="CV9" s="667"/>
      <c r="CW9" s="667"/>
      <c r="CX9" s="667"/>
      <c r="CY9" s="668"/>
      <c r="CZ9" s="669">
        <v>7.8</v>
      </c>
      <c r="DA9" s="669"/>
      <c r="DB9" s="669"/>
      <c r="DC9" s="669"/>
      <c r="DD9" s="675">
        <v>12529</v>
      </c>
      <c r="DE9" s="667"/>
      <c r="DF9" s="667"/>
      <c r="DG9" s="667"/>
      <c r="DH9" s="667"/>
      <c r="DI9" s="667"/>
      <c r="DJ9" s="667"/>
      <c r="DK9" s="667"/>
      <c r="DL9" s="667"/>
      <c r="DM9" s="667"/>
      <c r="DN9" s="667"/>
      <c r="DO9" s="667"/>
      <c r="DP9" s="668"/>
      <c r="DQ9" s="675">
        <v>1078148</v>
      </c>
      <c r="DR9" s="667"/>
      <c r="DS9" s="667"/>
      <c r="DT9" s="667"/>
      <c r="DU9" s="667"/>
      <c r="DV9" s="667"/>
      <c r="DW9" s="667"/>
      <c r="DX9" s="667"/>
      <c r="DY9" s="667"/>
      <c r="DZ9" s="667"/>
      <c r="EA9" s="667"/>
      <c r="EB9" s="667"/>
      <c r="EC9" s="676"/>
    </row>
    <row r="10" spans="2:143" ht="11.25" customHeight="1" x14ac:dyDescent="0.15">
      <c r="B10" s="663" t="s">
        <v>251</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252</v>
      </c>
      <c r="AA10" s="669"/>
      <c r="AB10" s="669"/>
      <c r="AC10" s="669"/>
      <c r="AD10" s="670" t="s">
        <v>252</v>
      </c>
      <c r="AE10" s="670"/>
      <c r="AF10" s="670"/>
      <c r="AG10" s="670"/>
      <c r="AH10" s="670"/>
      <c r="AI10" s="670"/>
      <c r="AJ10" s="670"/>
      <c r="AK10" s="670"/>
      <c r="AL10" s="671" t="s">
        <v>130</v>
      </c>
      <c r="AM10" s="672"/>
      <c r="AN10" s="672"/>
      <c r="AO10" s="673"/>
      <c r="AP10" s="663" t="s">
        <v>253</v>
      </c>
      <c r="AQ10" s="664"/>
      <c r="AR10" s="664"/>
      <c r="AS10" s="664"/>
      <c r="AT10" s="664"/>
      <c r="AU10" s="664"/>
      <c r="AV10" s="664"/>
      <c r="AW10" s="664"/>
      <c r="AX10" s="664"/>
      <c r="AY10" s="664"/>
      <c r="AZ10" s="664"/>
      <c r="BA10" s="664"/>
      <c r="BB10" s="664"/>
      <c r="BC10" s="664"/>
      <c r="BD10" s="664"/>
      <c r="BE10" s="664"/>
      <c r="BF10" s="665"/>
      <c r="BG10" s="666">
        <v>72564</v>
      </c>
      <c r="BH10" s="667"/>
      <c r="BI10" s="667"/>
      <c r="BJ10" s="667"/>
      <c r="BK10" s="667"/>
      <c r="BL10" s="667"/>
      <c r="BM10" s="667"/>
      <c r="BN10" s="668"/>
      <c r="BO10" s="669">
        <v>1.7</v>
      </c>
      <c r="BP10" s="669"/>
      <c r="BQ10" s="669"/>
      <c r="BR10" s="669"/>
      <c r="BS10" s="670" t="s">
        <v>252</v>
      </c>
      <c r="BT10" s="670"/>
      <c r="BU10" s="670"/>
      <c r="BV10" s="670"/>
      <c r="BW10" s="670"/>
      <c r="BX10" s="670"/>
      <c r="BY10" s="670"/>
      <c r="BZ10" s="670"/>
      <c r="CA10" s="670"/>
      <c r="CB10" s="674"/>
      <c r="CD10" s="681" t="s">
        <v>254</v>
      </c>
      <c r="CE10" s="682"/>
      <c r="CF10" s="682"/>
      <c r="CG10" s="682"/>
      <c r="CH10" s="682"/>
      <c r="CI10" s="682"/>
      <c r="CJ10" s="682"/>
      <c r="CK10" s="682"/>
      <c r="CL10" s="682"/>
      <c r="CM10" s="682"/>
      <c r="CN10" s="682"/>
      <c r="CO10" s="682"/>
      <c r="CP10" s="682"/>
      <c r="CQ10" s="683"/>
      <c r="CR10" s="666">
        <v>20408</v>
      </c>
      <c r="CS10" s="667"/>
      <c r="CT10" s="667"/>
      <c r="CU10" s="667"/>
      <c r="CV10" s="667"/>
      <c r="CW10" s="667"/>
      <c r="CX10" s="667"/>
      <c r="CY10" s="668"/>
      <c r="CZ10" s="669">
        <v>0.1</v>
      </c>
      <c r="DA10" s="669"/>
      <c r="DB10" s="669"/>
      <c r="DC10" s="669"/>
      <c r="DD10" s="675" t="s">
        <v>130</v>
      </c>
      <c r="DE10" s="667"/>
      <c r="DF10" s="667"/>
      <c r="DG10" s="667"/>
      <c r="DH10" s="667"/>
      <c r="DI10" s="667"/>
      <c r="DJ10" s="667"/>
      <c r="DK10" s="667"/>
      <c r="DL10" s="667"/>
      <c r="DM10" s="667"/>
      <c r="DN10" s="667"/>
      <c r="DO10" s="667"/>
      <c r="DP10" s="668"/>
      <c r="DQ10" s="675">
        <v>20318</v>
      </c>
      <c r="DR10" s="667"/>
      <c r="DS10" s="667"/>
      <c r="DT10" s="667"/>
      <c r="DU10" s="667"/>
      <c r="DV10" s="667"/>
      <c r="DW10" s="667"/>
      <c r="DX10" s="667"/>
      <c r="DY10" s="667"/>
      <c r="DZ10" s="667"/>
      <c r="EA10" s="667"/>
      <c r="EB10" s="667"/>
      <c r="EC10" s="676"/>
    </row>
    <row r="11" spans="2:143" ht="11.25" customHeight="1" x14ac:dyDescent="0.15">
      <c r="B11" s="663" t="s">
        <v>255</v>
      </c>
      <c r="C11" s="664"/>
      <c r="D11" s="664"/>
      <c r="E11" s="664"/>
      <c r="F11" s="664"/>
      <c r="G11" s="664"/>
      <c r="H11" s="664"/>
      <c r="I11" s="664"/>
      <c r="J11" s="664"/>
      <c r="K11" s="664"/>
      <c r="L11" s="664"/>
      <c r="M11" s="664"/>
      <c r="N11" s="664"/>
      <c r="O11" s="664"/>
      <c r="P11" s="664"/>
      <c r="Q11" s="665"/>
      <c r="R11" s="666">
        <v>833340</v>
      </c>
      <c r="S11" s="667"/>
      <c r="T11" s="667"/>
      <c r="U11" s="667"/>
      <c r="V11" s="667"/>
      <c r="W11" s="667"/>
      <c r="X11" s="667"/>
      <c r="Y11" s="668"/>
      <c r="Z11" s="671">
        <v>4.8</v>
      </c>
      <c r="AA11" s="672"/>
      <c r="AB11" s="672"/>
      <c r="AC11" s="684"/>
      <c r="AD11" s="675">
        <v>833340</v>
      </c>
      <c r="AE11" s="667"/>
      <c r="AF11" s="667"/>
      <c r="AG11" s="667"/>
      <c r="AH11" s="667"/>
      <c r="AI11" s="667"/>
      <c r="AJ11" s="667"/>
      <c r="AK11" s="668"/>
      <c r="AL11" s="671">
        <v>9.4</v>
      </c>
      <c r="AM11" s="672"/>
      <c r="AN11" s="672"/>
      <c r="AO11" s="673"/>
      <c r="AP11" s="663" t="s">
        <v>256</v>
      </c>
      <c r="AQ11" s="664"/>
      <c r="AR11" s="664"/>
      <c r="AS11" s="664"/>
      <c r="AT11" s="664"/>
      <c r="AU11" s="664"/>
      <c r="AV11" s="664"/>
      <c r="AW11" s="664"/>
      <c r="AX11" s="664"/>
      <c r="AY11" s="664"/>
      <c r="AZ11" s="664"/>
      <c r="BA11" s="664"/>
      <c r="BB11" s="664"/>
      <c r="BC11" s="664"/>
      <c r="BD11" s="664"/>
      <c r="BE11" s="664"/>
      <c r="BF11" s="665"/>
      <c r="BG11" s="666">
        <v>121544</v>
      </c>
      <c r="BH11" s="667"/>
      <c r="BI11" s="667"/>
      <c r="BJ11" s="667"/>
      <c r="BK11" s="667"/>
      <c r="BL11" s="667"/>
      <c r="BM11" s="667"/>
      <c r="BN11" s="668"/>
      <c r="BO11" s="669">
        <v>2.8</v>
      </c>
      <c r="BP11" s="669"/>
      <c r="BQ11" s="669"/>
      <c r="BR11" s="669"/>
      <c r="BS11" s="670">
        <v>34667</v>
      </c>
      <c r="BT11" s="670"/>
      <c r="BU11" s="670"/>
      <c r="BV11" s="670"/>
      <c r="BW11" s="670"/>
      <c r="BX11" s="670"/>
      <c r="BY11" s="670"/>
      <c r="BZ11" s="670"/>
      <c r="CA11" s="670"/>
      <c r="CB11" s="674"/>
      <c r="CD11" s="681" t="s">
        <v>257</v>
      </c>
      <c r="CE11" s="682"/>
      <c r="CF11" s="682"/>
      <c r="CG11" s="682"/>
      <c r="CH11" s="682"/>
      <c r="CI11" s="682"/>
      <c r="CJ11" s="682"/>
      <c r="CK11" s="682"/>
      <c r="CL11" s="682"/>
      <c r="CM11" s="682"/>
      <c r="CN11" s="682"/>
      <c r="CO11" s="682"/>
      <c r="CP11" s="682"/>
      <c r="CQ11" s="683"/>
      <c r="CR11" s="666">
        <v>643819</v>
      </c>
      <c r="CS11" s="667"/>
      <c r="CT11" s="667"/>
      <c r="CU11" s="667"/>
      <c r="CV11" s="667"/>
      <c r="CW11" s="667"/>
      <c r="CX11" s="667"/>
      <c r="CY11" s="668"/>
      <c r="CZ11" s="669">
        <v>3.8</v>
      </c>
      <c r="DA11" s="669"/>
      <c r="DB11" s="669"/>
      <c r="DC11" s="669"/>
      <c r="DD11" s="675">
        <v>236750</v>
      </c>
      <c r="DE11" s="667"/>
      <c r="DF11" s="667"/>
      <c r="DG11" s="667"/>
      <c r="DH11" s="667"/>
      <c r="DI11" s="667"/>
      <c r="DJ11" s="667"/>
      <c r="DK11" s="667"/>
      <c r="DL11" s="667"/>
      <c r="DM11" s="667"/>
      <c r="DN11" s="667"/>
      <c r="DO11" s="667"/>
      <c r="DP11" s="668"/>
      <c r="DQ11" s="675">
        <v>292561</v>
      </c>
      <c r="DR11" s="667"/>
      <c r="DS11" s="667"/>
      <c r="DT11" s="667"/>
      <c r="DU11" s="667"/>
      <c r="DV11" s="667"/>
      <c r="DW11" s="667"/>
      <c r="DX11" s="667"/>
      <c r="DY11" s="667"/>
      <c r="DZ11" s="667"/>
      <c r="EA11" s="667"/>
      <c r="EB11" s="667"/>
      <c r="EC11" s="676"/>
    </row>
    <row r="12" spans="2:143" ht="11.25" customHeight="1" x14ac:dyDescent="0.15">
      <c r="B12" s="663" t="s">
        <v>258</v>
      </c>
      <c r="C12" s="664"/>
      <c r="D12" s="664"/>
      <c r="E12" s="664"/>
      <c r="F12" s="664"/>
      <c r="G12" s="664"/>
      <c r="H12" s="664"/>
      <c r="I12" s="664"/>
      <c r="J12" s="664"/>
      <c r="K12" s="664"/>
      <c r="L12" s="664"/>
      <c r="M12" s="664"/>
      <c r="N12" s="664"/>
      <c r="O12" s="664"/>
      <c r="P12" s="664"/>
      <c r="Q12" s="665"/>
      <c r="R12" s="666">
        <v>17273</v>
      </c>
      <c r="S12" s="667"/>
      <c r="T12" s="667"/>
      <c r="U12" s="667"/>
      <c r="V12" s="667"/>
      <c r="W12" s="667"/>
      <c r="X12" s="667"/>
      <c r="Y12" s="668"/>
      <c r="Z12" s="669">
        <v>0.1</v>
      </c>
      <c r="AA12" s="669"/>
      <c r="AB12" s="669"/>
      <c r="AC12" s="669"/>
      <c r="AD12" s="670">
        <v>17273</v>
      </c>
      <c r="AE12" s="670"/>
      <c r="AF12" s="670"/>
      <c r="AG12" s="670"/>
      <c r="AH12" s="670"/>
      <c r="AI12" s="670"/>
      <c r="AJ12" s="670"/>
      <c r="AK12" s="670"/>
      <c r="AL12" s="671">
        <v>0.2</v>
      </c>
      <c r="AM12" s="672"/>
      <c r="AN12" s="672"/>
      <c r="AO12" s="673"/>
      <c r="AP12" s="663" t="s">
        <v>259</v>
      </c>
      <c r="AQ12" s="664"/>
      <c r="AR12" s="664"/>
      <c r="AS12" s="664"/>
      <c r="AT12" s="664"/>
      <c r="AU12" s="664"/>
      <c r="AV12" s="664"/>
      <c r="AW12" s="664"/>
      <c r="AX12" s="664"/>
      <c r="AY12" s="664"/>
      <c r="AZ12" s="664"/>
      <c r="BA12" s="664"/>
      <c r="BB12" s="664"/>
      <c r="BC12" s="664"/>
      <c r="BD12" s="664"/>
      <c r="BE12" s="664"/>
      <c r="BF12" s="665"/>
      <c r="BG12" s="666">
        <v>1677335</v>
      </c>
      <c r="BH12" s="667"/>
      <c r="BI12" s="667"/>
      <c r="BJ12" s="667"/>
      <c r="BK12" s="667"/>
      <c r="BL12" s="667"/>
      <c r="BM12" s="667"/>
      <c r="BN12" s="668"/>
      <c r="BO12" s="669">
        <v>38.799999999999997</v>
      </c>
      <c r="BP12" s="669"/>
      <c r="BQ12" s="669"/>
      <c r="BR12" s="669"/>
      <c r="BS12" s="670" t="s">
        <v>130</v>
      </c>
      <c r="BT12" s="670"/>
      <c r="BU12" s="670"/>
      <c r="BV12" s="670"/>
      <c r="BW12" s="670"/>
      <c r="BX12" s="670"/>
      <c r="BY12" s="670"/>
      <c r="BZ12" s="670"/>
      <c r="CA12" s="670"/>
      <c r="CB12" s="674"/>
      <c r="CD12" s="681" t="s">
        <v>260</v>
      </c>
      <c r="CE12" s="682"/>
      <c r="CF12" s="682"/>
      <c r="CG12" s="682"/>
      <c r="CH12" s="682"/>
      <c r="CI12" s="682"/>
      <c r="CJ12" s="682"/>
      <c r="CK12" s="682"/>
      <c r="CL12" s="682"/>
      <c r="CM12" s="682"/>
      <c r="CN12" s="682"/>
      <c r="CO12" s="682"/>
      <c r="CP12" s="682"/>
      <c r="CQ12" s="683"/>
      <c r="CR12" s="666">
        <v>896289</v>
      </c>
      <c r="CS12" s="667"/>
      <c r="CT12" s="667"/>
      <c r="CU12" s="667"/>
      <c r="CV12" s="667"/>
      <c r="CW12" s="667"/>
      <c r="CX12" s="667"/>
      <c r="CY12" s="668"/>
      <c r="CZ12" s="669">
        <v>5.3</v>
      </c>
      <c r="DA12" s="669"/>
      <c r="DB12" s="669"/>
      <c r="DC12" s="669"/>
      <c r="DD12" s="675">
        <v>560375</v>
      </c>
      <c r="DE12" s="667"/>
      <c r="DF12" s="667"/>
      <c r="DG12" s="667"/>
      <c r="DH12" s="667"/>
      <c r="DI12" s="667"/>
      <c r="DJ12" s="667"/>
      <c r="DK12" s="667"/>
      <c r="DL12" s="667"/>
      <c r="DM12" s="667"/>
      <c r="DN12" s="667"/>
      <c r="DO12" s="667"/>
      <c r="DP12" s="668"/>
      <c r="DQ12" s="675">
        <v>171658</v>
      </c>
      <c r="DR12" s="667"/>
      <c r="DS12" s="667"/>
      <c r="DT12" s="667"/>
      <c r="DU12" s="667"/>
      <c r="DV12" s="667"/>
      <c r="DW12" s="667"/>
      <c r="DX12" s="667"/>
      <c r="DY12" s="667"/>
      <c r="DZ12" s="667"/>
      <c r="EA12" s="667"/>
      <c r="EB12" s="667"/>
      <c r="EC12" s="676"/>
    </row>
    <row r="13" spans="2:143" ht="11.25" customHeight="1" x14ac:dyDescent="0.15">
      <c r="B13" s="663" t="s">
        <v>261</v>
      </c>
      <c r="C13" s="664"/>
      <c r="D13" s="664"/>
      <c r="E13" s="664"/>
      <c r="F13" s="664"/>
      <c r="G13" s="664"/>
      <c r="H13" s="664"/>
      <c r="I13" s="664"/>
      <c r="J13" s="664"/>
      <c r="K13" s="664"/>
      <c r="L13" s="664"/>
      <c r="M13" s="664"/>
      <c r="N13" s="664"/>
      <c r="O13" s="664"/>
      <c r="P13" s="664"/>
      <c r="Q13" s="665"/>
      <c r="R13" s="666" t="s">
        <v>252</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262</v>
      </c>
      <c r="AQ13" s="664"/>
      <c r="AR13" s="664"/>
      <c r="AS13" s="664"/>
      <c r="AT13" s="664"/>
      <c r="AU13" s="664"/>
      <c r="AV13" s="664"/>
      <c r="AW13" s="664"/>
      <c r="AX13" s="664"/>
      <c r="AY13" s="664"/>
      <c r="AZ13" s="664"/>
      <c r="BA13" s="664"/>
      <c r="BB13" s="664"/>
      <c r="BC13" s="664"/>
      <c r="BD13" s="664"/>
      <c r="BE13" s="664"/>
      <c r="BF13" s="665"/>
      <c r="BG13" s="666">
        <v>1676315</v>
      </c>
      <c r="BH13" s="667"/>
      <c r="BI13" s="667"/>
      <c r="BJ13" s="667"/>
      <c r="BK13" s="667"/>
      <c r="BL13" s="667"/>
      <c r="BM13" s="667"/>
      <c r="BN13" s="668"/>
      <c r="BO13" s="669">
        <v>38.799999999999997</v>
      </c>
      <c r="BP13" s="669"/>
      <c r="BQ13" s="669"/>
      <c r="BR13" s="669"/>
      <c r="BS13" s="670" t="s">
        <v>130</v>
      </c>
      <c r="BT13" s="670"/>
      <c r="BU13" s="670"/>
      <c r="BV13" s="670"/>
      <c r="BW13" s="670"/>
      <c r="BX13" s="670"/>
      <c r="BY13" s="670"/>
      <c r="BZ13" s="670"/>
      <c r="CA13" s="670"/>
      <c r="CB13" s="674"/>
      <c r="CD13" s="681" t="s">
        <v>263</v>
      </c>
      <c r="CE13" s="682"/>
      <c r="CF13" s="682"/>
      <c r="CG13" s="682"/>
      <c r="CH13" s="682"/>
      <c r="CI13" s="682"/>
      <c r="CJ13" s="682"/>
      <c r="CK13" s="682"/>
      <c r="CL13" s="682"/>
      <c r="CM13" s="682"/>
      <c r="CN13" s="682"/>
      <c r="CO13" s="682"/>
      <c r="CP13" s="682"/>
      <c r="CQ13" s="683"/>
      <c r="CR13" s="666">
        <v>1875806</v>
      </c>
      <c r="CS13" s="667"/>
      <c r="CT13" s="667"/>
      <c r="CU13" s="667"/>
      <c r="CV13" s="667"/>
      <c r="CW13" s="667"/>
      <c r="CX13" s="667"/>
      <c r="CY13" s="668"/>
      <c r="CZ13" s="669">
        <v>11.1</v>
      </c>
      <c r="DA13" s="669"/>
      <c r="DB13" s="669"/>
      <c r="DC13" s="669"/>
      <c r="DD13" s="675">
        <v>949794</v>
      </c>
      <c r="DE13" s="667"/>
      <c r="DF13" s="667"/>
      <c r="DG13" s="667"/>
      <c r="DH13" s="667"/>
      <c r="DI13" s="667"/>
      <c r="DJ13" s="667"/>
      <c r="DK13" s="667"/>
      <c r="DL13" s="667"/>
      <c r="DM13" s="667"/>
      <c r="DN13" s="667"/>
      <c r="DO13" s="667"/>
      <c r="DP13" s="668"/>
      <c r="DQ13" s="675">
        <v>812719</v>
      </c>
      <c r="DR13" s="667"/>
      <c r="DS13" s="667"/>
      <c r="DT13" s="667"/>
      <c r="DU13" s="667"/>
      <c r="DV13" s="667"/>
      <c r="DW13" s="667"/>
      <c r="DX13" s="667"/>
      <c r="DY13" s="667"/>
      <c r="DZ13" s="667"/>
      <c r="EA13" s="667"/>
      <c r="EB13" s="667"/>
      <c r="EC13" s="676"/>
    </row>
    <row r="14" spans="2:143" ht="11.25" customHeight="1" x14ac:dyDescent="0.15">
      <c r="B14" s="663" t="s">
        <v>264</v>
      </c>
      <c r="C14" s="664"/>
      <c r="D14" s="664"/>
      <c r="E14" s="664"/>
      <c r="F14" s="664"/>
      <c r="G14" s="664"/>
      <c r="H14" s="664"/>
      <c r="I14" s="664"/>
      <c r="J14" s="664"/>
      <c r="K14" s="664"/>
      <c r="L14" s="664"/>
      <c r="M14" s="664"/>
      <c r="N14" s="664"/>
      <c r="O14" s="664"/>
      <c r="P14" s="664"/>
      <c r="Q14" s="665"/>
      <c r="R14" s="666" t="s">
        <v>252</v>
      </c>
      <c r="S14" s="667"/>
      <c r="T14" s="667"/>
      <c r="U14" s="667"/>
      <c r="V14" s="667"/>
      <c r="W14" s="667"/>
      <c r="X14" s="667"/>
      <c r="Y14" s="668"/>
      <c r="Z14" s="669" t="s">
        <v>130</v>
      </c>
      <c r="AA14" s="669"/>
      <c r="AB14" s="669"/>
      <c r="AC14" s="669"/>
      <c r="AD14" s="670" t="s">
        <v>252</v>
      </c>
      <c r="AE14" s="670"/>
      <c r="AF14" s="670"/>
      <c r="AG14" s="670"/>
      <c r="AH14" s="670"/>
      <c r="AI14" s="670"/>
      <c r="AJ14" s="670"/>
      <c r="AK14" s="670"/>
      <c r="AL14" s="671" t="s">
        <v>130</v>
      </c>
      <c r="AM14" s="672"/>
      <c r="AN14" s="672"/>
      <c r="AO14" s="673"/>
      <c r="AP14" s="663" t="s">
        <v>265</v>
      </c>
      <c r="AQ14" s="664"/>
      <c r="AR14" s="664"/>
      <c r="AS14" s="664"/>
      <c r="AT14" s="664"/>
      <c r="AU14" s="664"/>
      <c r="AV14" s="664"/>
      <c r="AW14" s="664"/>
      <c r="AX14" s="664"/>
      <c r="AY14" s="664"/>
      <c r="AZ14" s="664"/>
      <c r="BA14" s="664"/>
      <c r="BB14" s="664"/>
      <c r="BC14" s="664"/>
      <c r="BD14" s="664"/>
      <c r="BE14" s="664"/>
      <c r="BF14" s="665"/>
      <c r="BG14" s="666">
        <v>114207</v>
      </c>
      <c r="BH14" s="667"/>
      <c r="BI14" s="667"/>
      <c r="BJ14" s="667"/>
      <c r="BK14" s="667"/>
      <c r="BL14" s="667"/>
      <c r="BM14" s="667"/>
      <c r="BN14" s="668"/>
      <c r="BO14" s="669">
        <v>2.6</v>
      </c>
      <c r="BP14" s="669"/>
      <c r="BQ14" s="669"/>
      <c r="BR14" s="669"/>
      <c r="BS14" s="670" t="s">
        <v>130</v>
      </c>
      <c r="BT14" s="670"/>
      <c r="BU14" s="670"/>
      <c r="BV14" s="670"/>
      <c r="BW14" s="670"/>
      <c r="BX14" s="670"/>
      <c r="BY14" s="670"/>
      <c r="BZ14" s="670"/>
      <c r="CA14" s="670"/>
      <c r="CB14" s="674"/>
      <c r="CD14" s="681" t="s">
        <v>266</v>
      </c>
      <c r="CE14" s="682"/>
      <c r="CF14" s="682"/>
      <c r="CG14" s="682"/>
      <c r="CH14" s="682"/>
      <c r="CI14" s="682"/>
      <c r="CJ14" s="682"/>
      <c r="CK14" s="682"/>
      <c r="CL14" s="682"/>
      <c r="CM14" s="682"/>
      <c r="CN14" s="682"/>
      <c r="CO14" s="682"/>
      <c r="CP14" s="682"/>
      <c r="CQ14" s="683"/>
      <c r="CR14" s="666">
        <v>441025</v>
      </c>
      <c r="CS14" s="667"/>
      <c r="CT14" s="667"/>
      <c r="CU14" s="667"/>
      <c r="CV14" s="667"/>
      <c r="CW14" s="667"/>
      <c r="CX14" s="667"/>
      <c r="CY14" s="668"/>
      <c r="CZ14" s="669">
        <v>2.6</v>
      </c>
      <c r="DA14" s="669"/>
      <c r="DB14" s="669"/>
      <c r="DC14" s="669"/>
      <c r="DD14" s="675">
        <v>46598</v>
      </c>
      <c r="DE14" s="667"/>
      <c r="DF14" s="667"/>
      <c r="DG14" s="667"/>
      <c r="DH14" s="667"/>
      <c r="DI14" s="667"/>
      <c r="DJ14" s="667"/>
      <c r="DK14" s="667"/>
      <c r="DL14" s="667"/>
      <c r="DM14" s="667"/>
      <c r="DN14" s="667"/>
      <c r="DO14" s="667"/>
      <c r="DP14" s="668"/>
      <c r="DQ14" s="675">
        <v>401878</v>
      </c>
      <c r="DR14" s="667"/>
      <c r="DS14" s="667"/>
      <c r="DT14" s="667"/>
      <c r="DU14" s="667"/>
      <c r="DV14" s="667"/>
      <c r="DW14" s="667"/>
      <c r="DX14" s="667"/>
      <c r="DY14" s="667"/>
      <c r="DZ14" s="667"/>
      <c r="EA14" s="667"/>
      <c r="EB14" s="667"/>
      <c r="EC14" s="676"/>
    </row>
    <row r="15" spans="2:143" ht="11.25" customHeight="1" x14ac:dyDescent="0.15">
      <c r="B15" s="663" t="s">
        <v>267</v>
      </c>
      <c r="C15" s="664"/>
      <c r="D15" s="664"/>
      <c r="E15" s="664"/>
      <c r="F15" s="664"/>
      <c r="G15" s="664"/>
      <c r="H15" s="664"/>
      <c r="I15" s="664"/>
      <c r="J15" s="664"/>
      <c r="K15" s="664"/>
      <c r="L15" s="664"/>
      <c r="M15" s="664"/>
      <c r="N15" s="664"/>
      <c r="O15" s="664"/>
      <c r="P15" s="664"/>
      <c r="Q15" s="665"/>
      <c r="R15" s="666" t="s">
        <v>241</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252</v>
      </c>
      <c r="AM15" s="672"/>
      <c r="AN15" s="672"/>
      <c r="AO15" s="673"/>
      <c r="AP15" s="663" t="s">
        <v>268</v>
      </c>
      <c r="AQ15" s="664"/>
      <c r="AR15" s="664"/>
      <c r="AS15" s="664"/>
      <c r="AT15" s="664"/>
      <c r="AU15" s="664"/>
      <c r="AV15" s="664"/>
      <c r="AW15" s="664"/>
      <c r="AX15" s="664"/>
      <c r="AY15" s="664"/>
      <c r="AZ15" s="664"/>
      <c r="BA15" s="664"/>
      <c r="BB15" s="664"/>
      <c r="BC15" s="664"/>
      <c r="BD15" s="664"/>
      <c r="BE15" s="664"/>
      <c r="BF15" s="665"/>
      <c r="BG15" s="666">
        <v>195936</v>
      </c>
      <c r="BH15" s="667"/>
      <c r="BI15" s="667"/>
      <c r="BJ15" s="667"/>
      <c r="BK15" s="667"/>
      <c r="BL15" s="667"/>
      <c r="BM15" s="667"/>
      <c r="BN15" s="668"/>
      <c r="BO15" s="669">
        <v>4.5</v>
      </c>
      <c r="BP15" s="669"/>
      <c r="BQ15" s="669"/>
      <c r="BR15" s="669"/>
      <c r="BS15" s="670" t="s">
        <v>252</v>
      </c>
      <c r="BT15" s="670"/>
      <c r="BU15" s="670"/>
      <c r="BV15" s="670"/>
      <c r="BW15" s="670"/>
      <c r="BX15" s="670"/>
      <c r="BY15" s="670"/>
      <c r="BZ15" s="670"/>
      <c r="CA15" s="670"/>
      <c r="CB15" s="674"/>
      <c r="CD15" s="681" t="s">
        <v>269</v>
      </c>
      <c r="CE15" s="682"/>
      <c r="CF15" s="682"/>
      <c r="CG15" s="682"/>
      <c r="CH15" s="682"/>
      <c r="CI15" s="682"/>
      <c r="CJ15" s="682"/>
      <c r="CK15" s="682"/>
      <c r="CL15" s="682"/>
      <c r="CM15" s="682"/>
      <c r="CN15" s="682"/>
      <c r="CO15" s="682"/>
      <c r="CP15" s="682"/>
      <c r="CQ15" s="683"/>
      <c r="CR15" s="666">
        <v>1433527</v>
      </c>
      <c r="CS15" s="667"/>
      <c r="CT15" s="667"/>
      <c r="CU15" s="667"/>
      <c r="CV15" s="667"/>
      <c r="CW15" s="667"/>
      <c r="CX15" s="667"/>
      <c r="CY15" s="668"/>
      <c r="CZ15" s="669">
        <v>8.5</v>
      </c>
      <c r="DA15" s="669"/>
      <c r="DB15" s="669"/>
      <c r="DC15" s="669"/>
      <c r="DD15" s="675">
        <v>39333</v>
      </c>
      <c r="DE15" s="667"/>
      <c r="DF15" s="667"/>
      <c r="DG15" s="667"/>
      <c r="DH15" s="667"/>
      <c r="DI15" s="667"/>
      <c r="DJ15" s="667"/>
      <c r="DK15" s="667"/>
      <c r="DL15" s="667"/>
      <c r="DM15" s="667"/>
      <c r="DN15" s="667"/>
      <c r="DO15" s="667"/>
      <c r="DP15" s="668"/>
      <c r="DQ15" s="675">
        <v>1254762</v>
      </c>
      <c r="DR15" s="667"/>
      <c r="DS15" s="667"/>
      <c r="DT15" s="667"/>
      <c r="DU15" s="667"/>
      <c r="DV15" s="667"/>
      <c r="DW15" s="667"/>
      <c r="DX15" s="667"/>
      <c r="DY15" s="667"/>
      <c r="DZ15" s="667"/>
      <c r="EA15" s="667"/>
      <c r="EB15" s="667"/>
      <c r="EC15" s="676"/>
    </row>
    <row r="16" spans="2:143" ht="11.25" customHeight="1" x14ac:dyDescent="0.15">
      <c r="B16" s="663" t="s">
        <v>270</v>
      </c>
      <c r="C16" s="664"/>
      <c r="D16" s="664"/>
      <c r="E16" s="664"/>
      <c r="F16" s="664"/>
      <c r="G16" s="664"/>
      <c r="H16" s="664"/>
      <c r="I16" s="664"/>
      <c r="J16" s="664"/>
      <c r="K16" s="664"/>
      <c r="L16" s="664"/>
      <c r="M16" s="664"/>
      <c r="N16" s="664"/>
      <c r="O16" s="664"/>
      <c r="P16" s="664"/>
      <c r="Q16" s="665"/>
      <c r="R16" s="666">
        <v>13856</v>
      </c>
      <c r="S16" s="667"/>
      <c r="T16" s="667"/>
      <c r="U16" s="667"/>
      <c r="V16" s="667"/>
      <c r="W16" s="667"/>
      <c r="X16" s="667"/>
      <c r="Y16" s="668"/>
      <c r="Z16" s="669">
        <v>0.1</v>
      </c>
      <c r="AA16" s="669"/>
      <c r="AB16" s="669"/>
      <c r="AC16" s="669"/>
      <c r="AD16" s="670">
        <v>13856</v>
      </c>
      <c r="AE16" s="670"/>
      <c r="AF16" s="670"/>
      <c r="AG16" s="670"/>
      <c r="AH16" s="670"/>
      <c r="AI16" s="670"/>
      <c r="AJ16" s="670"/>
      <c r="AK16" s="670"/>
      <c r="AL16" s="671">
        <v>0.2</v>
      </c>
      <c r="AM16" s="672"/>
      <c r="AN16" s="672"/>
      <c r="AO16" s="673"/>
      <c r="AP16" s="663" t="s">
        <v>271</v>
      </c>
      <c r="AQ16" s="664"/>
      <c r="AR16" s="664"/>
      <c r="AS16" s="664"/>
      <c r="AT16" s="664"/>
      <c r="AU16" s="664"/>
      <c r="AV16" s="664"/>
      <c r="AW16" s="664"/>
      <c r="AX16" s="664"/>
      <c r="AY16" s="664"/>
      <c r="AZ16" s="664"/>
      <c r="BA16" s="664"/>
      <c r="BB16" s="664"/>
      <c r="BC16" s="664"/>
      <c r="BD16" s="664"/>
      <c r="BE16" s="664"/>
      <c r="BF16" s="665"/>
      <c r="BG16" s="666" t="s">
        <v>252</v>
      </c>
      <c r="BH16" s="667"/>
      <c r="BI16" s="667"/>
      <c r="BJ16" s="667"/>
      <c r="BK16" s="667"/>
      <c r="BL16" s="667"/>
      <c r="BM16" s="667"/>
      <c r="BN16" s="668"/>
      <c r="BO16" s="669" t="s">
        <v>130</v>
      </c>
      <c r="BP16" s="669"/>
      <c r="BQ16" s="669"/>
      <c r="BR16" s="669"/>
      <c r="BS16" s="670" t="s">
        <v>130</v>
      </c>
      <c r="BT16" s="670"/>
      <c r="BU16" s="670"/>
      <c r="BV16" s="670"/>
      <c r="BW16" s="670"/>
      <c r="BX16" s="670"/>
      <c r="BY16" s="670"/>
      <c r="BZ16" s="670"/>
      <c r="CA16" s="670"/>
      <c r="CB16" s="674"/>
      <c r="CD16" s="681" t="s">
        <v>272</v>
      </c>
      <c r="CE16" s="682"/>
      <c r="CF16" s="682"/>
      <c r="CG16" s="682"/>
      <c r="CH16" s="682"/>
      <c r="CI16" s="682"/>
      <c r="CJ16" s="682"/>
      <c r="CK16" s="682"/>
      <c r="CL16" s="682"/>
      <c r="CM16" s="682"/>
      <c r="CN16" s="682"/>
      <c r="CO16" s="682"/>
      <c r="CP16" s="682"/>
      <c r="CQ16" s="683"/>
      <c r="CR16" s="666">
        <v>22253</v>
      </c>
      <c r="CS16" s="667"/>
      <c r="CT16" s="667"/>
      <c r="CU16" s="667"/>
      <c r="CV16" s="667"/>
      <c r="CW16" s="667"/>
      <c r="CX16" s="667"/>
      <c r="CY16" s="668"/>
      <c r="CZ16" s="669">
        <v>0.1</v>
      </c>
      <c r="DA16" s="669"/>
      <c r="DB16" s="669"/>
      <c r="DC16" s="669"/>
      <c r="DD16" s="675" t="s">
        <v>130</v>
      </c>
      <c r="DE16" s="667"/>
      <c r="DF16" s="667"/>
      <c r="DG16" s="667"/>
      <c r="DH16" s="667"/>
      <c r="DI16" s="667"/>
      <c r="DJ16" s="667"/>
      <c r="DK16" s="667"/>
      <c r="DL16" s="667"/>
      <c r="DM16" s="667"/>
      <c r="DN16" s="667"/>
      <c r="DO16" s="667"/>
      <c r="DP16" s="668"/>
      <c r="DQ16" s="675">
        <v>5395</v>
      </c>
      <c r="DR16" s="667"/>
      <c r="DS16" s="667"/>
      <c r="DT16" s="667"/>
      <c r="DU16" s="667"/>
      <c r="DV16" s="667"/>
      <c r="DW16" s="667"/>
      <c r="DX16" s="667"/>
      <c r="DY16" s="667"/>
      <c r="DZ16" s="667"/>
      <c r="EA16" s="667"/>
      <c r="EB16" s="667"/>
      <c r="EC16" s="676"/>
    </row>
    <row r="17" spans="2:133" ht="11.25" customHeight="1" x14ac:dyDescent="0.15">
      <c r="B17" s="663" t="s">
        <v>273</v>
      </c>
      <c r="C17" s="664"/>
      <c r="D17" s="664"/>
      <c r="E17" s="664"/>
      <c r="F17" s="664"/>
      <c r="G17" s="664"/>
      <c r="H17" s="664"/>
      <c r="I17" s="664"/>
      <c r="J17" s="664"/>
      <c r="K17" s="664"/>
      <c r="L17" s="664"/>
      <c r="M17" s="664"/>
      <c r="N17" s="664"/>
      <c r="O17" s="664"/>
      <c r="P17" s="664"/>
      <c r="Q17" s="665"/>
      <c r="R17" s="666">
        <v>37008</v>
      </c>
      <c r="S17" s="667"/>
      <c r="T17" s="667"/>
      <c r="U17" s="667"/>
      <c r="V17" s="667"/>
      <c r="W17" s="667"/>
      <c r="X17" s="667"/>
      <c r="Y17" s="668"/>
      <c r="Z17" s="669">
        <v>0.2</v>
      </c>
      <c r="AA17" s="669"/>
      <c r="AB17" s="669"/>
      <c r="AC17" s="669"/>
      <c r="AD17" s="670">
        <v>37008</v>
      </c>
      <c r="AE17" s="670"/>
      <c r="AF17" s="670"/>
      <c r="AG17" s="670"/>
      <c r="AH17" s="670"/>
      <c r="AI17" s="670"/>
      <c r="AJ17" s="670"/>
      <c r="AK17" s="670"/>
      <c r="AL17" s="671">
        <v>0.4</v>
      </c>
      <c r="AM17" s="672"/>
      <c r="AN17" s="672"/>
      <c r="AO17" s="673"/>
      <c r="AP17" s="663" t="s">
        <v>274</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252</v>
      </c>
      <c r="BT17" s="670"/>
      <c r="BU17" s="670"/>
      <c r="BV17" s="670"/>
      <c r="BW17" s="670"/>
      <c r="BX17" s="670"/>
      <c r="BY17" s="670"/>
      <c r="BZ17" s="670"/>
      <c r="CA17" s="670"/>
      <c r="CB17" s="674"/>
      <c r="CD17" s="681" t="s">
        <v>275</v>
      </c>
      <c r="CE17" s="682"/>
      <c r="CF17" s="682"/>
      <c r="CG17" s="682"/>
      <c r="CH17" s="682"/>
      <c r="CI17" s="682"/>
      <c r="CJ17" s="682"/>
      <c r="CK17" s="682"/>
      <c r="CL17" s="682"/>
      <c r="CM17" s="682"/>
      <c r="CN17" s="682"/>
      <c r="CO17" s="682"/>
      <c r="CP17" s="682"/>
      <c r="CQ17" s="683"/>
      <c r="CR17" s="666">
        <v>1700768</v>
      </c>
      <c r="CS17" s="667"/>
      <c r="CT17" s="667"/>
      <c r="CU17" s="667"/>
      <c r="CV17" s="667"/>
      <c r="CW17" s="667"/>
      <c r="CX17" s="667"/>
      <c r="CY17" s="668"/>
      <c r="CZ17" s="669">
        <v>10</v>
      </c>
      <c r="DA17" s="669"/>
      <c r="DB17" s="669"/>
      <c r="DC17" s="669"/>
      <c r="DD17" s="675" t="s">
        <v>252</v>
      </c>
      <c r="DE17" s="667"/>
      <c r="DF17" s="667"/>
      <c r="DG17" s="667"/>
      <c r="DH17" s="667"/>
      <c r="DI17" s="667"/>
      <c r="DJ17" s="667"/>
      <c r="DK17" s="667"/>
      <c r="DL17" s="667"/>
      <c r="DM17" s="667"/>
      <c r="DN17" s="667"/>
      <c r="DO17" s="667"/>
      <c r="DP17" s="668"/>
      <c r="DQ17" s="675">
        <v>1565768</v>
      </c>
      <c r="DR17" s="667"/>
      <c r="DS17" s="667"/>
      <c r="DT17" s="667"/>
      <c r="DU17" s="667"/>
      <c r="DV17" s="667"/>
      <c r="DW17" s="667"/>
      <c r="DX17" s="667"/>
      <c r="DY17" s="667"/>
      <c r="DZ17" s="667"/>
      <c r="EA17" s="667"/>
      <c r="EB17" s="667"/>
      <c r="EC17" s="676"/>
    </row>
    <row r="18" spans="2:133" ht="11.25" customHeight="1" x14ac:dyDescent="0.15">
      <c r="B18" s="663" t="s">
        <v>276</v>
      </c>
      <c r="C18" s="664"/>
      <c r="D18" s="664"/>
      <c r="E18" s="664"/>
      <c r="F18" s="664"/>
      <c r="G18" s="664"/>
      <c r="H18" s="664"/>
      <c r="I18" s="664"/>
      <c r="J18" s="664"/>
      <c r="K18" s="664"/>
      <c r="L18" s="664"/>
      <c r="M18" s="664"/>
      <c r="N18" s="664"/>
      <c r="O18" s="664"/>
      <c r="P18" s="664"/>
      <c r="Q18" s="665"/>
      <c r="R18" s="666">
        <v>113666</v>
      </c>
      <c r="S18" s="667"/>
      <c r="T18" s="667"/>
      <c r="U18" s="667"/>
      <c r="V18" s="667"/>
      <c r="W18" s="667"/>
      <c r="X18" s="667"/>
      <c r="Y18" s="668"/>
      <c r="Z18" s="669">
        <v>0.7</v>
      </c>
      <c r="AA18" s="669"/>
      <c r="AB18" s="669"/>
      <c r="AC18" s="669"/>
      <c r="AD18" s="670">
        <v>110674</v>
      </c>
      <c r="AE18" s="670"/>
      <c r="AF18" s="670"/>
      <c r="AG18" s="670"/>
      <c r="AH18" s="670"/>
      <c r="AI18" s="670"/>
      <c r="AJ18" s="670"/>
      <c r="AK18" s="670"/>
      <c r="AL18" s="671">
        <v>1.2999999523162842</v>
      </c>
      <c r="AM18" s="672"/>
      <c r="AN18" s="672"/>
      <c r="AO18" s="673"/>
      <c r="AP18" s="663" t="s">
        <v>277</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278</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252</v>
      </c>
      <c r="DE18" s="667"/>
      <c r="DF18" s="667"/>
      <c r="DG18" s="667"/>
      <c r="DH18" s="667"/>
      <c r="DI18" s="667"/>
      <c r="DJ18" s="667"/>
      <c r="DK18" s="667"/>
      <c r="DL18" s="667"/>
      <c r="DM18" s="667"/>
      <c r="DN18" s="667"/>
      <c r="DO18" s="667"/>
      <c r="DP18" s="668"/>
      <c r="DQ18" s="675" t="s">
        <v>252</v>
      </c>
      <c r="DR18" s="667"/>
      <c r="DS18" s="667"/>
      <c r="DT18" s="667"/>
      <c r="DU18" s="667"/>
      <c r="DV18" s="667"/>
      <c r="DW18" s="667"/>
      <c r="DX18" s="667"/>
      <c r="DY18" s="667"/>
      <c r="DZ18" s="667"/>
      <c r="EA18" s="667"/>
      <c r="EB18" s="667"/>
      <c r="EC18" s="676"/>
    </row>
    <row r="19" spans="2:133" ht="11.25" customHeight="1" x14ac:dyDescent="0.15">
      <c r="B19" s="663" t="s">
        <v>279</v>
      </c>
      <c r="C19" s="664"/>
      <c r="D19" s="664"/>
      <c r="E19" s="664"/>
      <c r="F19" s="664"/>
      <c r="G19" s="664"/>
      <c r="H19" s="664"/>
      <c r="I19" s="664"/>
      <c r="J19" s="664"/>
      <c r="K19" s="664"/>
      <c r="L19" s="664"/>
      <c r="M19" s="664"/>
      <c r="N19" s="664"/>
      <c r="O19" s="664"/>
      <c r="P19" s="664"/>
      <c r="Q19" s="665"/>
      <c r="R19" s="666">
        <v>45106</v>
      </c>
      <c r="S19" s="667"/>
      <c r="T19" s="667"/>
      <c r="U19" s="667"/>
      <c r="V19" s="667"/>
      <c r="W19" s="667"/>
      <c r="X19" s="667"/>
      <c r="Y19" s="668"/>
      <c r="Z19" s="669">
        <v>0.3</v>
      </c>
      <c r="AA19" s="669"/>
      <c r="AB19" s="669"/>
      <c r="AC19" s="669"/>
      <c r="AD19" s="670">
        <v>45106</v>
      </c>
      <c r="AE19" s="670"/>
      <c r="AF19" s="670"/>
      <c r="AG19" s="670"/>
      <c r="AH19" s="670"/>
      <c r="AI19" s="670"/>
      <c r="AJ19" s="670"/>
      <c r="AK19" s="670"/>
      <c r="AL19" s="671">
        <v>0.5</v>
      </c>
      <c r="AM19" s="672"/>
      <c r="AN19" s="672"/>
      <c r="AO19" s="673"/>
      <c r="AP19" s="663" t="s">
        <v>280</v>
      </c>
      <c r="AQ19" s="664"/>
      <c r="AR19" s="664"/>
      <c r="AS19" s="664"/>
      <c r="AT19" s="664"/>
      <c r="AU19" s="664"/>
      <c r="AV19" s="664"/>
      <c r="AW19" s="664"/>
      <c r="AX19" s="664"/>
      <c r="AY19" s="664"/>
      <c r="AZ19" s="664"/>
      <c r="BA19" s="664"/>
      <c r="BB19" s="664"/>
      <c r="BC19" s="664"/>
      <c r="BD19" s="664"/>
      <c r="BE19" s="664"/>
      <c r="BF19" s="665"/>
      <c r="BG19" s="666">
        <v>178535</v>
      </c>
      <c r="BH19" s="667"/>
      <c r="BI19" s="667"/>
      <c r="BJ19" s="667"/>
      <c r="BK19" s="667"/>
      <c r="BL19" s="667"/>
      <c r="BM19" s="667"/>
      <c r="BN19" s="668"/>
      <c r="BO19" s="669">
        <v>4.0999999999999996</v>
      </c>
      <c r="BP19" s="669"/>
      <c r="BQ19" s="669"/>
      <c r="BR19" s="669"/>
      <c r="BS19" s="670" t="s">
        <v>130</v>
      </c>
      <c r="BT19" s="670"/>
      <c r="BU19" s="670"/>
      <c r="BV19" s="670"/>
      <c r="BW19" s="670"/>
      <c r="BX19" s="670"/>
      <c r="BY19" s="670"/>
      <c r="BZ19" s="670"/>
      <c r="CA19" s="670"/>
      <c r="CB19" s="674"/>
      <c r="CD19" s="681" t="s">
        <v>281</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252</v>
      </c>
      <c r="DA19" s="669"/>
      <c r="DB19" s="669"/>
      <c r="DC19" s="669"/>
      <c r="DD19" s="675" t="s">
        <v>130</v>
      </c>
      <c r="DE19" s="667"/>
      <c r="DF19" s="667"/>
      <c r="DG19" s="667"/>
      <c r="DH19" s="667"/>
      <c r="DI19" s="667"/>
      <c r="DJ19" s="667"/>
      <c r="DK19" s="667"/>
      <c r="DL19" s="667"/>
      <c r="DM19" s="667"/>
      <c r="DN19" s="667"/>
      <c r="DO19" s="667"/>
      <c r="DP19" s="668"/>
      <c r="DQ19" s="675" t="s">
        <v>252</v>
      </c>
      <c r="DR19" s="667"/>
      <c r="DS19" s="667"/>
      <c r="DT19" s="667"/>
      <c r="DU19" s="667"/>
      <c r="DV19" s="667"/>
      <c r="DW19" s="667"/>
      <c r="DX19" s="667"/>
      <c r="DY19" s="667"/>
      <c r="DZ19" s="667"/>
      <c r="EA19" s="667"/>
      <c r="EB19" s="667"/>
      <c r="EC19" s="676"/>
    </row>
    <row r="20" spans="2:133" ht="11.25" customHeight="1" x14ac:dyDescent="0.15">
      <c r="B20" s="663" t="s">
        <v>282</v>
      </c>
      <c r="C20" s="664"/>
      <c r="D20" s="664"/>
      <c r="E20" s="664"/>
      <c r="F20" s="664"/>
      <c r="G20" s="664"/>
      <c r="H20" s="664"/>
      <c r="I20" s="664"/>
      <c r="J20" s="664"/>
      <c r="K20" s="664"/>
      <c r="L20" s="664"/>
      <c r="M20" s="664"/>
      <c r="N20" s="664"/>
      <c r="O20" s="664"/>
      <c r="P20" s="664"/>
      <c r="Q20" s="665"/>
      <c r="R20" s="666">
        <v>4311</v>
      </c>
      <c r="S20" s="667"/>
      <c r="T20" s="667"/>
      <c r="U20" s="667"/>
      <c r="V20" s="667"/>
      <c r="W20" s="667"/>
      <c r="X20" s="667"/>
      <c r="Y20" s="668"/>
      <c r="Z20" s="669">
        <v>0</v>
      </c>
      <c r="AA20" s="669"/>
      <c r="AB20" s="669"/>
      <c r="AC20" s="669"/>
      <c r="AD20" s="670">
        <v>4311</v>
      </c>
      <c r="AE20" s="670"/>
      <c r="AF20" s="670"/>
      <c r="AG20" s="670"/>
      <c r="AH20" s="670"/>
      <c r="AI20" s="670"/>
      <c r="AJ20" s="670"/>
      <c r="AK20" s="670"/>
      <c r="AL20" s="671">
        <v>0</v>
      </c>
      <c r="AM20" s="672"/>
      <c r="AN20" s="672"/>
      <c r="AO20" s="673"/>
      <c r="AP20" s="663" t="s">
        <v>283</v>
      </c>
      <c r="AQ20" s="664"/>
      <c r="AR20" s="664"/>
      <c r="AS20" s="664"/>
      <c r="AT20" s="664"/>
      <c r="AU20" s="664"/>
      <c r="AV20" s="664"/>
      <c r="AW20" s="664"/>
      <c r="AX20" s="664"/>
      <c r="AY20" s="664"/>
      <c r="AZ20" s="664"/>
      <c r="BA20" s="664"/>
      <c r="BB20" s="664"/>
      <c r="BC20" s="664"/>
      <c r="BD20" s="664"/>
      <c r="BE20" s="664"/>
      <c r="BF20" s="665"/>
      <c r="BG20" s="666">
        <v>178535</v>
      </c>
      <c r="BH20" s="667"/>
      <c r="BI20" s="667"/>
      <c r="BJ20" s="667"/>
      <c r="BK20" s="667"/>
      <c r="BL20" s="667"/>
      <c r="BM20" s="667"/>
      <c r="BN20" s="668"/>
      <c r="BO20" s="669">
        <v>4.0999999999999996</v>
      </c>
      <c r="BP20" s="669"/>
      <c r="BQ20" s="669"/>
      <c r="BR20" s="669"/>
      <c r="BS20" s="670" t="s">
        <v>252</v>
      </c>
      <c r="BT20" s="670"/>
      <c r="BU20" s="670"/>
      <c r="BV20" s="670"/>
      <c r="BW20" s="670"/>
      <c r="BX20" s="670"/>
      <c r="BY20" s="670"/>
      <c r="BZ20" s="670"/>
      <c r="CA20" s="670"/>
      <c r="CB20" s="674"/>
      <c r="CD20" s="681" t="s">
        <v>284</v>
      </c>
      <c r="CE20" s="682"/>
      <c r="CF20" s="682"/>
      <c r="CG20" s="682"/>
      <c r="CH20" s="682"/>
      <c r="CI20" s="682"/>
      <c r="CJ20" s="682"/>
      <c r="CK20" s="682"/>
      <c r="CL20" s="682"/>
      <c r="CM20" s="682"/>
      <c r="CN20" s="682"/>
      <c r="CO20" s="682"/>
      <c r="CP20" s="682"/>
      <c r="CQ20" s="683"/>
      <c r="CR20" s="666">
        <v>16950053</v>
      </c>
      <c r="CS20" s="667"/>
      <c r="CT20" s="667"/>
      <c r="CU20" s="667"/>
      <c r="CV20" s="667"/>
      <c r="CW20" s="667"/>
      <c r="CX20" s="667"/>
      <c r="CY20" s="668"/>
      <c r="CZ20" s="669">
        <v>100</v>
      </c>
      <c r="DA20" s="669"/>
      <c r="DB20" s="669"/>
      <c r="DC20" s="669"/>
      <c r="DD20" s="675">
        <v>2734406</v>
      </c>
      <c r="DE20" s="667"/>
      <c r="DF20" s="667"/>
      <c r="DG20" s="667"/>
      <c r="DH20" s="667"/>
      <c r="DI20" s="667"/>
      <c r="DJ20" s="667"/>
      <c r="DK20" s="667"/>
      <c r="DL20" s="667"/>
      <c r="DM20" s="667"/>
      <c r="DN20" s="667"/>
      <c r="DO20" s="667"/>
      <c r="DP20" s="668"/>
      <c r="DQ20" s="675">
        <v>10147898</v>
      </c>
      <c r="DR20" s="667"/>
      <c r="DS20" s="667"/>
      <c r="DT20" s="667"/>
      <c r="DU20" s="667"/>
      <c r="DV20" s="667"/>
      <c r="DW20" s="667"/>
      <c r="DX20" s="667"/>
      <c r="DY20" s="667"/>
      <c r="DZ20" s="667"/>
      <c r="EA20" s="667"/>
      <c r="EB20" s="667"/>
      <c r="EC20" s="676"/>
    </row>
    <row r="21" spans="2:133" ht="11.25" customHeight="1" x14ac:dyDescent="0.15">
      <c r="B21" s="663" t="s">
        <v>285</v>
      </c>
      <c r="C21" s="664"/>
      <c r="D21" s="664"/>
      <c r="E21" s="664"/>
      <c r="F21" s="664"/>
      <c r="G21" s="664"/>
      <c r="H21" s="664"/>
      <c r="I21" s="664"/>
      <c r="J21" s="664"/>
      <c r="K21" s="664"/>
      <c r="L21" s="664"/>
      <c r="M21" s="664"/>
      <c r="N21" s="664"/>
      <c r="O21" s="664"/>
      <c r="P21" s="664"/>
      <c r="Q21" s="665"/>
      <c r="R21" s="666">
        <v>2170</v>
      </c>
      <c r="S21" s="667"/>
      <c r="T21" s="667"/>
      <c r="U21" s="667"/>
      <c r="V21" s="667"/>
      <c r="W21" s="667"/>
      <c r="X21" s="667"/>
      <c r="Y21" s="668"/>
      <c r="Z21" s="669">
        <v>0</v>
      </c>
      <c r="AA21" s="669"/>
      <c r="AB21" s="669"/>
      <c r="AC21" s="669"/>
      <c r="AD21" s="670">
        <v>2170</v>
      </c>
      <c r="AE21" s="670"/>
      <c r="AF21" s="670"/>
      <c r="AG21" s="670"/>
      <c r="AH21" s="670"/>
      <c r="AI21" s="670"/>
      <c r="AJ21" s="670"/>
      <c r="AK21" s="670"/>
      <c r="AL21" s="671">
        <v>0</v>
      </c>
      <c r="AM21" s="672"/>
      <c r="AN21" s="672"/>
      <c r="AO21" s="673"/>
      <c r="AP21" s="685" t="s">
        <v>286</v>
      </c>
      <c r="AQ21" s="686"/>
      <c r="AR21" s="686"/>
      <c r="AS21" s="686"/>
      <c r="AT21" s="686"/>
      <c r="AU21" s="686"/>
      <c r="AV21" s="686"/>
      <c r="AW21" s="686"/>
      <c r="AX21" s="686"/>
      <c r="AY21" s="686"/>
      <c r="AZ21" s="686"/>
      <c r="BA21" s="686"/>
      <c r="BB21" s="686"/>
      <c r="BC21" s="686"/>
      <c r="BD21" s="686"/>
      <c r="BE21" s="686"/>
      <c r="BF21" s="687"/>
      <c r="BG21" s="666" t="s">
        <v>252</v>
      </c>
      <c r="BH21" s="667"/>
      <c r="BI21" s="667"/>
      <c r="BJ21" s="667"/>
      <c r="BK21" s="667"/>
      <c r="BL21" s="667"/>
      <c r="BM21" s="667"/>
      <c r="BN21" s="668"/>
      <c r="BO21" s="669" t="s">
        <v>130</v>
      </c>
      <c r="BP21" s="669"/>
      <c r="BQ21" s="669"/>
      <c r="BR21" s="669"/>
      <c r="BS21" s="670" t="s">
        <v>252</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287</v>
      </c>
      <c r="C22" s="703"/>
      <c r="D22" s="703"/>
      <c r="E22" s="703"/>
      <c r="F22" s="703"/>
      <c r="G22" s="703"/>
      <c r="H22" s="703"/>
      <c r="I22" s="703"/>
      <c r="J22" s="703"/>
      <c r="K22" s="703"/>
      <c r="L22" s="703"/>
      <c r="M22" s="703"/>
      <c r="N22" s="703"/>
      <c r="O22" s="703"/>
      <c r="P22" s="703"/>
      <c r="Q22" s="704"/>
      <c r="R22" s="666">
        <v>62079</v>
      </c>
      <c r="S22" s="667"/>
      <c r="T22" s="667"/>
      <c r="U22" s="667"/>
      <c r="V22" s="667"/>
      <c r="W22" s="667"/>
      <c r="X22" s="667"/>
      <c r="Y22" s="668"/>
      <c r="Z22" s="669">
        <v>0.4</v>
      </c>
      <c r="AA22" s="669"/>
      <c r="AB22" s="669"/>
      <c r="AC22" s="669"/>
      <c r="AD22" s="670">
        <v>59087</v>
      </c>
      <c r="AE22" s="670"/>
      <c r="AF22" s="670"/>
      <c r="AG22" s="670"/>
      <c r="AH22" s="670"/>
      <c r="AI22" s="670"/>
      <c r="AJ22" s="670"/>
      <c r="AK22" s="670"/>
      <c r="AL22" s="671">
        <v>0.69999998807907104</v>
      </c>
      <c r="AM22" s="672"/>
      <c r="AN22" s="672"/>
      <c r="AO22" s="673"/>
      <c r="AP22" s="685" t="s">
        <v>288</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290</v>
      </c>
      <c r="C23" s="664"/>
      <c r="D23" s="664"/>
      <c r="E23" s="664"/>
      <c r="F23" s="664"/>
      <c r="G23" s="664"/>
      <c r="H23" s="664"/>
      <c r="I23" s="664"/>
      <c r="J23" s="664"/>
      <c r="K23" s="664"/>
      <c r="L23" s="664"/>
      <c r="M23" s="664"/>
      <c r="N23" s="664"/>
      <c r="O23" s="664"/>
      <c r="P23" s="664"/>
      <c r="Q23" s="665"/>
      <c r="R23" s="666">
        <v>3808561</v>
      </c>
      <c r="S23" s="667"/>
      <c r="T23" s="667"/>
      <c r="U23" s="667"/>
      <c r="V23" s="667"/>
      <c r="W23" s="667"/>
      <c r="X23" s="667"/>
      <c r="Y23" s="668"/>
      <c r="Z23" s="669">
        <v>21.9</v>
      </c>
      <c r="AA23" s="669"/>
      <c r="AB23" s="669"/>
      <c r="AC23" s="669"/>
      <c r="AD23" s="670">
        <v>3469773</v>
      </c>
      <c r="AE23" s="670"/>
      <c r="AF23" s="670"/>
      <c r="AG23" s="670"/>
      <c r="AH23" s="670"/>
      <c r="AI23" s="670"/>
      <c r="AJ23" s="670"/>
      <c r="AK23" s="670"/>
      <c r="AL23" s="671">
        <v>39.299999999999997</v>
      </c>
      <c r="AM23" s="672"/>
      <c r="AN23" s="672"/>
      <c r="AO23" s="673"/>
      <c r="AP23" s="685" t="s">
        <v>291</v>
      </c>
      <c r="AQ23" s="686"/>
      <c r="AR23" s="686"/>
      <c r="AS23" s="686"/>
      <c r="AT23" s="686"/>
      <c r="AU23" s="686"/>
      <c r="AV23" s="686"/>
      <c r="AW23" s="686"/>
      <c r="AX23" s="686"/>
      <c r="AY23" s="686"/>
      <c r="AZ23" s="686"/>
      <c r="BA23" s="686"/>
      <c r="BB23" s="686"/>
      <c r="BC23" s="686"/>
      <c r="BD23" s="686"/>
      <c r="BE23" s="686"/>
      <c r="BF23" s="687"/>
      <c r="BG23" s="666">
        <v>178535</v>
      </c>
      <c r="BH23" s="667"/>
      <c r="BI23" s="667"/>
      <c r="BJ23" s="667"/>
      <c r="BK23" s="667"/>
      <c r="BL23" s="667"/>
      <c r="BM23" s="667"/>
      <c r="BN23" s="668"/>
      <c r="BO23" s="669">
        <v>4.0999999999999996</v>
      </c>
      <c r="BP23" s="669"/>
      <c r="BQ23" s="669"/>
      <c r="BR23" s="669"/>
      <c r="BS23" s="670" t="s">
        <v>252</v>
      </c>
      <c r="BT23" s="670"/>
      <c r="BU23" s="670"/>
      <c r="BV23" s="670"/>
      <c r="BW23" s="670"/>
      <c r="BX23" s="670"/>
      <c r="BY23" s="670"/>
      <c r="BZ23" s="670"/>
      <c r="CA23" s="670"/>
      <c r="CB23" s="674"/>
      <c r="CD23" s="648" t="s">
        <v>229</v>
      </c>
      <c r="CE23" s="649"/>
      <c r="CF23" s="649"/>
      <c r="CG23" s="649"/>
      <c r="CH23" s="649"/>
      <c r="CI23" s="649"/>
      <c r="CJ23" s="649"/>
      <c r="CK23" s="649"/>
      <c r="CL23" s="649"/>
      <c r="CM23" s="649"/>
      <c r="CN23" s="649"/>
      <c r="CO23" s="649"/>
      <c r="CP23" s="649"/>
      <c r="CQ23" s="650"/>
      <c r="CR23" s="648" t="s">
        <v>292</v>
      </c>
      <c r="CS23" s="649"/>
      <c r="CT23" s="649"/>
      <c r="CU23" s="649"/>
      <c r="CV23" s="649"/>
      <c r="CW23" s="649"/>
      <c r="CX23" s="649"/>
      <c r="CY23" s="650"/>
      <c r="CZ23" s="648" t="s">
        <v>293</v>
      </c>
      <c r="DA23" s="649"/>
      <c r="DB23" s="649"/>
      <c r="DC23" s="650"/>
      <c r="DD23" s="648" t="s">
        <v>294</v>
      </c>
      <c r="DE23" s="649"/>
      <c r="DF23" s="649"/>
      <c r="DG23" s="649"/>
      <c r="DH23" s="649"/>
      <c r="DI23" s="649"/>
      <c r="DJ23" s="649"/>
      <c r="DK23" s="650"/>
      <c r="DL23" s="699" t="s">
        <v>295</v>
      </c>
      <c r="DM23" s="700"/>
      <c r="DN23" s="700"/>
      <c r="DO23" s="700"/>
      <c r="DP23" s="700"/>
      <c r="DQ23" s="700"/>
      <c r="DR23" s="700"/>
      <c r="DS23" s="700"/>
      <c r="DT23" s="700"/>
      <c r="DU23" s="700"/>
      <c r="DV23" s="701"/>
      <c r="DW23" s="648" t="s">
        <v>296</v>
      </c>
      <c r="DX23" s="649"/>
      <c r="DY23" s="649"/>
      <c r="DZ23" s="649"/>
      <c r="EA23" s="649"/>
      <c r="EB23" s="649"/>
      <c r="EC23" s="650"/>
    </row>
    <row r="24" spans="2:133" ht="11.25" customHeight="1" x14ac:dyDescent="0.15">
      <c r="B24" s="663" t="s">
        <v>297</v>
      </c>
      <c r="C24" s="664"/>
      <c r="D24" s="664"/>
      <c r="E24" s="664"/>
      <c r="F24" s="664"/>
      <c r="G24" s="664"/>
      <c r="H24" s="664"/>
      <c r="I24" s="664"/>
      <c r="J24" s="664"/>
      <c r="K24" s="664"/>
      <c r="L24" s="664"/>
      <c r="M24" s="664"/>
      <c r="N24" s="664"/>
      <c r="O24" s="664"/>
      <c r="P24" s="664"/>
      <c r="Q24" s="665"/>
      <c r="R24" s="666">
        <v>3469773</v>
      </c>
      <c r="S24" s="667"/>
      <c r="T24" s="667"/>
      <c r="U24" s="667"/>
      <c r="V24" s="667"/>
      <c r="W24" s="667"/>
      <c r="X24" s="667"/>
      <c r="Y24" s="668"/>
      <c r="Z24" s="669">
        <v>20</v>
      </c>
      <c r="AA24" s="669"/>
      <c r="AB24" s="669"/>
      <c r="AC24" s="669"/>
      <c r="AD24" s="670">
        <v>3469773</v>
      </c>
      <c r="AE24" s="670"/>
      <c r="AF24" s="670"/>
      <c r="AG24" s="670"/>
      <c r="AH24" s="670"/>
      <c r="AI24" s="670"/>
      <c r="AJ24" s="670"/>
      <c r="AK24" s="670"/>
      <c r="AL24" s="671">
        <v>39.299999999999997</v>
      </c>
      <c r="AM24" s="672"/>
      <c r="AN24" s="672"/>
      <c r="AO24" s="673"/>
      <c r="AP24" s="685" t="s">
        <v>298</v>
      </c>
      <c r="AQ24" s="686"/>
      <c r="AR24" s="686"/>
      <c r="AS24" s="686"/>
      <c r="AT24" s="686"/>
      <c r="AU24" s="686"/>
      <c r="AV24" s="686"/>
      <c r="AW24" s="686"/>
      <c r="AX24" s="686"/>
      <c r="AY24" s="686"/>
      <c r="AZ24" s="686"/>
      <c r="BA24" s="686"/>
      <c r="BB24" s="686"/>
      <c r="BC24" s="686"/>
      <c r="BD24" s="686"/>
      <c r="BE24" s="686"/>
      <c r="BF24" s="687"/>
      <c r="BG24" s="666" t="s">
        <v>252</v>
      </c>
      <c r="BH24" s="667"/>
      <c r="BI24" s="667"/>
      <c r="BJ24" s="667"/>
      <c r="BK24" s="667"/>
      <c r="BL24" s="667"/>
      <c r="BM24" s="667"/>
      <c r="BN24" s="668"/>
      <c r="BO24" s="669" t="s">
        <v>130</v>
      </c>
      <c r="BP24" s="669"/>
      <c r="BQ24" s="669"/>
      <c r="BR24" s="669"/>
      <c r="BS24" s="670" t="s">
        <v>252</v>
      </c>
      <c r="BT24" s="670"/>
      <c r="BU24" s="670"/>
      <c r="BV24" s="670"/>
      <c r="BW24" s="670"/>
      <c r="BX24" s="670"/>
      <c r="BY24" s="670"/>
      <c r="BZ24" s="670"/>
      <c r="CA24" s="670"/>
      <c r="CB24" s="674"/>
      <c r="CD24" s="677" t="s">
        <v>299</v>
      </c>
      <c r="CE24" s="678"/>
      <c r="CF24" s="678"/>
      <c r="CG24" s="678"/>
      <c r="CH24" s="678"/>
      <c r="CI24" s="678"/>
      <c r="CJ24" s="678"/>
      <c r="CK24" s="678"/>
      <c r="CL24" s="678"/>
      <c r="CM24" s="678"/>
      <c r="CN24" s="678"/>
      <c r="CO24" s="678"/>
      <c r="CP24" s="678"/>
      <c r="CQ24" s="679"/>
      <c r="CR24" s="655">
        <v>7708693</v>
      </c>
      <c r="CS24" s="656"/>
      <c r="CT24" s="656"/>
      <c r="CU24" s="656"/>
      <c r="CV24" s="656"/>
      <c r="CW24" s="656"/>
      <c r="CX24" s="656"/>
      <c r="CY24" s="657"/>
      <c r="CZ24" s="660">
        <v>45.5</v>
      </c>
      <c r="DA24" s="661"/>
      <c r="DB24" s="661"/>
      <c r="DC24" s="680"/>
      <c r="DD24" s="705">
        <v>4725244</v>
      </c>
      <c r="DE24" s="656"/>
      <c r="DF24" s="656"/>
      <c r="DG24" s="656"/>
      <c r="DH24" s="656"/>
      <c r="DI24" s="656"/>
      <c r="DJ24" s="656"/>
      <c r="DK24" s="657"/>
      <c r="DL24" s="705">
        <v>4522776</v>
      </c>
      <c r="DM24" s="656"/>
      <c r="DN24" s="656"/>
      <c r="DO24" s="656"/>
      <c r="DP24" s="656"/>
      <c r="DQ24" s="656"/>
      <c r="DR24" s="656"/>
      <c r="DS24" s="656"/>
      <c r="DT24" s="656"/>
      <c r="DU24" s="656"/>
      <c r="DV24" s="657"/>
      <c r="DW24" s="660">
        <v>48.4</v>
      </c>
      <c r="DX24" s="661"/>
      <c r="DY24" s="661"/>
      <c r="DZ24" s="661"/>
      <c r="EA24" s="661"/>
      <c r="EB24" s="661"/>
      <c r="EC24" s="662"/>
    </row>
    <row r="25" spans="2:133" ht="11.25" customHeight="1" x14ac:dyDescent="0.15">
      <c r="B25" s="663" t="s">
        <v>300</v>
      </c>
      <c r="C25" s="664"/>
      <c r="D25" s="664"/>
      <c r="E25" s="664"/>
      <c r="F25" s="664"/>
      <c r="G25" s="664"/>
      <c r="H25" s="664"/>
      <c r="I25" s="664"/>
      <c r="J25" s="664"/>
      <c r="K25" s="664"/>
      <c r="L25" s="664"/>
      <c r="M25" s="664"/>
      <c r="N25" s="664"/>
      <c r="O25" s="664"/>
      <c r="P25" s="664"/>
      <c r="Q25" s="665"/>
      <c r="R25" s="666">
        <v>338788</v>
      </c>
      <c r="S25" s="667"/>
      <c r="T25" s="667"/>
      <c r="U25" s="667"/>
      <c r="V25" s="667"/>
      <c r="W25" s="667"/>
      <c r="X25" s="667"/>
      <c r="Y25" s="668"/>
      <c r="Z25" s="669">
        <v>2</v>
      </c>
      <c r="AA25" s="669"/>
      <c r="AB25" s="669"/>
      <c r="AC25" s="669"/>
      <c r="AD25" s="670" t="s">
        <v>241</v>
      </c>
      <c r="AE25" s="670"/>
      <c r="AF25" s="670"/>
      <c r="AG25" s="670"/>
      <c r="AH25" s="670"/>
      <c r="AI25" s="670"/>
      <c r="AJ25" s="670"/>
      <c r="AK25" s="670"/>
      <c r="AL25" s="671" t="s">
        <v>252</v>
      </c>
      <c r="AM25" s="672"/>
      <c r="AN25" s="672"/>
      <c r="AO25" s="673"/>
      <c r="AP25" s="685" t="s">
        <v>301</v>
      </c>
      <c r="AQ25" s="686"/>
      <c r="AR25" s="686"/>
      <c r="AS25" s="686"/>
      <c r="AT25" s="686"/>
      <c r="AU25" s="686"/>
      <c r="AV25" s="686"/>
      <c r="AW25" s="686"/>
      <c r="AX25" s="686"/>
      <c r="AY25" s="686"/>
      <c r="AZ25" s="686"/>
      <c r="BA25" s="686"/>
      <c r="BB25" s="686"/>
      <c r="BC25" s="686"/>
      <c r="BD25" s="686"/>
      <c r="BE25" s="686"/>
      <c r="BF25" s="687"/>
      <c r="BG25" s="666" t="s">
        <v>252</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302</v>
      </c>
      <c r="CE25" s="682"/>
      <c r="CF25" s="682"/>
      <c r="CG25" s="682"/>
      <c r="CH25" s="682"/>
      <c r="CI25" s="682"/>
      <c r="CJ25" s="682"/>
      <c r="CK25" s="682"/>
      <c r="CL25" s="682"/>
      <c r="CM25" s="682"/>
      <c r="CN25" s="682"/>
      <c r="CO25" s="682"/>
      <c r="CP25" s="682"/>
      <c r="CQ25" s="683"/>
      <c r="CR25" s="666">
        <v>2535275</v>
      </c>
      <c r="CS25" s="691"/>
      <c r="CT25" s="691"/>
      <c r="CU25" s="691"/>
      <c r="CV25" s="691"/>
      <c r="CW25" s="691"/>
      <c r="CX25" s="691"/>
      <c r="CY25" s="692"/>
      <c r="CZ25" s="671">
        <v>15</v>
      </c>
      <c r="DA25" s="706"/>
      <c r="DB25" s="706"/>
      <c r="DC25" s="708"/>
      <c r="DD25" s="675">
        <v>2306448</v>
      </c>
      <c r="DE25" s="691"/>
      <c r="DF25" s="691"/>
      <c r="DG25" s="691"/>
      <c r="DH25" s="691"/>
      <c r="DI25" s="691"/>
      <c r="DJ25" s="691"/>
      <c r="DK25" s="692"/>
      <c r="DL25" s="675">
        <v>2137375</v>
      </c>
      <c r="DM25" s="691"/>
      <c r="DN25" s="691"/>
      <c r="DO25" s="691"/>
      <c r="DP25" s="691"/>
      <c r="DQ25" s="691"/>
      <c r="DR25" s="691"/>
      <c r="DS25" s="691"/>
      <c r="DT25" s="691"/>
      <c r="DU25" s="691"/>
      <c r="DV25" s="692"/>
      <c r="DW25" s="671">
        <v>22.9</v>
      </c>
      <c r="DX25" s="706"/>
      <c r="DY25" s="706"/>
      <c r="DZ25" s="706"/>
      <c r="EA25" s="706"/>
      <c r="EB25" s="706"/>
      <c r="EC25" s="707"/>
    </row>
    <row r="26" spans="2:133" ht="11.25" customHeight="1" x14ac:dyDescent="0.15">
      <c r="B26" s="663" t="s">
        <v>303</v>
      </c>
      <c r="C26" s="664"/>
      <c r="D26" s="664"/>
      <c r="E26" s="664"/>
      <c r="F26" s="664"/>
      <c r="G26" s="664"/>
      <c r="H26" s="664"/>
      <c r="I26" s="664"/>
      <c r="J26" s="664"/>
      <c r="K26" s="664"/>
      <c r="L26" s="664"/>
      <c r="M26" s="664"/>
      <c r="N26" s="664"/>
      <c r="O26" s="664"/>
      <c r="P26" s="664"/>
      <c r="Q26" s="665"/>
      <c r="R26" s="666" t="s">
        <v>130</v>
      </c>
      <c r="S26" s="667"/>
      <c r="T26" s="667"/>
      <c r="U26" s="667"/>
      <c r="V26" s="667"/>
      <c r="W26" s="667"/>
      <c r="X26" s="667"/>
      <c r="Y26" s="668"/>
      <c r="Z26" s="669" t="s">
        <v>252</v>
      </c>
      <c r="AA26" s="669"/>
      <c r="AB26" s="669"/>
      <c r="AC26" s="669"/>
      <c r="AD26" s="670" t="s">
        <v>130</v>
      </c>
      <c r="AE26" s="670"/>
      <c r="AF26" s="670"/>
      <c r="AG26" s="670"/>
      <c r="AH26" s="670"/>
      <c r="AI26" s="670"/>
      <c r="AJ26" s="670"/>
      <c r="AK26" s="670"/>
      <c r="AL26" s="671" t="s">
        <v>130</v>
      </c>
      <c r="AM26" s="672"/>
      <c r="AN26" s="672"/>
      <c r="AO26" s="673"/>
      <c r="AP26" s="685" t="s">
        <v>304</v>
      </c>
      <c r="AQ26" s="709"/>
      <c r="AR26" s="709"/>
      <c r="AS26" s="709"/>
      <c r="AT26" s="709"/>
      <c r="AU26" s="709"/>
      <c r="AV26" s="709"/>
      <c r="AW26" s="709"/>
      <c r="AX26" s="709"/>
      <c r="AY26" s="709"/>
      <c r="AZ26" s="709"/>
      <c r="BA26" s="709"/>
      <c r="BB26" s="709"/>
      <c r="BC26" s="709"/>
      <c r="BD26" s="709"/>
      <c r="BE26" s="709"/>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305</v>
      </c>
      <c r="CE26" s="682"/>
      <c r="CF26" s="682"/>
      <c r="CG26" s="682"/>
      <c r="CH26" s="682"/>
      <c r="CI26" s="682"/>
      <c r="CJ26" s="682"/>
      <c r="CK26" s="682"/>
      <c r="CL26" s="682"/>
      <c r="CM26" s="682"/>
      <c r="CN26" s="682"/>
      <c r="CO26" s="682"/>
      <c r="CP26" s="682"/>
      <c r="CQ26" s="683"/>
      <c r="CR26" s="666">
        <v>1364649</v>
      </c>
      <c r="CS26" s="667"/>
      <c r="CT26" s="667"/>
      <c r="CU26" s="667"/>
      <c r="CV26" s="667"/>
      <c r="CW26" s="667"/>
      <c r="CX26" s="667"/>
      <c r="CY26" s="668"/>
      <c r="CZ26" s="671">
        <v>8.1</v>
      </c>
      <c r="DA26" s="706"/>
      <c r="DB26" s="706"/>
      <c r="DC26" s="708"/>
      <c r="DD26" s="675">
        <v>1212351</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6"/>
      <c r="DY26" s="706"/>
      <c r="DZ26" s="706"/>
      <c r="EA26" s="706"/>
      <c r="EB26" s="706"/>
      <c r="EC26" s="707"/>
    </row>
    <row r="27" spans="2:133" ht="11.25" customHeight="1" x14ac:dyDescent="0.15">
      <c r="B27" s="663" t="s">
        <v>306</v>
      </c>
      <c r="C27" s="664"/>
      <c r="D27" s="664"/>
      <c r="E27" s="664"/>
      <c r="F27" s="664"/>
      <c r="G27" s="664"/>
      <c r="H27" s="664"/>
      <c r="I27" s="664"/>
      <c r="J27" s="664"/>
      <c r="K27" s="664"/>
      <c r="L27" s="664"/>
      <c r="M27" s="664"/>
      <c r="N27" s="664"/>
      <c r="O27" s="664"/>
      <c r="P27" s="664"/>
      <c r="Q27" s="665"/>
      <c r="R27" s="666">
        <v>9340359</v>
      </c>
      <c r="S27" s="667"/>
      <c r="T27" s="667"/>
      <c r="U27" s="667"/>
      <c r="V27" s="667"/>
      <c r="W27" s="667"/>
      <c r="X27" s="667"/>
      <c r="Y27" s="668"/>
      <c r="Z27" s="669">
        <v>53.8</v>
      </c>
      <c r="AA27" s="669"/>
      <c r="AB27" s="669"/>
      <c r="AC27" s="669"/>
      <c r="AD27" s="670">
        <v>8820044</v>
      </c>
      <c r="AE27" s="670"/>
      <c r="AF27" s="670"/>
      <c r="AG27" s="670"/>
      <c r="AH27" s="670"/>
      <c r="AI27" s="670"/>
      <c r="AJ27" s="670"/>
      <c r="AK27" s="670"/>
      <c r="AL27" s="671">
        <v>99.900001525878906</v>
      </c>
      <c r="AM27" s="672"/>
      <c r="AN27" s="672"/>
      <c r="AO27" s="673"/>
      <c r="AP27" s="663" t="s">
        <v>307</v>
      </c>
      <c r="AQ27" s="664"/>
      <c r="AR27" s="664"/>
      <c r="AS27" s="664"/>
      <c r="AT27" s="664"/>
      <c r="AU27" s="664"/>
      <c r="AV27" s="664"/>
      <c r="AW27" s="664"/>
      <c r="AX27" s="664"/>
      <c r="AY27" s="664"/>
      <c r="AZ27" s="664"/>
      <c r="BA27" s="664"/>
      <c r="BB27" s="664"/>
      <c r="BC27" s="664"/>
      <c r="BD27" s="664"/>
      <c r="BE27" s="664"/>
      <c r="BF27" s="665"/>
      <c r="BG27" s="666">
        <v>4318587</v>
      </c>
      <c r="BH27" s="667"/>
      <c r="BI27" s="667"/>
      <c r="BJ27" s="667"/>
      <c r="BK27" s="667"/>
      <c r="BL27" s="667"/>
      <c r="BM27" s="667"/>
      <c r="BN27" s="668"/>
      <c r="BO27" s="669">
        <v>100</v>
      </c>
      <c r="BP27" s="669"/>
      <c r="BQ27" s="669"/>
      <c r="BR27" s="669"/>
      <c r="BS27" s="670">
        <v>34667</v>
      </c>
      <c r="BT27" s="670"/>
      <c r="BU27" s="670"/>
      <c r="BV27" s="670"/>
      <c r="BW27" s="670"/>
      <c r="BX27" s="670"/>
      <c r="BY27" s="670"/>
      <c r="BZ27" s="670"/>
      <c r="CA27" s="670"/>
      <c r="CB27" s="674"/>
      <c r="CD27" s="681" t="s">
        <v>308</v>
      </c>
      <c r="CE27" s="682"/>
      <c r="CF27" s="682"/>
      <c r="CG27" s="682"/>
      <c r="CH27" s="682"/>
      <c r="CI27" s="682"/>
      <c r="CJ27" s="682"/>
      <c r="CK27" s="682"/>
      <c r="CL27" s="682"/>
      <c r="CM27" s="682"/>
      <c r="CN27" s="682"/>
      <c r="CO27" s="682"/>
      <c r="CP27" s="682"/>
      <c r="CQ27" s="683"/>
      <c r="CR27" s="666">
        <v>3472650</v>
      </c>
      <c r="CS27" s="691"/>
      <c r="CT27" s="691"/>
      <c r="CU27" s="691"/>
      <c r="CV27" s="691"/>
      <c r="CW27" s="691"/>
      <c r="CX27" s="691"/>
      <c r="CY27" s="692"/>
      <c r="CZ27" s="671">
        <v>20.5</v>
      </c>
      <c r="DA27" s="706"/>
      <c r="DB27" s="706"/>
      <c r="DC27" s="708"/>
      <c r="DD27" s="675">
        <v>853028</v>
      </c>
      <c r="DE27" s="691"/>
      <c r="DF27" s="691"/>
      <c r="DG27" s="691"/>
      <c r="DH27" s="691"/>
      <c r="DI27" s="691"/>
      <c r="DJ27" s="691"/>
      <c r="DK27" s="692"/>
      <c r="DL27" s="675">
        <v>819633</v>
      </c>
      <c r="DM27" s="691"/>
      <c r="DN27" s="691"/>
      <c r="DO27" s="691"/>
      <c r="DP27" s="691"/>
      <c r="DQ27" s="691"/>
      <c r="DR27" s="691"/>
      <c r="DS27" s="691"/>
      <c r="DT27" s="691"/>
      <c r="DU27" s="691"/>
      <c r="DV27" s="692"/>
      <c r="DW27" s="671">
        <v>8.8000000000000007</v>
      </c>
      <c r="DX27" s="706"/>
      <c r="DY27" s="706"/>
      <c r="DZ27" s="706"/>
      <c r="EA27" s="706"/>
      <c r="EB27" s="706"/>
      <c r="EC27" s="707"/>
    </row>
    <row r="28" spans="2:133" ht="11.25" customHeight="1" x14ac:dyDescent="0.15">
      <c r="B28" s="663" t="s">
        <v>309</v>
      </c>
      <c r="C28" s="664"/>
      <c r="D28" s="664"/>
      <c r="E28" s="664"/>
      <c r="F28" s="664"/>
      <c r="G28" s="664"/>
      <c r="H28" s="664"/>
      <c r="I28" s="664"/>
      <c r="J28" s="664"/>
      <c r="K28" s="664"/>
      <c r="L28" s="664"/>
      <c r="M28" s="664"/>
      <c r="N28" s="664"/>
      <c r="O28" s="664"/>
      <c r="P28" s="664"/>
      <c r="Q28" s="665"/>
      <c r="R28" s="666">
        <v>3171</v>
      </c>
      <c r="S28" s="667"/>
      <c r="T28" s="667"/>
      <c r="U28" s="667"/>
      <c r="V28" s="667"/>
      <c r="W28" s="667"/>
      <c r="X28" s="667"/>
      <c r="Y28" s="668"/>
      <c r="Z28" s="669">
        <v>0</v>
      </c>
      <c r="AA28" s="669"/>
      <c r="AB28" s="669"/>
      <c r="AC28" s="669"/>
      <c r="AD28" s="670">
        <v>3171</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310</v>
      </c>
      <c r="CE28" s="682"/>
      <c r="CF28" s="682"/>
      <c r="CG28" s="682"/>
      <c r="CH28" s="682"/>
      <c r="CI28" s="682"/>
      <c r="CJ28" s="682"/>
      <c r="CK28" s="682"/>
      <c r="CL28" s="682"/>
      <c r="CM28" s="682"/>
      <c r="CN28" s="682"/>
      <c r="CO28" s="682"/>
      <c r="CP28" s="682"/>
      <c r="CQ28" s="683"/>
      <c r="CR28" s="666">
        <v>1700768</v>
      </c>
      <c r="CS28" s="667"/>
      <c r="CT28" s="667"/>
      <c r="CU28" s="667"/>
      <c r="CV28" s="667"/>
      <c r="CW28" s="667"/>
      <c r="CX28" s="667"/>
      <c r="CY28" s="668"/>
      <c r="CZ28" s="671">
        <v>10</v>
      </c>
      <c r="DA28" s="706"/>
      <c r="DB28" s="706"/>
      <c r="DC28" s="708"/>
      <c r="DD28" s="675">
        <v>1565768</v>
      </c>
      <c r="DE28" s="667"/>
      <c r="DF28" s="667"/>
      <c r="DG28" s="667"/>
      <c r="DH28" s="667"/>
      <c r="DI28" s="667"/>
      <c r="DJ28" s="667"/>
      <c r="DK28" s="668"/>
      <c r="DL28" s="675">
        <v>1565768</v>
      </c>
      <c r="DM28" s="667"/>
      <c r="DN28" s="667"/>
      <c r="DO28" s="667"/>
      <c r="DP28" s="667"/>
      <c r="DQ28" s="667"/>
      <c r="DR28" s="667"/>
      <c r="DS28" s="667"/>
      <c r="DT28" s="667"/>
      <c r="DU28" s="667"/>
      <c r="DV28" s="668"/>
      <c r="DW28" s="671">
        <v>16.8</v>
      </c>
      <c r="DX28" s="706"/>
      <c r="DY28" s="706"/>
      <c r="DZ28" s="706"/>
      <c r="EA28" s="706"/>
      <c r="EB28" s="706"/>
      <c r="EC28" s="707"/>
    </row>
    <row r="29" spans="2:133" ht="11.25" customHeight="1" x14ac:dyDescent="0.15">
      <c r="B29" s="663" t="s">
        <v>311</v>
      </c>
      <c r="C29" s="664"/>
      <c r="D29" s="664"/>
      <c r="E29" s="664"/>
      <c r="F29" s="664"/>
      <c r="G29" s="664"/>
      <c r="H29" s="664"/>
      <c r="I29" s="664"/>
      <c r="J29" s="664"/>
      <c r="K29" s="664"/>
      <c r="L29" s="664"/>
      <c r="M29" s="664"/>
      <c r="N29" s="664"/>
      <c r="O29" s="664"/>
      <c r="P29" s="664"/>
      <c r="Q29" s="665"/>
      <c r="R29" s="666">
        <v>33705</v>
      </c>
      <c r="S29" s="667"/>
      <c r="T29" s="667"/>
      <c r="U29" s="667"/>
      <c r="V29" s="667"/>
      <c r="W29" s="667"/>
      <c r="X29" s="667"/>
      <c r="Y29" s="668"/>
      <c r="Z29" s="669">
        <v>0.2</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312</v>
      </c>
      <c r="CE29" s="716"/>
      <c r="CF29" s="681" t="s">
        <v>70</v>
      </c>
      <c r="CG29" s="682"/>
      <c r="CH29" s="682"/>
      <c r="CI29" s="682"/>
      <c r="CJ29" s="682"/>
      <c r="CK29" s="682"/>
      <c r="CL29" s="682"/>
      <c r="CM29" s="682"/>
      <c r="CN29" s="682"/>
      <c r="CO29" s="682"/>
      <c r="CP29" s="682"/>
      <c r="CQ29" s="683"/>
      <c r="CR29" s="666">
        <v>1700768</v>
      </c>
      <c r="CS29" s="691"/>
      <c r="CT29" s="691"/>
      <c r="CU29" s="691"/>
      <c r="CV29" s="691"/>
      <c r="CW29" s="691"/>
      <c r="CX29" s="691"/>
      <c r="CY29" s="692"/>
      <c r="CZ29" s="671">
        <v>10</v>
      </c>
      <c r="DA29" s="706"/>
      <c r="DB29" s="706"/>
      <c r="DC29" s="708"/>
      <c r="DD29" s="675">
        <v>1565768</v>
      </c>
      <c r="DE29" s="691"/>
      <c r="DF29" s="691"/>
      <c r="DG29" s="691"/>
      <c r="DH29" s="691"/>
      <c r="DI29" s="691"/>
      <c r="DJ29" s="691"/>
      <c r="DK29" s="692"/>
      <c r="DL29" s="675">
        <v>1565768</v>
      </c>
      <c r="DM29" s="691"/>
      <c r="DN29" s="691"/>
      <c r="DO29" s="691"/>
      <c r="DP29" s="691"/>
      <c r="DQ29" s="691"/>
      <c r="DR29" s="691"/>
      <c r="DS29" s="691"/>
      <c r="DT29" s="691"/>
      <c r="DU29" s="691"/>
      <c r="DV29" s="692"/>
      <c r="DW29" s="671">
        <v>16.8</v>
      </c>
      <c r="DX29" s="706"/>
      <c r="DY29" s="706"/>
      <c r="DZ29" s="706"/>
      <c r="EA29" s="706"/>
      <c r="EB29" s="706"/>
      <c r="EC29" s="707"/>
    </row>
    <row r="30" spans="2:133" ht="11.25" customHeight="1" x14ac:dyDescent="0.15">
      <c r="B30" s="663" t="s">
        <v>313</v>
      </c>
      <c r="C30" s="664"/>
      <c r="D30" s="664"/>
      <c r="E30" s="664"/>
      <c r="F30" s="664"/>
      <c r="G30" s="664"/>
      <c r="H30" s="664"/>
      <c r="I30" s="664"/>
      <c r="J30" s="664"/>
      <c r="K30" s="664"/>
      <c r="L30" s="664"/>
      <c r="M30" s="664"/>
      <c r="N30" s="664"/>
      <c r="O30" s="664"/>
      <c r="P30" s="664"/>
      <c r="Q30" s="665"/>
      <c r="R30" s="666">
        <v>107859</v>
      </c>
      <c r="S30" s="667"/>
      <c r="T30" s="667"/>
      <c r="U30" s="667"/>
      <c r="V30" s="667"/>
      <c r="W30" s="667"/>
      <c r="X30" s="667"/>
      <c r="Y30" s="668"/>
      <c r="Z30" s="669">
        <v>0.6</v>
      </c>
      <c r="AA30" s="669"/>
      <c r="AB30" s="669"/>
      <c r="AC30" s="669"/>
      <c r="AD30" s="670">
        <v>764</v>
      </c>
      <c r="AE30" s="670"/>
      <c r="AF30" s="670"/>
      <c r="AG30" s="670"/>
      <c r="AH30" s="670"/>
      <c r="AI30" s="670"/>
      <c r="AJ30" s="670"/>
      <c r="AK30" s="670"/>
      <c r="AL30" s="671">
        <v>0</v>
      </c>
      <c r="AM30" s="672"/>
      <c r="AN30" s="672"/>
      <c r="AO30" s="673"/>
      <c r="AP30" s="645" t="s">
        <v>229</v>
      </c>
      <c r="AQ30" s="646"/>
      <c r="AR30" s="646"/>
      <c r="AS30" s="646"/>
      <c r="AT30" s="646"/>
      <c r="AU30" s="646"/>
      <c r="AV30" s="646"/>
      <c r="AW30" s="646"/>
      <c r="AX30" s="646"/>
      <c r="AY30" s="646"/>
      <c r="AZ30" s="646"/>
      <c r="BA30" s="646"/>
      <c r="BB30" s="646"/>
      <c r="BC30" s="646"/>
      <c r="BD30" s="646"/>
      <c r="BE30" s="646"/>
      <c r="BF30" s="647"/>
      <c r="BG30" s="645" t="s">
        <v>314</v>
      </c>
      <c r="BH30" s="713"/>
      <c r="BI30" s="713"/>
      <c r="BJ30" s="713"/>
      <c r="BK30" s="713"/>
      <c r="BL30" s="713"/>
      <c r="BM30" s="713"/>
      <c r="BN30" s="713"/>
      <c r="BO30" s="713"/>
      <c r="BP30" s="713"/>
      <c r="BQ30" s="714"/>
      <c r="BR30" s="645" t="s">
        <v>315</v>
      </c>
      <c r="BS30" s="713"/>
      <c r="BT30" s="713"/>
      <c r="BU30" s="713"/>
      <c r="BV30" s="713"/>
      <c r="BW30" s="713"/>
      <c r="BX30" s="713"/>
      <c r="BY30" s="713"/>
      <c r="BZ30" s="713"/>
      <c r="CA30" s="713"/>
      <c r="CB30" s="714"/>
      <c r="CD30" s="717"/>
      <c r="CE30" s="718"/>
      <c r="CF30" s="681" t="s">
        <v>316</v>
      </c>
      <c r="CG30" s="682"/>
      <c r="CH30" s="682"/>
      <c r="CI30" s="682"/>
      <c r="CJ30" s="682"/>
      <c r="CK30" s="682"/>
      <c r="CL30" s="682"/>
      <c r="CM30" s="682"/>
      <c r="CN30" s="682"/>
      <c r="CO30" s="682"/>
      <c r="CP30" s="682"/>
      <c r="CQ30" s="683"/>
      <c r="CR30" s="666">
        <v>1623069</v>
      </c>
      <c r="CS30" s="667"/>
      <c r="CT30" s="667"/>
      <c r="CU30" s="667"/>
      <c r="CV30" s="667"/>
      <c r="CW30" s="667"/>
      <c r="CX30" s="667"/>
      <c r="CY30" s="668"/>
      <c r="CZ30" s="671">
        <v>9.6</v>
      </c>
      <c r="DA30" s="706"/>
      <c r="DB30" s="706"/>
      <c r="DC30" s="708"/>
      <c r="DD30" s="675">
        <v>1488069</v>
      </c>
      <c r="DE30" s="667"/>
      <c r="DF30" s="667"/>
      <c r="DG30" s="667"/>
      <c r="DH30" s="667"/>
      <c r="DI30" s="667"/>
      <c r="DJ30" s="667"/>
      <c r="DK30" s="668"/>
      <c r="DL30" s="675">
        <v>1488069</v>
      </c>
      <c r="DM30" s="667"/>
      <c r="DN30" s="667"/>
      <c r="DO30" s="667"/>
      <c r="DP30" s="667"/>
      <c r="DQ30" s="667"/>
      <c r="DR30" s="667"/>
      <c r="DS30" s="667"/>
      <c r="DT30" s="667"/>
      <c r="DU30" s="667"/>
      <c r="DV30" s="668"/>
      <c r="DW30" s="671">
        <v>15.9</v>
      </c>
      <c r="DX30" s="706"/>
      <c r="DY30" s="706"/>
      <c r="DZ30" s="706"/>
      <c r="EA30" s="706"/>
      <c r="EB30" s="706"/>
      <c r="EC30" s="707"/>
    </row>
    <row r="31" spans="2:133" ht="11.25" customHeight="1" x14ac:dyDescent="0.15">
      <c r="B31" s="663" t="s">
        <v>317</v>
      </c>
      <c r="C31" s="664"/>
      <c r="D31" s="664"/>
      <c r="E31" s="664"/>
      <c r="F31" s="664"/>
      <c r="G31" s="664"/>
      <c r="H31" s="664"/>
      <c r="I31" s="664"/>
      <c r="J31" s="664"/>
      <c r="K31" s="664"/>
      <c r="L31" s="664"/>
      <c r="M31" s="664"/>
      <c r="N31" s="664"/>
      <c r="O31" s="664"/>
      <c r="P31" s="664"/>
      <c r="Q31" s="665"/>
      <c r="R31" s="666">
        <v>17160</v>
      </c>
      <c r="S31" s="667"/>
      <c r="T31" s="667"/>
      <c r="U31" s="667"/>
      <c r="V31" s="667"/>
      <c r="W31" s="667"/>
      <c r="X31" s="667"/>
      <c r="Y31" s="668"/>
      <c r="Z31" s="669">
        <v>0.1</v>
      </c>
      <c r="AA31" s="669"/>
      <c r="AB31" s="669"/>
      <c r="AC31" s="669"/>
      <c r="AD31" s="670" t="s">
        <v>130</v>
      </c>
      <c r="AE31" s="670"/>
      <c r="AF31" s="670"/>
      <c r="AG31" s="670"/>
      <c r="AH31" s="670"/>
      <c r="AI31" s="670"/>
      <c r="AJ31" s="670"/>
      <c r="AK31" s="670"/>
      <c r="AL31" s="671" t="s">
        <v>130</v>
      </c>
      <c r="AM31" s="672"/>
      <c r="AN31" s="672"/>
      <c r="AO31" s="673"/>
      <c r="AP31" s="726" t="s">
        <v>318</v>
      </c>
      <c r="AQ31" s="727"/>
      <c r="AR31" s="727"/>
      <c r="AS31" s="727"/>
      <c r="AT31" s="732" t="s">
        <v>319</v>
      </c>
      <c r="AU31" s="213"/>
      <c r="AV31" s="213"/>
      <c r="AW31" s="213"/>
      <c r="AX31" s="652" t="s">
        <v>191</v>
      </c>
      <c r="AY31" s="653"/>
      <c r="AZ31" s="653"/>
      <c r="BA31" s="653"/>
      <c r="BB31" s="653"/>
      <c r="BC31" s="653"/>
      <c r="BD31" s="653"/>
      <c r="BE31" s="653"/>
      <c r="BF31" s="654"/>
      <c r="BG31" s="725">
        <v>99.4</v>
      </c>
      <c r="BH31" s="721"/>
      <c r="BI31" s="721"/>
      <c r="BJ31" s="721"/>
      <c r="BK31" s="721"/>
      <c r="BL31" s="721"/>
      <c r="BM31" s="661">
        <v>98.5</v>
      </c>
      <c r="BN31" s="721"/>
      <c r="BO31" s="721"/>
      <c r="BP31" s="721"/>
      <c r="BQ31" s="722"/>
      <c r="BR31" s="725">
        <v>99.1</v>
      </c>
      <c r="BS31" s="721"/>
      <c r="BT31" s="721"/>
      <c r="BU31" s="721"/>
      <c r="BV31" s="721"/>
      <c r="BW31" s="721"/>
      <c r="BX31" s="661">
        <v>98.1</v>
      </c>
      <c r="BY31" s="721"/>
      <c r="BZ31" s="721"/>
      <c r="CA31" s="721"/>
      <c r="CB31" s="722"/>
      <c r="CD31" s="717"/>
      <c r="CE31" s="718"/>
      <c r="CF31" s="681" t="s">
        <v>320</v>
      </c>
      <c r="CG31" s="682"/>
      <c r="CH31" s="682"/>
      <c r="CI31" s="682"/>
      <c r="CJ31" s="682"/>
      <c r="CK31" s="682"/>
      <c r="CL31" s="682"/>
      <c r="CM31" s="682"/>
      <c r="CN31" s="682"/>
      <c r="CO31" s="682"/>
      <c r="CP31" s="682"/>
      <c r="CQ31" s="683"/>
      <c r="CR31" s="666">
        <v>77699</v>
      </c>
      <c r="CS31" s="691"/>
      <c r="CT31" s="691"/>
      <c r="CU31" s="691"/>
      <c r="CV31" s="691"/>
      <c r="CW31" s="691"/>
      <c r="CX31" s="691"/>
      <c r="CY31" s="692"/>
      <c r="CZ31" s="671">
        <v>0.5</v>
      </c>
      <c r="DA31" s="706"/>
      <c r="DB31" s="706"/>
      <c r="DC31" s="708"/>
      <c r="DD31" s="675">
        <v>77699</v>
      </c>
      <c r="DE31" s="691"/>
      <c r="DF31" s="691"/>
      <c r="DG31" s="691"/>
      <c r="DH31" s="691"/>
      <c r="DI31" s="691"/>
      <c r="DJ31" s="691"/>
      <c r="DK31" s="692"/>
      <c r="DL31" s="675">
        <v>77699</v>
      </c>
      <c r="DM31" s="691"/>
      <c r="DN31" s="691"/>
      <c r="DO31" s="691"/>
      <c r="DP31" s="691"/>
      <c r="DQ31" s="691"/>
      <c r="DR31" s="691"/>
      <c r="DS31" s="691"/>
      <c r="DT31" s="691"/>
      <c r="DU31" s="691"/>
      <c r="DV31" s="692"/>
      <c r="DW31" s="671">
        <v>0.8</v>
      </c>
      <c r="DX31" s="706"/>
      <c r="DY31" s="706"/>
      <c r="DZ31" s="706"/>
      <c r="EA31" s="706"/>
      <c r="EB31" s="706"/>
      <c r="EC31" s="707"/>
    </row>
    <row r="32" spans="2:133" ht="11.25" customHeight="1" x14ac:dyDescent="0.15">
      <c r="B32" s="663" t="s">
        <v>321</v>
      </c>
      <c r="C32" s="664"/>
      <c r="D32" s="664"/>
      <c r="E32" s="664"/>
      <c r="F32" s="664"/>
      <c r="G32" s="664"/>
      <c r="H32" s="664"/>
      <c r="I32" s="664"/>
      <c r="J32" s="664"/>
      <c r="K32" s="664"/>
      <c r="L32" s="664"/>
      <c r="M32" s="664"/>
      <c r="N32" s="664"/>
      <c r="O32" s="664"/>
      <c r="P32" s="664"/>
      <c r="Q32" s="665"/>
      <c r="R32" s="666">
        <v>3694880</v>
      </c>
      <c r="S32" s="667"/>
      <c r="T32" s="667"/>
      <c r="U32" s="667"/>
      <c r="V32" s="667"/>
      <c r="W32" s="667"/>
      <c r="X32" s="667"/>
      <c r="Y32" s="668"/>
      <c r="Z32" s="669">
        <v>21.3</v>
      </c>
      <c r="AA32" s="669"/>
      <c r="AB32" s="669"/>
      <c r="AC32" s="669"/>
      <c r="AD32" s="670" t="s">
        <v>252</v>
      </c>
      <c r="AE32" s="670"/>
      <c r="AF32" s="670"/>
      <c r="AG32" s="670"/>
      <c r="AH32" s="670"/>
      <c r="AI32" s="670"/>
      <c r="AJ32" s="670"/>
      <c r="AK32" s="670"/>
      <c r="AL32" s="671" t="s">
        <v>130</v>
      </c>
      <c r="AM32" s="672"/>
      <c r="AN32" s="672"/>
      <c r="AO32" s="673"/>
      <c r="AP32" s="728"/>
      <c r="AQ32" s="729"/>
      <c r="AR32" s="729"/>
      <c r="AS32" s="729"/>
      <c r="AT32" s="733"/>
      <c r="AU32" s="212" t="s">
        <v>322</v>
      </c>
      <c r="AV32" s="212"/>
      <c r="AW32" s="212"/>
      <c r="AX32" s="663" t="s">
        <v>323</v>
      </c>
      <c r="AY32" s="664"/>
      <c r="AZ32" s="664"/>
      <c r="BA32" s="664"/>
      <c r="BB32" s="664"/>
      <c r="BC32" s="664"/>
      <c r="BD32" s="664"/>
      <c r="BE32" s="664"/>
      <c r="BF32" s="665"/>
      <c r="BG32" s="735">
        <v>99.4</v>
      </c>
      <c r="BH32" s="691"/>
      <c r="BI32" s="691"/>
      <c r="BJ32" s="691"/>
      <c r="BK32" s="691"/>
      <c r="BL32" s="691"/>
      <c r="BM32" s="672">
        <v>98.6</v>
      </c>
      <c r="BN32" s="723"/>
      <c r="BO32" s="723"/>
      <c r="BP32" s="723"/>
      <c r="BQ32" s="724"/>
      <c r="BR32" s="735">
        <v>99.3</v>
      </c>
      <c r="BS32" s="691"/>
      <c r="BT32" s="691"/>
      <c r="BU32" s="691"/>
      <c r="BV32" s="691"/>
      <c r="BW32" s="691"/>
      <c r="BX32" s="672">
        <v>98.3</v>
      </c>
      <c r="BY32" s="723"/>
      <c r="BZ32" s="723"/>
      <c r="CA32" s="723"/>
      <c r="CB32" s="724"/>
      <c r="CD32" s="719"/>
      <c r="CE32" s="720"/>
      <c r="CF32" s="681" t="s">
        <v>324</v>
      </c>
      <c r="CG32" s="682"/>
      <c r="CH32" s="682"/>
      <c r="CI32" s="682"/>
      <c r="CJ32" s="682"/>
      <c r="CK32" s="682"/>
      <c r="CL32" s="682"/>
      <c r="CM32" s="682"/>
      <c r="CN32" s="682"/>
      <c r="CO32" s="682"/>
      <c r="CP32" s="682"/>
      <c r="CQ32" s="683"/>
      <c r="CR32" s="666" t="s">
        <v>252</v>
      </c>
      <c r="CS32" s="667"/>
      <c r="CT32" s="667"/>
      <c r="CU32" s="667"/>
      <c r="CV32" s="667"/>
      <c r="CW32" s="667"/>
      <c r="CX32" s="667"/>
      <c r="CY32" s="668"/>
      <c r="CZ32" s="671" t="s">
        <v>130</v>
      </c>
      <c r="DA32" s="706"/>
      <c r="DB32" s="706"/>
      <c r="DC32" s="708"/>
      <c r="DD32" s="675" t="s">
        <v>130</v>
      </c>
      <c r="DE32" s="667"/>
      <c r="DF32" s="667"/>
      <c r="DG32" s="667"/>
      <c r="DH32" s="667"/>
      <c r="DI32" s="667"/>
      <c r="DJ32" s="667"/>
      <c r="DK32" s="668"/>
      <c r="DL32" s="675" t="s">
        <v>130</v>
      </c>
      <c r="DM32" s="667"/>
      <c r="DN32" s="667"/>
      <c r="DO32" s="667"/>
      <c r="DP32" s="667"/>
      <c r="DQ32" s="667"/>
      <c r="DR32" s="667"/>
      <c r="DS32" s="667"/>
      <c r="DT32" s="667"/>
      <c r="DU32" s="667"/>
      <c r="DV32" s="668"/>
      <c r="DW32" s="671" t="s">
        <v>130</v>
      </c>
      <c r="DX32" s="706"/>
      <c r="DY32" s="706"/>
      <c r="DZ32" s="706"/>
      <c r="EA32" s="706"/>
      <c r="EB32" s="706"/>
      <c r="EC32" s="707"/>
    </row>
    <row r="33" spans="2:133" ht="11.25" customHeight="1" x14ac:dyDescent="0.15">
      <c r="B33" s="702" t="s">
        <v>325</v>
      </c>
      <c r="C33" s="703"/>
      <c r="D33" s="703"/>
      <c r="E33" s="703"/>
      <c r="F33" s="703"/>
      <c r="G33" s="703"/>
      <c r="H33" s="703"/>
      <c r="I33" s="703"/>
      <c r="J33" s="703"/>
      <c r="K33" s="703"/>
      <c r="L33" s="703"/>
      <c r="M33" s="703"/>
      <c r="N33" s="703"/>
      <c r="O33" s="703"/>
      <c r="P33" s="703"/>
      <c r="Q33" s="704"/>
      <c r="R33" s="666" t="s">
        <v>130</v>
      </c>
      <c r="S33" s="667"/>
      <c r="T33" s="667"/>
      <c r="U33" s="667"/>
      <c r="V33" s="667"/>
      <c r="W33" s="667"/>
      <c r="X33" s="667"/>
      <c r="Y33" s="668"/>
      <c r="Z33" s="669" t="s">
        <v>130</v>
      </c>
      <c r="AA33" s="669"/>
      <c r="AB33" s="669"/>
      <c r="AC33" s="669"/>
      <c r="AD33" s="670" t="s">
        <v>252</v>
      </c>
      <c r="AE33" s="670"/>
      <c r="AF33" s="670"/>
      <c r="AG33" s="670"/>
      <c r="AH33" s="670"/>
      <c r="AI33" s="670"/>
      <c r="AJ33" s="670"/>
      <c r="AK33" s="670"/>
      <c r="AL33" s="671" t="s">
        <v>130</v>
      </c>
      <c r="AM33" s="672"/>
      <c r="AN33" s="672"/>
      <c r="AO33" s="673"/>
      <c r="AP33" s="730"/>
      <c r="AQ33" s="731"/>
      <c r="AR33" s="731"/>
      <c r="AS33" s="731"/>
      <c r="AT33" s="734"/>
      <c r="AU33" s="214"/>
      <c r="AV33" s="214"/>
      <c r="AW33" s="214"/>
      <c r="AX33" s="710" t="s">
        <v>326</v>
      </c>
      <c r="AY33" s="711"/>
      <c r="AZ33" s="711"/>
      <c r="BA33" s="711"/>
      <c r="BB33" s="711"/>
      <c r="BC33" s="711"/>
      <c r="BD33" s="711"/>
      <c r="BE33" s="711"/>
      <c r="BF33" s="712"/>
      <c r="BG33" s="736">
        <v>99.3</v>
      </c>
      <c r="BH33" s="737"/>
      <c r="BI33" s="737"/>
      <c r="BJ33" s="737"/>
      <c r="BK33" s="737"/>
      <c r="BL33" s="737"/>
      <c r="BM33" s="738">
        <v>98.4</v>
      </c>
      <c r="BN33" s="737"/>
      <c r="BO33" s="737"/>
      <c r="BP33" s="737"/>
      <c r="BQ33" s="739"/>
      <c r="BR33" s="736">
        <v>98.8</v>
      </c>
      <c r="BS33" s="737"/>
      <c r="BT33" s="737"/>
      <c r="BU33" s="737"/>
      <c r="BV33" s="737"/>
      <c r="BW33" s="737"/>
      <c r="BX33" s="738">
        <v>97.7</v>
      </c>
      <c r="BY33" s="737"/>
      <c r="BZ33" s="737"/>
      <c r="CA33" s="737"/>
      <c r="CB33" s="739"/>
      <c r="CD33" s="681" t="s">
        <v>327</v>
      </c>
      <c r="CE33" s="682"/>
      <c r="CF33" s="682"/>
      <c r="CG33" s="682"/>
      <c r="CH33" s="682"/>
      <c r="CI33" s="682"/>
      <c r="CJ33" s="682"/>
      <c r="CK33" s="682"/>
      <c r="CL33" s="682"/>
      <c r="CM33" s="682"/>
      <c r="CN33" s="682"/>
      <c r="CO33" s="682"/>
      <c r="CP33" s="682"/>
      <c r="CQ33" s="683"/>
      <c r="CR33" s="666">
        <v>6484701</v>
      </c>
      <c r="CS33" s="691"/>
      <c r="CT33" s="691"/>
      <c r="CU33" s="691"/>
      <c r="CV33" s="691"/>
      <c r="CW33" s="691"/>
      <c r="CX33" s="691"/>
      <c r="CY33" s="692"/>
      <c r="CZ33" s="671">
        <v>38.299999999999997</v>
      </c>
      <c r="DA33" s="706"/>
      <c r="DB33" s="706"/>
      <c r="DC33" s="708"/>
      <c r="DD33" s="675">
        <v>5046683</v>
      </c>
      <c r="DE33" s="691"/>
      <c r="DF33" s="691"/>
      <c r="DG33" s="691"/>
      <c r="DH33" s="691"/>
      <c r="DI33" s="691"/>
      <c r="DJ33" s="691"/>
      <c r="DK33" s="692"/>
      <c r="DL33" s="675">
        <v>3476012</v>
      </c>
      <c r="DM33" s="691"/>
      <c r="DN33" s="691"/>
      <c r="DO33" s="691"/>
      <c r="DP33" s="691"/>
      <c r="DQ33" s="691"/>
      <c r="DR33" s="691"/>
      <c r="DS33" s="691"/>
      <c r="DT33" s="691"/>
      <c r="DU33" s="691"/>
      <c r="DV33" s="692"/>
      <c r="DW33" s="671">
        <v>37.200000000000003</v>
      </c>
      <c r="DX33" s="706"/>
      <c r="DY33" s="706"/>
      <c r="DZ33" s="706"/>
      <c r="EA33" s="706"/>
      <c r="EB33" s="706"/>
      <c r="EC33" s="707"/>
    </row>
    <row r="34" spans="2:133" ht="11.25" customHeight="1" x14ac:dyDescent="0.15">
      <c r="B34" s="663" t="s">
        <v>328</v>
      </c>
      <c r="C34" s="664"/>
      <c r="D34" s="664"/>
      <c r="E34" s="664"/>
      <c r="F34" s="664"/>
      <c r="G34" s="664"/>
      <c r="H34" s="664"/>
      <c r="I34" s="664"/>
      <c r="J34" s="664"/>
      <c r="K34" s="664"/>
      <c r="L34" s="664"/>
      <c r="M34" s="664"/>
      <c r="N34" s="664"/>
      <c r="O34" s="664"/>
      <c r="P34" s="664"/>
      <c r="Q34" s="665"/>
      <c r="R34" s="666">
        <v>1147724</v>
      </c>
      <c r="S34" s="667"/>
      <c r="T34" s="667"/>
      <c r="U34" s="667"/>
      <c r="V34" s="667"/>
      <c r="W34" s="667"/>
      <c r="X34" s="667"/>
      <c r="Y34" s="668"/>
      <c r="Z34" s="669">
        <v>6.6</v>
      </c>
      <c r="AA34" s="669"/>
      <c r="AB34" s="669"/>
      <c r="AC34" s="669"/>
      <c r="AD34" s="670" t="s">
        <v>252</v>
      </c>
      <c r="AE34" s="670"/>
      <c r="AF34" s="670"/>
      <c r="AG34" s="670"/>
      <c r="AH34" s="670"/>
      <c r="AI34" s="670"/>
      <c r="AJ34" s="670"/>
      <c r="AK34" s="670"/>
      <c r="AL34" s="671" t="s">
        <v>252</v>
      </c>
      <c r="AM34" s="672"/>
      <c r="AN34" s="672"/>
      <c r="AO34" s="673"/>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681" t="s">
        <v>329</v>
      </c>
      <c r="CE34" s="682"/>
      <c r="CF34" s="682"/>
      <c r="CG34" s="682"/>
      <c r="CH34" s="682"/>
      <c r="CI34" s="682"/>
      <c r="CJ34" s="682"/>
      <c r="CK34" s="682"/>
      <c r="CL34" s="682"/>
      <c r="CM34" s="682"/>
      <c r="CN34" s="682"/>
      <c r="CO34" s="682"/>
      <c r="CP34" s="682"/>
      <c r="CQ34" s="683"/>
      <c r="CR34" s="666">
        <v>1978971</v>
      </c>
      <c r="CS34" s="667"/>
      <c r="CT34" s="667"/>
      <c r="CU34" s="667"/>
      <c r="CV34" s="667"/>
      <c r="CW34" s="667"/>
      <c r="CX34" s="667"/>
      <c r="CY34" s="668"/>
      <c r="CZ34" s="671">
        <v>11.7</v>
      </c>
      <c r="DA34" s="706"/>
      <c r="DB34" s="706"/>
      <c r="DC34" s="708"/>
      <c r="DD34" s="675">
        <v>1479974</v>
      </c>
      <c r="DE34" s="667"/>
      <c r="DF34" s="667"/>
      <c r="DG34" s="667"/>
      <c r="DH34" s="667"/>
      <c r="DI34" s="667"/>
      <c r="DJ34" s="667"/>
      <c r="DK34" s="668"/>
      <c r="DL34" s="675">
        <v>1133583</v>
      </c>
      <c r="DM34" s="667"/>
      <c r="DN34" s="667"/>
      <c r="DO34" s="667"/>
      <c r="DP34" s="667"/>
      <c r="DQ34" s="667"/>
      <c r="DR34" s="667"/>
      <c r="DS34" s="667"/>
      <c r="DT34" s="667"/>
      <c r="DU34" s="667"/>
      <c r="DV34" s="668"/>
      <c r="DW34" s="671">
        <v>12.1</v>
      </c>
      <c r="DX34" s="706"/>
      <c r="DY34" s="706"/>
      <c r="DZ34" s="706"/>
      <c r="EA34" s="706"/>
      <c r="EB34" s="706"/>
      <c r="EC34" s="707"/>
    </row>
    <row r="35" spans="2:133" ht="11.25" customHeight="1" x14ac:dyDescent="0.15">
      <c r="B35" s="663" t="s">
        <v>330</v>
      </c>
      <c r="C35" s="664"/>
      <c r="D35" s="664"/>
      <c r="E35" s="664"/>
      <c r="F35" s="664"/>
      <c r="G35" s="664"/>
      <c r="H35" s="664"/>
      <c r="I35" s="664"/>
      <c r="J35" s="664"/>
      <c r="K35" s="664"/>
      <c r="L35" s="664"/>
      <c r="M35" s="664"/>
      <c r="N35" s="664"/>
      <c r="O35" s="664"/>
      <c r="P35" s="664"/>
      <c r="Q35" s="665"/>
      <c r="R35" s="666">
        <v>5164</v>
      </c>
      <c r="S35" s="667"/>
      <c r="T35" s="667"/>
      <c r="U35" s="667"/>
      <c r="V35" s="667"/>
      <c r="W35" s="667"/>
      <c r="X35" s="667"/>
      <c r="Y35" s="668"/>
      <c r="Z35" s="669">
        <v>0</v>
      </c>
      <c r="AA35" s="669"/>
      <c r="AB35" s="669"/>
      <c r="AC35" s="669"/>
      <c r="AD35" s="670">
        <v>1475</v>
      </c>
      <c r="AE35" s="670"/>
      <c r="AF35" s="670"/>
      <c r="AG35" s="670"/>
      <c r="AH35" s="670"/>
      <c r="AI35" s="670"/>
      <c r="AJ35" s="670"/>
      <c r="AK35" s="670"/>
      <c r="AL35" s="671">
        <v>0</v>
      </c>
      <c r="AM35" s="672"/>
      <c r="AN35" s="672"/>
      <c r="AO35" s="673"/>
      <c r="AP35" s="217"/>
      <c r="AQ35" s="645" t="s">
        <v>331</v>
      </c>
      <c r="AR35" s="646"/>
      <c r="AS35" s="646"/>
      <c r="AT35" s="646"/>
      <c r="AU35" s="646"/>
      <c r="AV35" s="646"/>
      <c r="AW35" s="646"/>
      <c r="AX35" s="646"/>
      <c r="AY35" s="646"/>
      <c r="AZ35" s="646"/>
      <c r="BA35" s="646"/>
      <c r="BB35" s="646"/>
      <c r="BC35" s="646"/>
      <c r="BD35" s="646"/>
      <c r="BE35" s="646"/>
      <c r="BF35" s="647"/>
      <c r="BG35" s="645" t="s">
        <v>332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333</v>
      </c>
      <c r="CE35" s="682"/>
      <c r="CF35" s="682"/>
      <c r="CG35" s="682"/>
      <c r="CH35" s="682"/>
      <c r="CI35" s="682"/>
      <c r="CJ35" s="682"/>
      <c r="CK35" s="682"/>
      <c r="CL35" s="682"/>
      <c r="CM35" s="682"/>
      <c r="CN35" s="682"/>
      <c r="CO35" s="682"/>
      <c r="CP35" s="682"/>
      <c r="CQ35" s="683"/>
      <c r="CR35" s="666">
        <v>298566</v>
      </c>
      <c r="CS35" s="691"/>
      <c r="CT35" s="691"/>
      <c r="CU35" s="691"/>
      <c r="CV35" s="691"/>
      <c r="CW35" s="691"/>
      <c r="CX35" s="691"/>
      <c r="CY35" s="692"/>
      <c r="CZ35" s="671">
        <v>1.8</v>
      </c>
      <c r="DA35" s="706"/>
      <c r="DB35" s="706"/>
      <c r="DC35" s="708"/>
      <c r="DD35" s="675">
        <v>173779</v>
      </c>
      <c r="DE35" s="691"/>
      <c r="DF35" s="691"/>
      <c r="DG35" s="691"/>
      <c r="DH35" s="691"/>
      <c r="DI35" s="691"/>
      <c r="DJ35" s="691"/>
      <c r="DK35" s="692"/>
      <c r="DL35" s="675">
        <v>100097</v>
      </c>
      <c r="DM35" s="691"/>
      <c r="DN35" s="691"/>
      <c r="DO35" s="691"/>
      <c r="DP35" s="691"/>
      <c r="DQ35" s="691"/>
      <c r="DR35" s="691"/>
      <c r="DS35" s="691"/>
      <c r="DT35" s="691"/>
      <c r="DU35" s="691"/>
      <c r="DV35" s="692"/>
      <c r="DW35" s="671">
        <v>1.1000000000000001</v>
      </c>
      <c r="DX35" s="706"/>
      <c r="DY35" s="706"/>
      <c r="DZ35" s="706"/>
      <c r="EA35" s="706"/>
      <c r="EB35" s="706"/>
      <c r="EC35" s="707"/>
    </row>
    <row r="36" spans="2:133" ht="11.25" customHeight="1" x14ac:dyDescent="0.15">
      <c r="B36" s="663" t="s">
        <v>334</v>
      </c>
      <c r="C36" s="664"/>
      <c r="D36" s="664"/>
      <c r="E36" s="664"/>
      <c r="F36" s="664"/>
      <c r="G36" s="664"/>
      <c r="H36" s="664"/>
      <c r="I36" s="664"/>
      <c r="J36" s="664"/>
      <c r="K36" s="664"/>
      <c r="L36" s="664"/>
      <c r="M36" s="664"/>
      <c r="N36" s="664"/>
      <c r="O36" s="664"/>
      <c r="P36" s="664"/>
      <c r="Q36" s="665"/>
      <c r="R36" s="666">
        <v>32789</v>
      </c>
      <c r="S36" s="667"/>
      <c r="T36" s="667"/>
      <c r="U36" s="667"/>
      <c r="V36" s="667"/>
      <c r="W36" s="667"/>
      <c r="X36" s="667"/>
      <c r="Y36" s="668"/>
      <c r="Z36" s="669">
        <v>0.2</v>
      </c>
      <c r="AA36" s="669"/>
      <c r="AB36" s="669"/>
      <c r="AC36" s="669"/>
      <c r="AD36" s="670" t="s">
        <v>130</v>
      </c>
      <c r="AE36" s="670"/>
      <c r="AF36" s="670"/>
      <c r="AG36" s="670"/>
      <c r="AH36" s="670"/>
      <c r="AI36" s="670"/>
      <c r="AJ36" s="670"/>
      <c r="AK36" s="670"/>
      <c r="AL36" s="671" t="s">
        <v>130</v>
      </c>
      <c r="AM36" s="672"/>
      <c r="AN36" s="672"/>
      <c r="AO36" s="673"/>
      <c r="AP36" s="217"/>
      <c r="AQ36" s="740" t="s">
        <v>335</v>
      </c>
      <c r="AR36" s="741"/>
      <c r="AS36" s="741"/>
      <c r="AT36" s="741"/>
      <c r="AU36" s="741"/>
      <c r="AV36" s="741"/>
      <c r="AW36" s="741"/>
      <c r="AX36" s="741"/>
      <c r="AY36" s="742"/>
      <c r="AZ36" s="655">
        <v>1935976</v>
      </c>
      <c r="BA36" s="656"/>
      <c r="BB36" s="656"/>
      <c r="BC36" s="656"/>
      <c r="BD36" s="656"/>
      <c r="BE36" s="656"/>
      <c r="BF36" s="743"/>
      <c r="BG36" s="677" t="s">
        <v>336</v>
      </c>
      <c r="BH36" s="678"/>
      <c r="BI36" s="678"/>
      <c r="BJ36" s="678"/>
      <c r="BK36" s="678"/>
      <c r="BL36" s="678"/>
      <c r="BM36" s="678"/>
      <c r="BN36" s="678"/>
      <c r="BO36" s="678"/>
      <c r="BP36" s="678"/>
      <c r="BQ36" s="678"/>
      <c r="BR36" s="678"/>
      <c r="BS36" s="678"/>
      <c r="BT36" s="678"/>
      <c r="BU36" s="679"/>
      <c r="BV36" s="655">
        <v>40511</v>
      </c>
      <c r="BW36" s="656"/>
      <c r="BX36" s="656"/>
      <c r="BY36" s="656"/>
      <c r="BZ36" s="656"/>
      <c r="CA36" s="656"/>
      <c r="CB36" s="743"/>
      <c r="CD36" s="681" t="s">
        <v>337</v>
      </c>
      <c r="CE36" s="682"/>
      <c r="CF36" s="682"/>
      <c r="CG36" s="682"/>
      <c r="CH36" s="682"/>
      <c r="CI36" s="682"/>
      <c r="CJ36" s="682"/>
      <c r="CK36" s="682"/>
      <c r="CL36" s="682"/>
      <c r="CM36" s="682"/>
      <c r="CN36" s="682"/>
      <c r="CO36" s="682"/>
      <c r="CP36" s="682"/>
      <c r="CQ36" s="683"/>
      <c r="CR36" s="666">
        <v>2106902</v>
      </c>
      <c r="CS36" s="667"/>
      <c r="CT36" s="667"/>
      <c r="CU36" s="667"/>
      <c r="CV36" s="667"/>
      <c r="CW36" s="667"/>
      <c r="CX36" s="667"/>
      <c r="CY36" s="668"/>
      <c r="CZ36" s="671">
        <v>12.4</v>
      </c>
      <c r="DA36" s="706"/>
      <c r="DB36" s="706"/>
      <c r="DC36" s="708"/>
      <c r="DD36" s="675">
        <v>1769714</v>
      </c>
      <c r="DE36" s="667"/>
      <c r="DF36" s="667"/>
      <c r="DG36" s="667"/>
      <c r="DH36" s="667"/>
      <c r="DI36" s="667"/>
      <c r="DJ36" s="667"/>
      <c r="DK36" s="668"/>
      <c r="DL36" s="675">
        <v>1425789</v>
      </c>
      <c r="DM36" s="667"/>
      <c r="DN36" s="667"/>
      <c r="DO36" s="667"/>
      <c r="DP36" s="667"/>
      <c r="DQ36" s="667"/>
      <c r="DR36" s="667"/>
      <c r="DS36" s="667"/>
      <c r="DT36" s="667"/>
      <c r="DU36" s="667"/>
      <c r="DV36" s="668"/>
      <c r="DW36" s="671">
        <v>15.3</v>
      </c>
      <c r="DX36" s="706"/>
      <c r="DY36" s="706"/>
      <c r="DZ36" s="706"/>
      <c r="EA36" s="706"/>
      <c r="EB36" s="706"/>
      <c r="EC36" s="707"/>
    </row>
    <row r="37" spans="2:133" ht="11.25" customHeight="1" x14ac:dyDescent="0.15">
      <c r="B37" s="663" t="s">
        <v>338</v>
      </c>
      <c r="C37" s="664"/>
      <c r="D37" s="664"/>
      <c r="E37" s="664"/>
      <c r="F37" s="664"/>
      <c r="G37" s="664"/>
      <c r="H37" s="664"/>
      <c r="I37" s="664"/>
      <c r="J37" s="664"/>
      <c r="K37" s="664"/>
      <c r="L37" s="664"/>
      <c r="M37" s="664"/>
      <c r="N37" s="664"/>
      <c r="O37" s="664"/>
      <c r="P37" s="664"/>
      <c r="Q37" s="665"/>
      <c r="R37" s="666">
        <v>175256</v>
      </c>
      <c r="S37" s="667"/>
      <c r="T37" s="667"/>
      <c r="U37" s="667"/>
      <c r="V37" s="667"/>
      <c r="W37" s="667"/>
      <c r="X37" s="667"/>
      <c r="Y37" s="668"/>
      <c r="Z37" s="669">
        <v>1</v>
      </c>
      <c r="AA37" s="669"/>
      <c r="AB37" s="669"/>
      <c r="AC37" s="669"/>
      <c r="AD37" s="670" t="s">
        <v>252</v>
      </c>
      <c r="AE37" s="670"/>
      <c r="AF37" s="670"/>
      <c r="AG37" s="670"/>
      <c r="AH37" s="670"/>
      <c r="AI37" s="670"/>
      <c r="AJ37" s="670"/>
      <c r="AK37" s="670"/>
      <c r="AL37" s="671" t="s">
        <v>252</v>
      </c>
      <c r="AM37" s="672"/>
      <c r="AN37" s="672"/>
      <c r="AO37" s="673"/>
      <c r="AQ37" s="744" t="s">
        <v>339</v>
      </c>
      <c r="AR37" s="745"/>
      <c r="AS37" s="745"/>
      <c r="AT37" s="745"/>
      <c r="AU37" s="745"/>
      <c r="AV37" s="745"/>
      <c r="AW37" s="745"/>
      <c r="AX37" s="745"/>
      <c r="AY37" s="746"/>
      <c r="AZ37" s="666">
        <v>619500</v>
      </c>
      <c r="BA37" s="667"/>
      <c r="BB37" s="667"/>
      <c r="BC37" s="667"/>
      <c r="BD37" s="691"/>
      <c r="BE37" s="691"/>
      <c r="BF37" s="724"/>
      <c r="BG37" s="681" t="s">
        <v>340</v>
      </c>
      <c r="BH37" s="682"/>
      <c r="BI37" s="682"/>
      <c r="BJ37" s="682"/>
      <c r="BK37" s="682"/>
      <c r="BL37" s="682"/>
      <c r="BM37" s="682"/>
      <c r="BN37" s="682"/>
      <c r="BO37" s="682"/>
      <c r="BP37" s="682"/>
      <c r="BQ37" s="682"/>
      <c r="BR37" s="682"/>
      <c r="BS37" s="682"/>
      <c r="BT37" s="682"/>
      <c r="BU37" s="683"/>
      <c r="BV37" s="666">
        <v>30475</v>
      </c>
      <c r="BW37" s="667"/>
      <c r="BX37" s="667"/>
      <c r="BY37" s="667"/>
      <c r="BZ37" s="667"/>
      <c r="CA37" s="667"/>
      <c r="CB37" s="676"/>
      <c r="CD37" s="681" t="s">
        <v>341</v>
      </c>
      <c r="CE37" s="682"/>
      <c r="CF37" s="682"/>
      <c r="CG37" s="682"/>
      <c r="CH37" s="682"/>
      <c r="CI37" s="682"/>
      <c r="CJ37" s="682"/>
      <c r="CK37" s="682"/>
      <c r="CL37" s="682"/>
      <c r="CM37" s="682"/>
      <c r="CN37" s="682"/>
      <c r="CO37" s="682"/>
      <c r="CP37" s="682"/>
      <c r="CQ37" s="683"/>
      <c r="CR37" s="666">
        <v>393776</v>
      </c>
      <c r="CS37" s="691"/>
      <c r="CT37" s="691"/>
      <c r="CU37" s="691"/>
      <c r="CV37" s="691"/>
      <c r="CW37" s="691"/>
      <c r="CX37" s="691"/>
      <c r="CY37" s="692"/>
      <c r="CZ37" s="671">
        <v>2.2999999999999998</v>
      </c>
      <c r="DA37" s="706"/>
      <c r="DB37" s="706"/>
      <c r="DC37" s="708"/>
      <c r="DD37" s="675">
        <v>393776</v>
      </c>
      <c r="DE37" s="691"/>
      <c r="DF37" s="691"/>
      <c r="DG37" s="691"/>
      <c r="DH37" s="691"/>
      <c r="DI37" s="691"/>
      <c r="DJ37" s="691"/>
      <c r="DK37" s="692"/>
      <c r="DL37" s="675">
        <v>374026</v>
      </c>
      <c r="DM37" s="691"/>
      <c r="DN37" s="691"/>
      <c r="DO37" s="691"/>
      <c r="DP37" s="691"/>
      <c r="DQ37" s="691"/>
      <c r="DR37" s="691"/>
      <c r="DS37" s="691"/>
      <c r="DT37" s="691"/>
      <c r="DU37" s="691"/>
      <c r="DV37" s="692"/>
      <c r="DW37" s="671">
        <v>4</v>
      </c>
      <c r="DX37" s="706"/>
      <c r="DY37" s="706"/>
      <c r="DZ37" s="706"/>
      <c r="EA37" s="706"/>
      <c r="EB37" s="706"/>
      <c r="EC37" s="707"/>
    </row>
    <row r="38" spans="2:133" ht="11.25" customHeight="1" x14ac:dyDescent="0.15">
      <c r="B38" s="663" t="s">
        <v>342</v>
      </c>
      <c r="C38" s="664"/>
      <c r="D38" s="664"/>
      <c r="E38" s="664"/>
      <c r="F38" s="664"/>
      <c r="G38" s="664"/>
      <c r="H38" s="664"/>
      <c r="I38" s="664"/>
      <c r="J38" s="664"/>
      <c r="K38" s="664"/>
      <c r="L38" s="664"/>
      <c r="M38" s="664"/>
      <c r="N38" s="664"/>
      <c r="O38" s="664"/>
      <c r="P38" s="664"/>
      <c r="Q38" s="665"/>
      <c r="R38" s="666">
        <v>133508</v>
      </c>
      <c r="S38" s="667"/>
      <c r="T38" s="667"/>
      <c r="U38" s="667"/>
      <c r="V38" s="667"/>
      <c r="W38" s="667"/>
      <c r="X38" s="667"/>
      <c r="Y38" s="668"/>
      <c r="Z38" s="669">
        <v>0.8</v>
      </c>
      <c r="AA38" s="669"/>
      <c r="AB38" s="669"/>
      <c r="AC38" s="669"/>
      <c r="AD38" s="670" t="s">
        <v>130</v>
      </c>
      <c r="AE38" s="670"/>
      <c r="AF38" s="670"/>
      <c r="AG38" s="670"/>
      <c r="AH38" s="670"/>
      <c r="AI38" s="670"/>
      <c r="AJ38" s="670"/>
      <c r="AK38" s="670"/>
      <c r="AL38" s="671" t="s">
        <v>252</v>
      </c>
      <c r="AM38" s="672"/>
      <c r="AN38" s="672"/>
      <c r="AO38" s="673"/>
      <c r="AQ38" s="744" t="s">
        <v>343</v>
      </c>
      <c r="AR38" s="745"/>
      <c r="AS38" s="745"/>
      <c r="AT38" s="745"/>
      <c r="AU38" s="745"/>
      <c r="AV38" s="745"/>
      <c r="AW38" s="745"/>
      <c r="AX38" s="745"/>
      <c r="AY38" s="746"/>
      <c r="AZ38" s="666">
        <v>229396</v>
      </c>
      <c r="BA38" s="667"/>
      <c r="BB38" s="667"/>
      <c r="BC38" s="667"/>
      <c r="BD38" s="691"/>
      <c r="BE38" s="691"/>
      <c r="BF38" s="724"/>
      <c r="BG38" s="681" t="s">
        <v>344</v>
      </c>
      <c r="BH38" s="682"/>
      <c r="BI38" s="682"/>
      <c r="BJ38" s="682"/>
      <c r="BK38" s="682"/>
      <c r="BL38" s="682"/>
      <c r="BM38" s="682"/>
      <c r="BN38" s="682"/>
      <c r="BO38" s="682"/>
      <c r="BP38" s="682"/>
      <c r="BQ38" s="682"/>
      <c r="BR38" s="682"/>
      <c r="BS38" s="682"/>
      <c r="BT38" s="682"/>
      <c r="BU38" s="683"/>
      <c r="BV38" s="666">
        <v>3989</v>
      </c>
      <c r="BW38" s="667"/>
      <c r="BX38" s="667"/>
      <c r="BY38" s="667"/>
      <c r="BZ38" s="667"/>
      <c r="CA38" s="667"/>
      <c r="CB38" s="676"/>
      <c r="CD38" s="681" t="s">
        <v>345</v>
      </c>
      <c r="CE38" s="682"/>
      <c r="CF38" s="682"/>
      <c r="CG38" s="682"/>
      <c r="CH38" s="682"/>
      <c r="CI38" s="682"/>
      <c r="CJ38" s="682"/>
      <c r="CK38" s="682"/>
      <c r="CL38" s="682"/>
      <c r="CM38" s="682"/>
      <c r="CN38" s="682"/>
      <c r="CO38" s="682"/>
      <c r="CP38" s="682"/>
      <c r="CQ38" s="683"/>
      <c r="CR38" s="666">
        <v>1082877</v>
      </c>
      <c r="CS38" s="667"/>
      <c r="CT38" s="667"/>
      <c r="CU38" s="667"/>
      <c r="CV38" s="667"/>
      <c r="CW38" s="667"/>
      <c r="CX38" s="667"/>
      <c r="CY38" s="668"/>
      <c r="CZ38" s="671">
        <v>6.4</v>
      </c>
      <c r="DA38" s="706"/>
      <c r="DB38" s="706"/>
      <c r="DC38" s="708"/>
      <c r="DD38" s="675">
        <v>877421</v>
      </c>
      <c r="DE38" s="667"/>
      <c r="DF38" s="667"/>
      <c r="DG38" s="667"/>
      <c r="DH38" s="667"/>
      <c r="DI38" s="667"/>
      <c r="DJ38" s="667"/>
      <c r="DK38" s="668"/>
      <c r="DL38" s="675">
        <v>816543</v>
      </c>
      <c r="DM38" s="667"/>
      <c r="DN38" s="667"/>
      <c r="DO38" s="667"/>
      <c r="DP38" s="667"/>
      <c r="DQ38" s="667"/>
      <c r="DR38" s="667"/>
      <c r="DS38" s="667"/>
      <c r="DT38" s="667"/>
      <c r="DU38" s="667"/>
      <c r="DV38" s="668"/>
      <c r="DW38" s="671">
        <v>8.6999999999999993</v>
      </c>
      <c r="DX38" s="706"/>
      <c r="DY38" s="706"/>
      <c r="DZ38" s="706"/>
      <c r="EA38" s="706"/>
      <c r="EB38" s="706"/>
      <c r="EC38" s="707"/>
    </row>
    <row r="39" spans="2:133" ht="11.25" customHeight="1" x14ac:dyDescent="0.15">
      <c r="B39" s="663" t="s">
        <v>346</v>
      </c>
      <c r="C39" s="664"/>
      <c r="D39" s="664"/>
      <c r="E39" s="664"/>
      <c r="F39" s="664"/>
      <c r="G39" s="664"/>
      <c r="H39" s="664"/>
      <c r="I39" s="664"/>
      <c r="J39" s="664"/>
      <c r="K39" s="664"/>
      <c r="L39" s="664"/>
      <c r="M39" s="664"/>
      <c r="N39" s="664"/>
      <c r="O39" s="664"/>
      <c r="P39" s="664"/>
      <c r="Q39" s="665"/>
      <c r="R39" s="666">
        <v>333714</v>
      </c>
      <c r="S39" s="667"/>
      <c r="T39" s="667"/>
      <c r="U39" s="667"/>
      <c r="V39" s="667"/>
      <c r="W39" s="667"/>
      <c r="X39" s="667"/>
      <c r="Y39" s="668"/>
      <c r="Z39" s="669">
        <v>1.9</v>
      </c>
      <c r="AA39" s="669"/>
      <c r="AB39" s="669"/>
      <c r="AC39" s="669"/>
      <c r="AD39" s="670" t="s">
        <v>130</v>
      </c>
      <c r="AE39" s="670"/>
      <c r="AF39" s="670"/>
      <c r="AG39" s="670"/>
      <c r="AH39" s="670"/>
      <c r="AI39" s="670"/>
      <c r="AJ39" s="670"/>
      <c r="AK39" s="670"/>
      <c r="AL39" s="671" t="s">
        <v>252</v>
      </c>
      <c r="AM39" s="672"/>
      <c r="AN39" s="672"/>
      <c r="AO39" s="673"/>
      <c r="AQ39" s="744" t="s">
        <v>347</v>
      </c>
      <c r="AR39" s="745"/>
      <c r="AS39" s="745"/>
      <c r="AT39" s="745"/>
      <c r="AU39" s="745"/>
      <c r="AV39" s="745"/>
      <c r="AW39" s="745"/>
      <c r="AX39" s="745"/>
      <c r="AY39" s="746"/>
      <c r="AZ39" s="666">
        <v>4203</v>
      </c>
      <c r="BA39" s="667"/>
      <c r="BB39" s="667"/>
      <c r="BC39" s="667"/>
      <c r="BD39" s="691"/>
      <c r="BE39" s="691"/>
      <c r="BF39" s="724"/>
      <c r="BG39" s="681" t="s">
        <v>348</v>
      </c>
      <c r="BH39" s="682"/>
      <c r="BI39" s="682"/>
      <c r="BJ39" s="682"/>
      <c r="BK39" s="682"/>
      <c r="BL39" s="682"/>
      <c r="BM39" s="682"/>
      <c r="BN39" s="682"/>
      <c r="BO39" s="682"/>
      <c r="BP39" s="682"/>
      <c r="BQ39" s="682"/>
      <c r="BR39" s="682"/>
      <c r="BS39" s="682"/>
      <c r="BT39" s="682"/>
      <c r="BU39" s="683"/>
      <c r="BV39" s="666">
        <v>6177</v>
      </c>
      <c r="BW39" s="667"/>
      <c r="BX39" s="667"/>
      <c r="BY39" s="667"/>
      <c r="BZ39" s="667"/>
      <c r="CA39" s="667"/>
      <c r="CB39" s="676"/>
      <c r="CD39" s="681" t="s">
        <v>349</v>
      </c>
      <c r="CE39" s="682"/>
      <c r="CF39" s="682"/>
      <c r="CG39" s="682"/>
      <c r="CH39" s="682"/>
      <c r="CI39" s="682"/>
      <c r="CJ39" s="682"/>
      <c r="CK39" s="682"/>
      <c r="CL39" s="682"/>
      <c r="CM39" s="682"/>
      <c r="CN39" s="682"/>
      <c r="CO39" s="682"/>
      <c r="CP39" s="682"/>
      <c r="CQ39" s="683"/>
      <c r="CR39" s="666">
        <v>863275</v>
      </c>
      <c r="CS39" s="691"/>
      <c r="CT39" s="691"/>
      <c r="CU39" s="691"/>
      <c r="CV39" s="691"/>
      <c r="CW39" s="691"/>
      <c r="CX39" s="691"/>
      <c r="CY39" s="692"/>
      <c r="CZ39" s="671">
        <v>5.0999999999999996</v>
      </c>
      <c r="DA39" s="706"/>
      <c r="DB39" s="706"/>
      <c r="DC39" s="708"/>
      <c r="DD39" s="675">
        <v>745795</v>
      </c>
      <c r="DE39" s="691"/>
      <c r="DF39" s="691"/>
      <c r="DG39" s="691"/>
      <c r="DH39" s="691"/>
      <c r="DI39" s="691"/>
      <c r="DJ39" s="691"/>
      <c r="DK39" s="692"/>
      <c r="DL39" s="675" t="s">
        <v>252</v>
      </c>
      <c r="DM39" s="691"/>
      <c r="DN39" s="691"/>
      <c r="DO39" s="691"/>
      <c r="DP39" s="691"/>
      <c r="DQ39" s="691"/>
      <c r="DR39" s="691"/>
      <c r="DS39" s="691"/>
      <c r="DT39" s="691"/>
      <c r="DU39" s="691"/>
      <c r="DV39" s="692"/>
      <c r="DW39" s="671" t="s">
        <v>130</v>
      </c>
      <c r="DX39" s="706"/>
      <c r="DY39" s="706"/>
      <c r="DZ39" s="706"/>
      <c r="EA39" s="706"/>
      <c r="EB39" s="706"/>
      <c r="EC39" s="707"/>
    </row>
    <row r="40" spans="2:133" ht="11.25" customHeight="1" x14ac:dyDescent="0.15">
      <c r="B40" s="663" t="s">
        <v>350</v>
      </c>
      <c r="C40" s="664"/>
      <c r="D40" s="664"/>
      <c r="E40" s="664"/>
      <c r="F40" s="664"/>
      <c r="G40" s="664"/>
      <c r="H40" s="664"/>
      <c r="I40" s="664"/>
      <c r="J40" s="664"/>
      <c r="K40" s="664"/>
      <c r="L40" s="664"/>
      <c r="M40" s="664"/>
      <c r="N40" s="664"/>
      <c r="O40" s="664"/>
      <c r="P40" s="664"/>
      <c r="Q40" s="665"/>
      <c r="R40" s="666">
        <v>2342948</v>
      </c>
      <c r="S40" s="667"/>
      <c r="T40" s="667"/>
      <c r="U40" s="667"/>
      <c r="V40" s="667"/>
      <c r="W40" s="667"/>
      <c r="X40" s="667"/>
      <c r="Y40" s="668"/>
      <c r="Z40" s="669">
        <v>13.5</v>
      </c>
      <c r="AA40" s="669"/>
      <c r="AB40" s="669"/>
      <c r="AC40" s="669"/>
      <c r="AD40" s="670" t="s">
        <v>130</v>
      </c>
      <c r="AE40" s="670"/>
      <c r="AF40" s="670"/>
      <c r="AG40" s="670"/>
      <c r="AH40" s="670"/>
      <c r="AI40" s="670"/>
      <c r="AJ40" s="670"/>
      <c r="AK40" s="670"/>
      <c r="AL40" s="671" t="s">
        <v>130</v>
      </c>
      <c r="AM40" s="672"/>
      <c r="AN40" s="672"/>
      <c r="AO40" s="673"/>
      <c r="AQ40" s="744" t="s">
        <v>351</v>
      </c>
      <c r="AR40" s="745"/>
      <c r="AS40" s="745"/>
      <c r="AT40" s="745"/>
      <c r="AU40" s="745"/>
      <c r="AV40" s="745"/>
      <c r="AW40" s="745"/>
      <c r="AX40" s="745"/>
      <c r="AY40" s="746"/>
      <c r="AZ40" s="666">
        <v>170</v>
      </c>
      <c r="BA40" s="667"/>
      <c r="BB40" s="667"/>
      <c r="BC40" s="667"/>
      <c r="BD40" s="691"/>
      <c r="BE40" s="691"/>
      <c r="BF40" s="724"/>
      <c r="BG40" s="747" t="s">
        <v>352</v>
      </c>
      <c r="BH40" s="748"/>
      <c r="BI40" s="748"/>
      <c r="BJ40" s="748"/>
      <c r="BK40" s="748"/>
      <c r="BL40" s="218"/>
      <c r="BM40" s="682" t="s">
        <v>353</v>
      </c>
      <c r="BN40" s="682"/>
      <c r="BO40" s="682"/>
      <c r="BP40" s="682"/>
      <c r="BQ40" s="682"/>
      <c r="BR40" s="682"/>
      <c r="BS40" s="682"/>
      <c r="BT40" s="682"/>
      <c r="BU40" s="683"/>
      <c r="BV40" s="666">
        <v>105</v>
      </c>
      <c r="BW40" s="667"/>
      <c r="BX40" s="667"/>
      <c r="BY40" s="667"/>
      <c r="BZ40" s="667"/>
      <c r="CA40" s="667"/>
      <c r="CB40" s="676"/>
      <c r="CD40" s="681" t="s">
        <v>354</v>
      </c>
      <c r="CE40" s="682"/>
      <c r="CF40" s="682"/>
      <c r="CG40" s="682"/>
      <c r="CH40" s="682"/>
      <c r="CI40" s="682"/>
      <c r="CJ40" s="682"/>
      <c r="CK40" s="682"/>
      <c r="CL40" s="682"/>
      <c r="CM40" s="682"/>
      <c r="CN40" s="682"/>
      <c r="CO40" s="682"/>
      <c r="CP40" s="682"/>
      <c r="CQ40" s="683"/>
      <c r="CR40" s="666">
        <v>154110</v>
      </c>
      <c r="CS40" s="667"/>
      <c r="CT40" s="667"/>
      <c r="CU40" s="667"/>
      <c r="CV40" s="667"/>
      <c r="CW40" s="667"/>
      <c r="CX40" s="667"/>
      <c r="CY40" s="668"/>
      <c r="CZ40" s="671">
        <v>0.9</v>
      </c>
      <c r="DA40" s="706"/>
      <c r="DB40" s="706"/>
      <c r="DC40" s="708"/>
      <c r="DD40" s="675" t="s">
        <v>252</v>
      </c>
      <c r="DE40" s="667"/>
      <c r="DF40" s="667"/>
      <c r="DG40" s="667"/>
      <c r="DH40" s="667"/>
      <c r="DI40" s="667"/>
      <c r="DJ40" s="667"/>
      <c r="DK40" s="668"/>
      <c r="DL40" s="675" t="s">
        <v>130</v>
      </c>
      <c r="DM40" s="667"/>
      <c r="DN40" s="667"/>
      <c r="DO40" s="667"/>
      <c r="DP40" s="667"/>
      <c r="DQ40" s="667"/>
      <c r="DR40" s="667"/>
      <c r="DS40" s="667"/>
      <c r="DT40" s="667"/>
      <c r="DU40" s="667"/>
      <c r="DV40" s="668"/>
      <c r="DW40" s="671" t="s">
        <v>130</v>
      </c>
      <c r="DX40" s="706"/>
      <c r="DY40" s="706"/>
      <c r="DZ40" s="706"/>
      <c r="EA40" s="706"/>
      <c r="EB40" s="706"/>
      <c r="EC40" s="707"/>
    </row>
    <row r="41" spans="2:133" ht="11.25" customHeight="1" x14ac:dyDescent="0.15">
      <c r="B41" s="663" t="s">
        <v>355</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241</v>
      </c>
      <c r="AE41" s="670"/>
      <c r="AF41" s="670"/>
      <c r="AG41" s="670"/>
      <c r="AH41" s="670"/>
      <c r="AI41" s="670"/>
      <c r="AJ41" s="670"/>
      <c r="AK41" s="670"/>
      <c r="AL41" s="671" t="s">
        <v>130</v>
      </c>
      <c r="AM41" s="672"/>
      <c r="AN41" s="672"/>
      <c r="AO41" s="673"/>
      <c r="AQ41" s="744" t="s">
        <v>356</v>
      </c>
      <c r="AR41" s="745"/>
      <c r="AS41" s="745"/>
      <c r="AT41" s="745"/>
      <c r="AU41" s="745"/>
      <c r="AV41" s="745"/>
      <c r="AW41" s="745"/>
      <c r="AX41" s="745"/>
      <c r="AY41" s="746"/>
      <c r="AZ41" s="666">
        <v>201651</v>
      </c>
      <c r="BA41" s="667"/>
      <c r="BB41" s="667"/>
      <c r="BC41" s="667"/>
      <c r="BD41" s="691"/>
      <c r="BE41" s="691"/>
      <c r="BF41" s="724"/>
      <c r="BG41" s="747"/>
      <c r="BH41" s="748"/>
      <c r="BI41" s="748"/>
      <c r="BJ41" s="748"/>
      <c r="BK41" s="748"/>
      <c r="BL41" s="218"/>
      <c r="BM41" s="682" t="s">
        <v>357</v>
      </c>
      <c r="BN41" s="682"/>
      <c r="BO41" s="682"/>
      <c r="BP41" s="682"/>
      <c r="BQ41" s="682"/>
      <c r="BR41" s="682"/>
      <c r="BS41" s="682"/>
      <c r="BT41" s="682"/>
      <c r="BU41" s="683"/>
      <c r="BV41" s="666" t="s">
        <v>130</v>
      </c>
      <c r="BW41" s="667"/>
      <c r="BX41" s="667"/>
      <c r="BY41" s="667"/>
      <c r="BZ41" s="667"/>
      <c r="CA41" s="667"/>
      <c r="CB41" s="676"/>
      <c r="CD41" s="681" t="s">
        <v>358</v>
      </c>
      <c r="CE41" s="682"/>
      <c r="CF41" s="682"/>
      <c r="CG41" s="682"/>
      <c r="CH41" s="682"/>
      <c r="CI41" s="682"/>
      <c r="CJ41" s="682"/>
      <c r="CK41" s="682"/>
      <c r="CL41" s="682"/>
      <c r="CM41" s="682"/>
      <c r="CN41" s="682"/>
      <c r="CO41" s="682"/>
      <c r="CP41" s="682"/>
      <c r="CQ41" s="683"/>
      <c r="CR41" s="666" t="s">
        <v>130</v>
      </c>
      <c r="CS41" s="691"/>
      <c r="CT41" s="691"/>
      <c r="CU41" s="691"/>
      <c r="CV41" s="691"/>
      <c r="CW41" s="691"/>
      <c r="CX41" s="691"/>
      <c r="CY41" s="692"/>
      <c r="CZ41" s="671" t="s">
        <v>130</v>
      </c>
      <c r="DA41" s="706"/>
      <c r="DB41" s="706"/>
      <c r="DC41" s="708"/>
      <c r="DD41" s="675" t="s">
        <v>130</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359</v>
      </c>
      <c r="C42" s="664"/>
      <c r="D42" s="664"/>
      <c r="E42" s="664"/>
      <c r="F42" s="664"/>
      <c r="G42" s="664"/>
      <c r="H42" s="664"/>
      <c r="I42" s="664"/>
      <c r="J42" s="664"/>
      <c r="K42" s="664"/>
      <c r="L42" s="664"/>
      <c r="M42" s="664"/>
      <c r="N42" s="664"/>
      <c r="O42" s="664"/>
      <c r="P42" s="664"/>
      <c r="Q42" s="665"/>
      <c r="R42" s="666" t="s">
        <v>241</v>
      </c>
      <c r="S42" s="667"/>
      <c r="T42" s="667"/>
      <c r="U42" s="667"/>
      <c r="V42" s="667"/>
      <c r="W42" s="667"/>
      <c r="X42" s="667"/>
      <c r="Y42" s="668"/>
      <c r="Z42" s="669" t="s">
        <v>252</v>
      </c>
      <c r="AA42" s="669"/>
      <c r="AB42" s="669"/>
      <c r="AC42" s="669"/>
      <c r="AD42" s="670" t="s">
        <v>130</v>
      </c>
      <c r="AE42" s="670"/>
      <c r="AF42" s="670"/>
      <c r="AG42" s="670"/>
      <c r="AH42" s="670"/>
      <c r="AI42" s="670"/>
      <c r="AJ42" s="670"/>
      <c r="AK42" s="670"/>
      <c r="AL42" s="671" t="s">
        <v>130</v>
      </c>
      <c r="AM42" s="672"/>
      <c r="AN42" s="672"/>
      <c r="AO42" s="673"/>
      <c r="AQ42" s="751" t="s">
        <v>360</v>
      </c>
      <c r="AR42" s="752"/>
      <c r="AS42" s="752"/>
      <c r="AT42" s="752"/>
      <c r="AU42" s="752"/>
      <c r="AV42" s="752"/>
      <c r="AW42" s="752"/>
      <c r="AX42" s="752"/>
      <c r="AY42" s="753"/>
      <c r="AZ42" s="760">
        <v>881056</v>
      </c>
      <c r="BA42" s="761"/>
      <c r="BB42" s="761"/>
      <c r="BC42" s="761"/>
      <c r="BD42" s="737"/>
      <c r="BE42" s="737"/>
      <c r="BF42" s="739"/>
      <c r="BG42" s="749"/>
      <c r="BH42" s="750"/>
      <c r="BI42" s="750"/>
      <c r="BJ42" s="750"/>
      <c r="BK42" s="750"/>
      <c r="BL42" s="219"/>
      <c r="BM42" s="694" t="s">
        <v>361</v>
      </c>
      <c r="BN42" s="694"/>
      <c r="BO42" s="694"/>
      <c r="BP42" s="694"/>
      <c r="BQ42" s="694"/>
      <c r="BR42" s="694"/>
      <c r="BS42" s="694"/>
      <c r="BT42" s="694"/>
      <c r="BU42" s="695"/>
      <c r="BV42" s="760">
        <v>383</v>
      </c>
      <c r="BW42" s="761"/>
      <c r="BX42" s="761"/>
      <c r="BY42" s="761"/>
      <c r="BZ42" s="761"/>
      <c r="CA42" s="761"/>
      <c r="CB42" s="773"/>
      <c r="CD42" s="663" t="s">
        <v>362</v>
      </c>
      <c r="CE42" s="664"/>
      <c r="CF42" s="664"/>
      <c r="CG42" s="664"/>
      <c r="CH42" s="664"/>
      <c r="CI42" s="664"/>
      <c r="CJ42" s="664"/>
      <c r="CK42" s="664"/>
      <c r="CL42" s="664"/>
      <c r="CM42" s="664"/>
      <c r="CN42" s="664"/>
      <c r="CO42" s="664"/>
      <c r="CP42" s="664"/>
      <c r="CQ42" s="665"/>
      <c r="CR42" s="666">
        <v>2756659</v>
      </c>
      <c r="CS42" s="691"/>
      <c r="CT42" s="691"/>
      <c r="CU42" s="691"/>
      <c r="CV42" s="691"/>
      <c r="CW42" s="691"/>
      <c r="CX42" s="691"/>
      <c r="CY42" s="692"/>
      <c r="CZ42" s="671">
        <v>16.3</v>
      </c>
      <c r="DA42" s="706"/>
      <c r="DB42" s="706"/>
      <c r="DC42" s="708"/>
      <c r="DD42" s="675">
        <v>375971</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363</v>
      </c>
      <c r="C43" s="664"/>
      <c r="D43" s="664"/>
      <c r="E43" s="664"/>
      <c r="F43" s="664"/>
      <c r="G43" s="664"/>
      <c r="H43" s="664"/>
      <c r="I43" s="664"/>
      <c r="J43" s="664"/>
      <c r="K43" s="664"/>
      <c r="L43" s="664"/>
      <c r="M43" s="664"/>
      <c r="N43" s="664"/>
      <c r="O43" s="664"/>
      <c r="P43" s="664"/>
      <c r="Q43" s="665"/>
      <c r="R43" s="666">
        <v>519548</v>
      </c>
      <c r="S43" s="667"/>
      <c r="T43" s="667"/>
      <c r="U43" s="667"/>
      <c r="V43" s="667"/>
      <c r="W43" s="667"/>
      <c r="X43" s="667"/>
      <c r="Y43" s="668"/>
      <c r="Z43" s="669">
        <v>3</v>
      </c>
      <c r="AA43" s="669"/>
      <c r="AB43" s="669"/>
      <c r="AC43" s="669"/>
      <c r="AD43" s="670" t="s">
        <v>130</v>
      </c>
      <c r="AE43" s="670"/>
      <c r="AF43" s="670"/>
      <c r="AG43" s="670"/>
      <c r="AH43" s="670"/>
      <c r="AI43" s="670"/>
      <c r="AJ43" s="670"/>
      <c r="AK43" s="670"/>
      <c r="AL43" s="671" t="s">
        <v>252</v>
      </c>
      <c r="AM43" s="672"/>
      <c r="AN43" s="672"/>
      <c r="AO43" s="673"/>
      <c r="BV43" s="220"/>
      <c r="BW43" s="220"/>
      <c r="BX43" s="220"/>
      <c r="BY43" s="220"/>
      <c r="BZ43" s="220"/>
      <c r="CA43" s="220"/>
      <c r="CB43" s="220"/>
      <c r="CD43" s="663" t="s">
        <v>364</v>
      </c>
      <c r="CE43" s="664"/>
      <c r="CF43" s="664"/>
      <c r="CG43" s="664"/>
      <c r="CH43" s="664"/>
      <c r="CI43" s="664"/>
      <c r="CJ43" s="664"/>
      <c r="CK43" s="664"/>
      <c r="CL43" s="664"/>
      <c r="CM43" s="664"/>
      <c r="CN43" s="664"/>
      <c r="CO43" s="664"/>
      <c r="CP43" s="664"/>
      <c r="CQ43" s="665"/>
      <c r="CR43" s="666">
        <v>69766</v>
      </c>
      <c r="CS43" s="691"/>
      <c r="CT43" s="691"/>
      <c r="CU43" s="691"/>
      <c r="CV43" s="691"/>
      <c r="CW43" s="691"/>
      <c r="CX43" s="691"/>
      <c r="CY43" s="692"/>
      <c r="CZ43" s="671">
        <v>0.4</v>
      </c>
      <c r="DA43" s="706"/>
      <c r="DB43" s="706"/>
      <c r="DC43" s="708"/>
      <c r="DD43" s="675">
        <v>9225</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365</v>
      </c>
      <c r="C44" s="711"/>
      <c r="D44" s="711"/>
      <c r="E44" s="711"/>
      <c r="F44" s="711"/>
      <c r="G44" s="711"/>
      <c r="H44" s="711"/>
      <c r="I44" s="711"/>
      <c r="J44" s="711"/>
      <c r="K44" s="711"/>
      <c r="L44" s="711"/>
      <c r="M44" s="711"/>
      <c r="N44" s="711"/>
      <c r="O44" s="711"/>
      <c r="P44" s="711"/>
      <c r="Q44" s="712"/>
      <c r="R44" s="760">
        <v>17368237</v>
      </c>
      <c r="S44" s="761"/>
      <c r="T44" s="761"/>
      <c r="U44" s="761"/>
      <c r="V44" s="761"/>
      <c r="W44" s="761"/>
      <c r="X44" s="761"/>
      <c r="Y44" s="762"/>
      <c r="Z44" s="763">
        <v>100</v>
      </c>
      <c r="AA44" s="763"/>
      <c r="AB44" s="763"/>
      <c r="AC44" s="763"/>
      <c r="AD44" s="764">
        <v>8825454</v>
      </c>
      <c r="AE44" s="764"/>
      <c r="AF44" s="764"/>
      <c r="AG44" s="764"/>
      <c r="AH44" s="764"/>
      <c r="AI44" s="764"/>
      <c r="AJ44" s="764"/>
      <c r="AK44" s="764"/>
      <c r="AL44" s="765">
        <v>100</v>
      </c>
      <c r="AM44" s="738"/>
      <c r="AN44" s="738"/>
      <c r="AO44" s="766"/>
      <c r="CD44" s="767" t="s">
        <v>312</v>
      </c>
      <c r="CE44" s="768"/>
      <c r="CF44" s="663" t="s">
        <v>366</v>
      </c>
      <c r="CG44" s="664"/>
      <c r="CH44" s="664"/>
      <c r="CI44" s="664"/>
      <c r="CJ44" s="664"/>
      <c r="CK44" s="664"/>
      <c r="CL44" s="664"/>
      <c r="CM44" s="664"/>
      <c r="CN44" s="664"/>
      <c r="CO44" s="664"/>
      <c r="CP44" s="664"/>
      <c r="CQ44" s="665"/>
      <c r="CR44" s="666">
        <v>2734406</v>
      </c>
      <c r="CS44" s="667"/>
      <c r="CT44" s="667"/>
      <c r="CU44" s="667"/>
      <c r="CV44" s="667"/>
      <c r="CW44" s="667"/>
      <c r="CX44" s="667"/>
      <c r="CY44" s="668"/>
      <c r="CZ44" s="671">
        <v>16.100000000000001</v>
      </c>
      <c r="DA44" s="672"/>
      <c r="DB44" s="672"/>
      <c r="DC44" s="684"/>
      <c r="DD44" s="675">
        <v>370576</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69"/>
      <c r="CE45" s="770"/>
      <c r="CF45" s="663" t="s">
        <v>367</v>
      </c>
      <c r="CG45" s="664"/>
      <c r="CH45" s="664"/>
      <c r="CI45" s="664"/>
      <c r="CJ45" s="664"/>
      <c r="CK45" s="664"/>
      <c r="CL45" s="664"/>
      <c r="CM45" s="664"/>
      <c r="CN45" s="664"/>
      <c r="CO45" s="664"/>
      <c r="CP45" s="664"/>
      <c r="CQ45" s="665"/>
      <c r="CR45" s="666">
        <v>1140493</v>
      </c>
      <c r="CS45" s="691"/>
      <c r="CT45" s="691"/>
      <c r="CU45" s="691"/>
      <c r="CV45" s="691"/>
      <c r="CW45" s="691"/>
      <c r="CX45" s="691"/>
      <c r="CY45" s="692"/>
      <c r="CZ45" s="671">
        <v>6.7</v>
      </c>
      <c r="DA45" s="706"/>
      <c r="DB45" s="706"/>
      <c r="DC45" s="708"/>
      <c r="DD45" s="675">
        <v>21734</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2" t="s">
        <v>368</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69"/>
      <c r="CE46" s="770"/>
      <c r="CF46" s="663" t="s">
        <v>369</v>
      </c>
      <c r="CG46" s="664"/>
      <c r="CH46" s="664"/>
      <c r="CI46" s="664"/>
      <c r="CJ46" s="664"/>
      <c r="CK46" s="664"/>
      <c r="CL46" s="664"/>
      <c r="CM46" s="664"/>
      <c r="CN46" s="664"/>
      <c r="CO46" s="664"/>
      <c r="CP46" s="664"/>
      <c r="CQ46" s="665"/>
      <c r="CR46" s="666">
        <v>1494515</v>
      </c>
      <c r="CS46" s="667"/>
      <c r="CT46" s="667"/>
      <c r="CU46" s="667"/>
      <c r="CV46" s="667"/>
      <c r="CW46" s="667"/>
      <c r="CX46" s="667"/>
      <c r="CY46" s="668"/>
      <c r="CZ46" s="671">
        <v>8.8000000000000007</v>
      </c>
      <c r="DA46" s="672"/>
      <c r="DB46" s="672"/>
      <c r="DC46" s="684"/>
      <c r="DD46" s="675">
        <v>346737</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370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371</v>
      </c>
      <c r="CG47" s="664"/>
      <c r="CH47" s="664"/>
      <c r="CI47" s="664"/>
      <c r="CJ47" s="664"/>
      <c r="CK47" s="664"/>
      <c r="CL47" s="664"/>
      <c r="CM47" s="664"/>
      <c r="CN47" s="664"/>
      <c r="CO47" s="664"/>
      <c r="CP47" s="664"/>
      <c r="CQ47" s="665"/>
      <c r="CR47" s="666">
        <v>22253</v>
      </c>
      <c r="CS47" s="691"/>
      <c r="CT47" s="691"/>
      <c r="CU47" s="691"/>
      <c r="CV47" s="691"/>
      <c r="CW47" s="691"/>
      <c r="CX47" s="691"/>
      <c r="CY47" s="692"/>
      <c r="CZ47" s="671">
        <v>0.1</v>
      </c>
      <c r="DA47" s="706"/>
      <c r="DB47" s="706"/>
      <c r="DC47" s="708"/>
      <c r="DD47" s="675">
        <v>5395</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372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373</v>
      </c>
      <c r="CG48" s="664"/>
      <c r="CH48" s="664"/>
      <c r="CI48" s="664"/>
      <c r="CJ48" s="664"/>
      <c r="CK48" s="664"/>
      <c r="CL48" s="664"/>
      <c r="CM48" s="664"/>
      <c r="CN48" s="664"/>
      <c r="CO48" s="664"/>
      <c r="CP48" s="664"/>
      <c r="CQ48" s="665"/>
      <c r="CR48" s="666" t="s">
        <v>130</v>
      </c>
      <c r="CS48" s="667"/>
      <c r="CT48" s="667"/>
      <c r="CU48" s="667"/>
      <c r="CV48" s="667"/>
      <c r="CW48" s="667"/>
      <c r="CX48" s="667"/>
      <c r="CY48" s="668"/>
      <c r="CZ48" s="671" t="s">
        <v>252</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710" t="s">
        <v>374</v>
      </c>
      <c r="CE49" s="711"/>
      <c r="CF49" s="711"/>
      <c r="CG49" s="711"/>
      <c r="CH49" s="711"/>
      <c r="CI49" s="711"/>
      <c r="CJ49" s="711"/>
      <c r="CK49" s="711"/>
      <c r="CL49" s="711"/>
      <c r="CM49" s="711"/>
      <c r="CN49" s="711"/>
      <c r="CO49" s="711"/>
      <c r="CP49" s="711"/>
      <c r="CQ49" s="712"/>
      <c r="CR49" s="760">
        <v>16950053</v>
      </c>
      <c r="CS49" s="737"/>
      <c r="CT49" s="737"/>
      <c r="CU49" s="737"/>
      <c r="CV49" s="737"/>
      <c r="CW49" s="737"/>
      <c r="CX49" s="737"/>
      <c r="CY49" s="774"/>
      <c r="CZ49" s="765">
        <v>100</v>
      </c>
      <c r="DA49" s="775"/>
      <c r="DB49" s="775"/>
      <c r="DC49" s="776"/>
      <c r="DD49" s="777">
        <v>10147898</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tMtGc5nFQj5uU7SSfRpVMdfeymsL4N/LPa3e239vHYFaac5GvL88isCuj7MWuKBA+yneDhUb1zb2Lhe1k+/K7A==" saltValue="4dpAsVbZHRfwqYATEhD2F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786" t="s">
        <v>375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87" t="s">
        <v>376</v>
      </c>
      <c r="DK2" s="788"/>
      <c r="DL2" s="788"/>
      <c r="DM2" s="788"/>
      <c r="DN2" s="788"/>
      <c r="DO2" s="789"/>
      <c r="DP2" s="227"/>
      <c r="DQ2" s="787" t="s">
        <v>377</v>
      </c>
      <c r="DR2" s="788"/>
      <c r="DS2" s="788"/>
      <c r="DT2" s="788"/>
      <c r="DU2" s="788"/>
      <c r="DV2" s="788"/>
      <c r="DW2" s="788"/>
      <c r="DX2" s="788"/>
      <c r="DY2" s="788"/>
      <c r="DZ2" s="789"/>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790" t="s">
        <v>378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1"/>
      <c r="BA4" s="231"/>
      <c r="BB4" s="231"/>
      <c r="BC4" s="231"/>
      <c r="BD4" s="231"/>
      <c r="BE4" s="232"/>
      <c r="BF4" s="232"/>
      <c r="BG4" s="232"/>
      <c r="BH4" s="232"/>
      <c r="BI4" s="232"/>
      <c r="BJ4" s="232"/>
      <c r="BK4" s="232"/>
      <c r="BL4" s="232"/>
      <c r="BM4" s="232"/>
      <c r="BN4" s="232"/>
      <c r="BO4" s="232"/>
      <c r="BP4" s="232"/>
      <c r="BQ4" s="791" t="s">
        <v>379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3"/>
    </row>
    <row r="5" spans="1:131" s="234" customFormat="1" ht="26.25" customHeight="1" x14ac:dyDescent="0.15">
      <c r="A5" s="792" t="s">
        <v>380</v>
      </c>
      <c r="B5" s="793"/>
      <c r="C5" s="793"/>
      <c r="D5" s="793"/>
      <c r="E5" s="793"/>
      <c r="F5" s="793"/>
      <c r="G5" s="793"/>
      <c r="H5" s="793"/>
      <c r="I5" s="793"/>
      <c r="J5" s="793"/>
      <c r="K5" s="793"/>
      <c r="L5" s="793"/>
      <c r="M5" s="793"/>
      <c r="N5" s="793"/>
      <c r="O5" s="793"/>
      <c r="P5" s="794"/>
      <c r="Q5" s="798" t="s">
        <v>381</v>
      </c>
      <c r="R5" s="799"/>
      <c r="S5" s="799"/>
      <c r="T5" s="799"/>
      <c r="U5" s="800"/>
      <c r="V5" s="798" t="s">
        <v>382</v>
      </c>
      <c r="W5" s="799"/>
      <c r="X5" s="799"/>
      <c r="Y5" s="799"/>
      <c r="Z5" s="800"/>
      <c r="AA5" s="798" t="s">
        <v>383</v>
      </c>
      <c r="AB5" s="799"/>
      <c r="AC5" s="799"/>
      <c r="AD5" s="799"/>
      <c r="AE5" s="799"/>
      <c r="AF5" s="804" t="s">
        <v>384</v>
      </c>
      <c r="AG5" s="799"/>
      <c r="AH5" s="799"/>
      <c r="AI5" s="799"/>
      <c r="AJ5" s="805"/>
      <c r="AK5" s="799" t="s">
        <v>385</v>
      </c>
      <c r="AL5" s="799"/>
      <c r="AM5" s="799"/>
      <c r="AN5" s="799"/>
      <c r="AO5" s="800"/>
      <c r="AP5" s="798" t="s">
        <v>386</v>
      </c>
      <c r="AQ5" s="799"/>
      <c r="AR5" s="799"/>
      <c r="AS5" s="799"/>
      <c r="AT5" s="800"/>
      <c r="AU5" s="798" t="s">
        <v>387</v>
      </c>
      <c r="AV5" s="799"/>
      <c r="AW5" s="799"/>
      <c r="AX5" s="799"/>
      <c r="AY5" s="805"/>
      <c r="AZ5" s="231"/>
      <c r="BA5" s="231"/>
      <c r="BB5" s="231"/>
      <c r="BC5" s="231"/>
      <c r="BD5" s="231"/>
      <c r="BE5" s="232"/>
      <c r="BF5" s="232"/>
      <c r="BG5" s="232"/>
      <c r="BH5" s="232"/>
      <c r="BI5" s="232"/>
      <c r="BJ5" s="232"/>
      <c r="BK5" s="232"/>
      <c r="BL5" s="232"/>
      <c r="BM5" s="232"/>
      <c r="BN5" s="232"/>
      <c r="BO5" s="232"/>
      <c r="BP5" s="232"/>
      <c r="BQ5" s="792" t="s">
        <v>388</v>
      </c>
      <c r="BR5" s="793"/>
      <c r="BS5" s="793"/>
      <c r="BT5" s="793"/>
      <c r="BU5" s="793"/>
      <c r="BV5" s="793"/>
      <c r="BW5" s="793"/>
      <c r="BX5" s="793"/>
      <c r="BY5" s="793"/>
      <c r="BZ5" s="793"/>
      <c r="CA5" s="793"/>
      <c r="CB5" s="793"/>
      <c r="CC5" s="793"/>
      <c r="CD5" s="793"/>
      <c r="CE5" s="793"/>
      <c r="CF5" s="793"/>
      <c r="CG5" s="794"/>
      <c r="CH5" s="798" t="s">
        <v>389</v>
      </c>
      <c r="CI5" s="799"/>
      <c r="CJ5" s="799"/>
      <c r="CK5" s="799"/>
      <c r="CL5" s="800"/>
      <c r="CM5" s="798" t="s">
        <v>390</v>
      </c>
      <c r="CN5" s="799"/>
      <c r="CO5" s="799"/>
      <c r="CP5" s="799"/>
      <c r="CQ5" s="800"/>
      <c r="CR5" s="798" t="s">
        <v>391</v>
      </c>
      <c r="CS5" s="799"/>
      <c r="CT5" s="799"/>
      <c r="CU5" s="799"/>
      <c r="CV5" s="800"/>
      <c r="CW5" s="798" t="s">
        <v>392</v>
      </c>
      <c r="CX5" s="799"/>
      <c r="CY5" s="799"/>
      <c r="CZ5" s="799"/>
      <c r="DA5" s="800"/>
      <c r="DB5" s="798" t="s">
        <v>393</v>
      </c>
      <c r="DC5" s="799"/>
      <c r="DD5" s="799"/>
      <c r="DE5" s="799"/>
      <c r="DF5" s="800"/>
      <c r="DG5" s="828" t="s">
        <v>394</v>
      </c>
      <c r="DH5" s="829"/>
      <c r="DI5" s="829"/>
      <c r="DJ5" s="829"/>
      <c r="DK5" s="830"/>
      <c r="DL5" s="828" t="s">
        <v>395</v>
      </c>
      <c r="DM5" s="829"/>
      <c r="DN5" s="829"/>
      <c r="DO5" s="829"/>
      <c r="DP5" s="830"/>
      <c r="DQ5" s="798" t="s">
        <v>396</v>
      </c>
      <c r="DR5" s="799"/>
      <c r="DS5" s="799"/>
      <c r="DT5" s="799"/>
      <c r="DU5" s="800"/>
      <c r="DV5" s="798" t="s">
        <v>387</v>
      </c>
      <c r="DW5" s="799"/>
      <c r="DX5" s="799"/>
      <c r="DY5" s="799"/>
      <c r="DZ5" s="805"/>
      <c r="EA5" s="233"/>
    </row>
    <row r="6" spans="1:131" s="234"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1"/>
      <c r="BA6" s="231"/>
      <c r="BB6" s="231"/>
      <c r="BC6" s="231"/>
      <c r="BD6" s="231"/>
      <c r="BE6" s="232"/>
      <c r="BF6" s="232"/>
      <c r="BG6" s="232"/>
      <c r="BH6" s="232"/>
      <c r="BI6" s="232"/>
      <c r="BJ6" s="232"/>
      <c r="BK6" s="232"/>
      <c r="BL6" s="232"/>
      <c r="BM6" s="232"/>
      <c r="BN6" s="232"/>
      <c r="BO6" s="232"/>
      <c r="BP6" s="232"/>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3"/>
    </row>
    <row r="7" spans="1:131" s="234" customFormat="1" ht="26.25" customHeight="1" thickTop="1" x14ac:dyDescent="0.15">
      <c r="A7" s="235">
        <v>1</v>
      </c>
      <c r="B7" s="814" t="s">
        <v>397</v>
      </c>
      <c r="C7" s="815"/>
      <c r="D7" s="815"/>
      <c r="E7" s="815"/>
      <c r="F7" s="815"/>
      <c r="G7" s="815"/>
      <c r="H7" s="815"/>
      <c r="I7" s="815"/>
      <c r="J7" s="815"/>
      <c r="K7" s="815"/>
      <c r="L7" s="815"/>
      <c r="M7" s="815"/>
      <c r="N7" s="815"/>
      <c r="O7" s="815"/>
      <c r="P7" s="816"/>
      <c r="Q7" s="817">
        <v>17370</v>
      </c>
      <c r="R7" s="818"/>
      <c r="S7" s="818"/>
      <c r="T7" s="818"/>
      <c r="U7" s="818"/>
      <c r="V7" s="818">
        <v>16955</v>
      </c>
      <c r="W7" s="818"/>
      <c r="X7" s="818"/>
      <c r="Y7" s="818"/>
      <c r="Z7" s="818"/>
      <c r="AA7" s="818">
        <v>415</v>
      </c>
      <c r="AB7" s="818"/>
      <c r="AC7" s="818"/>
      <c r="AD7" s="818"/>
      <c r="AE7" s="819"/>
      <c r="AF7" s="820">
        <v>378</v>
      </c>
      <c r="AG7" s="821"/>
      <c r="AH7" s="821"/>
      <c r="AI7" s="821"/>
      <c r="AJ7" s="822"/>
      <c r="AK7" s="823">
        <v>192</v>
      </c>
      <c r="AL7" s="824"/>
      <c r="AM7" s="824"/>
      <c r="AN7" s="824"/>
      <c r="AO7" s="824"/>
      <c r="AP7" s="824">
        <v>16698</v>
      </c>
      <c r="AQ7" s="824"/>
      <c r="AR7" s="824"/>
      <c r="AS7" s="824"/>
      <c r="AT7" s="824"/>
      <c r="AU7" s="825"/>
      <c r="AV7" s="825"/>
      <c r="AW7" s="825"/>
      <c r="AX7" s="825"/>
      <c r="AY7" s="826"/>
      <c r="AZ7" s="231"/>
      <c r="BA7" s="231"/>
      <c r="BB7" s="231"/>
      <c r="BC7" s="231"/>
      <c r="BD7" s="231"/>
      <c r="BE7" s="232"/>
      <c r="BF7" s="232"/>
      <c r="BG7" s="232"/>
      <c r="BH7" s="232"/>
      <c r="BI7" s="232"/>
      <c r="BJ7" s="232"/>
      <c r="BK7" s="232"/>
      <c r="BL7" s="232"/>
      <c r="BM7" s="232"/>
      <c r="BN7" s="232"/>
      <c r="BO7" s="232"/>
      <c r="BP7" s="232"/>
      <c r="BQ7" s="235">
        <v>1</v>
      </c>
      <c r="BR7" s="236"/>
      <c r="BS7" s="811" t="s">
        <v>604</v>
      </c>
      <c r="BT7" s="812"/>
      <c r="BU7" s="812"/>
      <c r="BV7" s="812"/>
      <c r="BW7" s="812"/>
      <c r="BX7" s="812"/>
      <c r="BY7" s="812"/>
      <c r="BZ7" s="812"/>
      <c r="CA7" s="812"/>
      <c r="CB7" s="812"/>
      <c r="CC7" s="812"/>
      <c r="CD7" s="812"/>
      <c r="CE7" s="812"/>
      <c r="CF7" s="812"/>
      <c r="CG7" s="827"/>
      <c r="CH7" s="808">
        <v>39</v>
      </c>
      <c r="CI7" s="809"/>
      <c r="CJ7" s="809"/>
      <c r="CK7" s="809"/>
      <c r="CL7" s="810"/>
      <c r="CM7" s="808">
        <v>-176</v>
      </c>
      <c r="CN7" s="809"/>
      <c r="CO7" s="809"/>
      <c r="CP7" s="809"/>
      <c r="CQ7" s="810"/>
      <c r="CR7" s="808">
        <v>2</v>
      </c>
      <c r="CS7" s="809"/>
      <c r="CT7" s="809"/>
      <c r="CU7" s="809"/>
      <c r="CV7" s="810"/>
      <c r="CW7" s="808">
        <v>20</v>
      </c>
      <c r="CX7" s="809"/>
      <c r="CY7" s="809"/>
      <c r="CZ7" s="809"/>
      <c r="DA7" s="810"/>
      <c r="DB7" s="808" t="s">
        <v>605</v>
      </c>
      <c r="DC7" s="809"/>
      <c r="DD7" s="809"/>
      <c r="DE7" s="809"/>
      <c r="DF7" s="810"/>
      <c r="DG7" s="808">
        <v>518</v>
      </c>
      <c r="DH7" s="809"/>
      <c r="DI7" s="809"/>
      <c r="DJ7" s="809"/>
      <c r="DK7" s="810"/>
      <c r="DL7" s="808" t="s">
        <v>596</v>
      </c>
      <c r="DM7" s="809"/>
      <c r="DN7" s="809"/>
      <c r="DO7" s="809"/>
      <c r="DP7" s="810"/>
      <c r="DQ7" s="808">
        <v>210</v>
      </c>
      <c r="DR7" s="809"/>
      <c r="DS7" s="809"/>
      <c r="DT7" s="809"/>
      <c r="DU7" s="810"/>
      <c r="DV7" s="811"/>
      <c r="DW7" s="812"/>
      <c r="DX7" s="812"/>
      <c r="DY7" s="812"/>
      <c r="DZ7" s="813"/>
      <c r="EA7" s="233"/>
    </row>
    <row r="8" spans="1:131" s="234" customFormat="1" ht="26.25" customHeight="1" x14ac:dyDescent="0.15">
      <c r="A8" s="237">
        <v>2</v>
      </c>
      <c r="B8" s="845" t="s">
        <v>398</v>
      </c>
      <c r="C8" s="846"/>
      <c r="D8" s="846"/>
      <c r="E8" s="846"/>
      <c r="F8" s="846"/>
      <c r="G8" s="846"/>
      <c r="H8" s="846"/>
      <c r="I8" s="846"/>
      <c r="J8" s="846"/>
      <c r="K8" s="846"/>
      <c r="L8" s="846"/>
      <c r="M8" s="846"/>
      <c r="N8" s="846"/>
      <c r="O8" s="846"/>
      <c r="P8" s="847"/>
      <c r="Q8" s="848">
        <v>94</v>
      </c>
      <c r="R8" s="849"/>
      <c r="S8" s="849"/>
      <c r="T8" s="849"/>
      <c r="U8" s="849"/>
      <c r="V8" s="849">
        <v>91</v>
      </c>
      <c r="W8" s="849"/>
      <c r="X8" s="849"/>
      <c r="Y8" s="849"/>
      <c r="Z8" s="849"/>
      <c r="AA8" s="849">
        <v>3</v>
      </c>
      <c r="AB8" s="849"/>
      <c r="AC8" s="849"/>
      <c r="AD8" s="849"/>
      <c r="AE8" s="850"/>
      <c r="AF8" s="851">
        <v>3</v>
      </c>
      <c r="AG8" s="852"/>
      <c r="AH8" s="852"/>
      <c r="AI8" s="852"/>
      <c r="AJ8" s="853"/>
      <c r="AK8" s="834">
        <v>54</v>
      </c>
      <c r="AL8" s="835"/>
      <c r="AM8" s="835"/>
      <c r="AN8" s="835"/>
      <c r="AO8" s="835"/>
      <c r="AP8" s="835">
        <v>43</v>
      </c>
      <c r="AQ8" s="835"/>
      <c r="AR8" s="835"/>
      <c r="AS8" s="835"/>
      <c r="AT8" s="835"/>
      <c r="AU8" s="836"/>
      <c r="AV8" s="836"/>
      <c r="AW8" s="836"/>
      <c r="AX8" s="836"/>
      <c r="AY8" s="837"/>
      <c r="AZ8" s="231"/>
      <c r="BA8" s="231"/>
      <c r="BB8" s="231"/>
      <c r="BC8" s="231"/>
      <c r="BD8" s="231"/>
      <c r="BE8" s="232"/>
      <c r="BF8" s="232"/>
      <c r="BG8" s="232"/>
      <c r="BH8" s="232"/>
      <c r="BI8" s="232"/>
      <c r="BJ8" s="232"/>
      <c r="BK8" s="232"/>
      <c r="BL8" s="232"/>
      <c r="BM8" s="232"/>
      <c r="BN8" s="232"/>
      <c r="BO8" s="232"/>
      <c r="BP8" s="232"/>
      <c r="BQ8" s="237">
        <v>2</v>
      </c>
      <c r="BR8" s="238"/>
      <c r="BS8" s="838" t="s">
        <v>606</v>
      </c>
      <c r="BT8" s="839"/>
      <c r="BU8" s="839"/>
      <c r="BV8" s="839"/>
      <c r="BW8" s="839"/>
      <c r="BX8" s="839"/>
      <c r="BY8" s="839"/>
      <c r="BZ8" s="839"/>
      <c r="CA8" s="839"/>
      <c r="CB8" s="839"/>
      <c r="CC8" s="839"/>
      <c r="CD8" s="839"/>
      <c r="CE8" s="839"/>
      <c r="CF8" s="839"/>
      <c r="CG8" s="840"/>
      <c r="CH8" s="841">
        <v>-17</v>
      </c>
      <c r="CI8" s="842"/>
      <c r="CJ8" s="842"/>
      <c r="CK8" s="842"/>
      <c r="CL8" s="843"/>
      <c r="CM8" s="841">
        <v>38</v>
      </c>
      <c r="CN8" s="842"/>
      <c r="CO8" s="842"/>
      <c r="CP8" s="842"/>
      <c r="CQ8" s="843"/>
      <c r="CR8" s="841">
        <v>30</v>
      </c>
      <c r="CS8" s="842"/>
      <c r="CT8" s="842"/>
      <c r="CU8" s="842"/>
      <c r="CV8" s="843"/>
      <c r="CW8" s="841" t="s">
        <v>605</v>
      </c>
      <c r="CX8" s="842"/>
      <c r="CY8" s="842"/>
      <c r="CZ8" s="842"/>
      <c r="DA8" s="843"/>
      <c r="DB8" s="841" t="s">
        <v>605</v>
      </c>
      <c r="DC8" s="842"/>
      <c r="DD8" s="842"/>
      <c r="DE8" s="842"/>
      <c r="DF8" s="843"/>
      <c r="DG8" s="841" t="s">
        <v>605</v>
      </c>
      <c r="DH8" s="842"/>
      <c r="DI8" s="842"/>
      <c r="DJ8" s="842"/>
      <c r="DK8" s="843"/>
      <c r="DL8" s="841" t="s">
        <v>605</v>
      </c>
      <c r="DM8" s="842"/>
      <c r="DN8" s="842"/>
      <c r="DO8" s="842"/>
      <c r="DP8" s="843"/>
      <c r="DQ8" s="841" t="s">
        <v>605</v>
      </c>
      <c r="DR8" s="842"/>
      <c r="DS8" s="842"/>
      <c r="DT8" s="842"/>
      <c r="DU8" s="843"/>
      <c r="DV8" s="838"/>
      <c r="DW8" s="839"/>
      <c r="DX8" s="839"/>
      <c r="DY8" s="839"/>
      <c r="DZ8" s="844"/>
      <c r="EA8" s="233"/>
    </row>
    <row r="9" spans="1:131" s="234" customFormat="1" ht="26.25" customHeight="1" x14ac:dyDescent="0.15">
      <c r="A9" s="237">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1"/>
      <c r="BA9" s="231"/>
      <c r="BB9" s="231"/>
      <c r="BC9" s="231"/>
      <c r="BD9" s="231"/>
      <c r="BE9" s="232"/>
      <c r="BF9" s="232"/>
      <c r="BG9" s="232"/>
      <c r="BH9" s="232"/>
      <c r="BI9" s="232"/>
      <c r="BJ9" s="232"/>
      <c r="BK9" s="232"/>
      <c r="BL9" s="232"/>
      <c r="BM9" s="232"/>
      <c r="BN9" s="232"/>
      <c r="BO9" s="232"/>
      <c r="BP9" s="232"/>
      <c r="BQ9" s="237">
        <v>3</v>
      </c>
      <c r="BR9" s="238"/>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3"/>
    </row>
    <row r="10" spans="1:131" s="234" customFormat="1" ht="26.25" customHeight="1" x14ac:dyDescent="0.15">
      <c r="A10" s="237">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1"/>
      <c r="BA10" s="231"/>
      <c r="BB10" s="231"/>
      <c r="BC10" s="231"/>
      <c r="BD10" s="231"/>
      <c r="BE10" s="232"/>
      <c r="BF10" s="232"/>
      <c r="BG10" s="232"/>
      <c r="BH10" s="232"/>
      <c r="BI10" s="232"/>
      <c r="BJ10" s="232"/>
      <c r="BK10" s="232"/>
      <c r="BL10" s="232"/>
      <c r="BM10" s="232"/>
      <c r="BN10" s="232"/>
      <c r="BO10" s="232"/>
      <c r="BP10" s="232"/>
      <c r="BQ10" s="237">
        <v>4</v>
      </c>
      <c r="BR10" s="238"/>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3"/>
    </row>
    <row r="11" spans="1:131" s="234" customFormat="1" ht="26.25" customHeight="1" x14ac:dyDescent="0.15">
      <c r="A11" s="237">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1"/>
      <c r="BA11" s="231"/>
      <c r="BB11" s="231"/>
      <c r="BC11" s="231"/>
      <c r="BD11" s="231"/>
      <c r="BE11" s="232"/>
      <c r="BF11" s="232"/>
      <c r="BG11" s="232"/>
      <c r="BH11" s="232"/>
      <c r="BI11" s="232"/>
      <c r="BJ11" s="232"/>
      <c r="BK11" s="232"/>
      <c r="BL11" s="232"/>
      <c r="BM11" s="232"/>
      <c r="BN11" s="232"/>
      <c r="BO11" s="232"/>
      <c r="BP11" s="232"/>
      <c r="BQ11" s="237">
        <v>5</v>
      </c>
      <c r="BR11" s="238"/>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3"/>
    </row>
    <row r="12" spans="1:131" s="234" customFormat="1" ht="26.25" customHeight="1" x14ac:dyDescent="0.15">
      <c r="A12" s="237">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1"/>
      <c r="BA12" s="231"/>
      <c r="BB12" s="231"/>
      <c r="BC12" s="231"/>
      <c r="BD12" s="231"/>
      <c r="BE12" s="232"/>
      <c r="BF12" s="232"/>
      <c r="BG12" s="232"/>
      <c r="BH12" s="232"/>
      <c r="BI12" s="232"/>
      <c r="BJ12" s="232"/>
      <c r="BK12" s="232"/>
      <c r="BL12" s="232"/>
      <c r="BM12" s="232"/>
      <c r="BN12" s="232"/>
      <c r="BO12" s="232"/>
      <c r="BP12" s="232"/>
      <c r="BQ12" s="237">
        <v>6</v>
      </c>
      <c r="BR12" s="238"/>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3"/>
    </row>
    <row r="13" spans="1:131" s="234" customFormat="1" ht="26.25" customHeight="1" x14ac:dyDescent="0.15">
      <c r="A13" s="237">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1"/>
      <c r="BA13" s="231"/>
      <c r="BB13" s="231"/>
      <c r="BC13" s="231"/>
      <c r="BD13" s="231"/>
      <c r="BE13" s="232"/>
      <c r="BF13" s="232"/>
      <c r="BG13" s="232"/>
      <c r="BH13" s="232"/>
      <c r="BI13" s="232"/>
      <c r="BJ13" s="232"/>
      <c r="BK13" s="232"/>
      <c r="BL13" s="232"/>
      <c r="BM13" s="232"/>
      <c r="BN13" s="232"/>
      <c r="BO13" s="232"/>
      <c r="BP13" s="232"/>
      <c r="BQ13" s="237">
        <v>7</v>
      </c>
      <c r="BR13" s="238"/>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3"/>
    </row>
    <row r="14" spans="1:131" s="234" customFormat="1" ht="26.25" customHeight="1" x14ac:dyDescent="0.15">
      <c r="A14" s="237">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1"/>
      <c r="BA14" s="231"/>
      <c r="BB14" s="231"/>
      <c r="BC14" s="231"/>
      <c r="BD14" s="231"/>
      <c r="BE14" s="232"/>
      <c r="BF14" s="232"/>
      <c r="BG14" s="232"/>
      <c r="BH14" s="232"/>
      <c r="BI14" s="232"/>
      <c r="BJ14" s="232"/>
      <c r="BK14" s="232"/>
      <c r="BL14" s="232"/>
      <c r="BM14" s="232"/>
      <c r="BN14" s="232"/>
      <c r="BO14" s="232"/>
      <c r="BP14" s="232"/>
      <c r="BQ14" s="237">
        <v>8</v>
      </c>
      <c r="BR14" s="238"/>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3"/>
    </row>
    <row r="15" spans="1:131" s="234" customFormat="1" ht="26.25" customHeight="1" x14ac:dyDescent="0.15">
      <c r="A15" s="237">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1"/>
      <c r="BA15" s="231"/>
      <c r="BB15" s="231"/>
      <c r="BC15" s="231"/>
      <c r="BD15" s="231"/>
      <c r="BE15" s="232"/>
      <c r="BF15" s="232"/>
      <c r="BG15" s="232"/>
      <c r="BH15" s="232"/>
      <c r="BI15" s="232"/>
      <c r="BJ15" s="232"/>
      <c r="BK15" s="232"/>
      <c r="BL15" s="232"/>
      <c r="BM15" s="232"/>
      <c r="BN15" s="232"/>
      <c r="BO15" s="232"/>
      <c r="BP15" s="232"/>
      <c r="BQ15" s="237">
        <v>9</v>
      </c>
      <c r="BR15" s="238"/>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3"/>
    </row>
    <row r="16" spans="1:131" s="234" customFormat="1" ht="26.25" customHeight="1" x14ac:dyDescent="0.15">
      <c r="A16" s="237">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1"/>
      <c r="BA16" s="231"/>
      <c r="BB16" s="231"/>
      <c r="BC16" s="231"/>
      <c r="BD16" s="231"/>
      <c r="BE16" s="232"/>
      <c r="BF16" s="232"/>
      <c r="BG16" s="232"/>
      <c r="BH16" s="232"/>
      <c r="BI16" s="232"/>
      <c r="BJ16" s="232"/>
      <c r="BK16" s="232"/>
      <c r="BL16" s="232"/>
      <c r="BM16" s="232"/>
      <c r="BN16" s="232"/>
      <c r="BO16" s="232"/>
      <c r="BP16" s="232"/>
      <c r="BQ16" s="237">
        <v>10</v>
      </c>
      <c r="BR16" s="238"/>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3"/>
    </row>
    <row r="17" spans="1:131" s="234" customFormat="1" ht="26.25" customHeight="1" x14ac:dyDescent="0.15">
      <c r="A17" s="237">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1"/>
      <c r="BA17" s="231"/>
      <c r="BB17" s="231"/>
      <c r="BC17" s="231"/>
      <c r="BD17" s="231"/>
      <c r="BE17" s="232"/>
      <c r="BF17" s="232"/>
      <c r="BG17" s="232"/>
      <c r="BH17" s="232"/>
      <c r="BI17" s="232"/>
      <c r="BJ17" s="232"/>
      <c r="BK17" s="232"/>
      <c r="BL17" s="232"/>
      <c r="BM17" s="232"/>
      <c r="BN17" s="232"/>
      <c r="BO17" s="232"/>
      <c r="BP17" s="232"/>
      <c r="BQ17" s="237">
        <v>11</v>
      </c>
      <c r="BR17" s="238"/>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3"/>
    </row>
    <row r="18" spans="1:131" s="234" customFormat="1" ht="26.25" customHeight="1" x14ac:dyDescent="0.15">
      <c r="A18" s="237">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1"/>
      <c r="BA18" s="231"/>
      <c r="BB18" s="231"/>
      <c r="BC18" s="231"/>
      <c r="BD18" s="231"/>
      <c r="BE18" s="232"/>
      <c r="BF18" s="232"/>
      <c r="BG18" s="232"/>
      <c r="BH18" s="232"/>
      <c r="BI18" s="232"/>
      <c r="BJ18" s="232"/>
      <c r="BK18" s="232"/>
      <c r="BL18" s="232"/>
      <c r="BM18" s="232"/>
      <c r="BN18" s="232"/>
      <c r="BO18" s="232"/>
      <c r="BP18" s="232"/>
      <c r="BQ18" s="237">
        <v>12</v>
      </c>
      <c r="BR18" s="238"/>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3"/>
    </row>
    <row r="19" spans="1:131" s="234" customFormat="1" ht="26.25" customHeight="1" x14ac:dyDescent="0.15">
      <c r="A19" s="237">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1"/>
      <c r="BA19" s="231"/>
      <c r="BB19" s="231"/>
      <c r="BC19" s="231"/>
      <c r="BD19" s="231"/>
      <c r="BE19" s="232"/>
      <c r="BF19" s="232"/>
      <c r="BG19" s="232"/>
      <c r="BH19" s="232"/>
      <c r="BI19" s="232"/>
      <c r="BJ19" s="232"/>
      <c r="BK19" s="232"/>
      <c r="BL19" s="232"/>
      <c r="BM19" s="232"/>
      <c r="BN19" s="232"/>
      <c r="BO19" s="232"/>
      <c r="BP19" s="232"/>
      <c r="BQ19" s="237">
        <v>13</v>
      </c>
      <c r="BR19" s="238"/>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3"/>
    </row>
    <row r="20" spans="1:131" s="234" customFormat="1" ht="26.25" customHeight="1" x14ac:dyDescent="0.15">
      <c r="A20" s="237">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1"/>
      <c r="BA20" s="231"/>
      <c r="BB20" s="231"/>
      <c r="BC20" s="231"/>
      <c r="BD20" s="231"/>
      <c r="BE20" s="232"/>
      <c r="BF20" s="232"/>
      <c r="BG20" s="232"/>
      <c r="BH20" s="232"/>
      <c r="BI20" s="232"/>
      <c r="BJ20" s="232"/>
      <c r="BK20" s="232"/>
      <c r="BL20" s="232"/>
      <c r="BM20" s="232"/>
      <c r="BN20" s="232"/>
      <c r="BO20" s="232"/>
      <c r="BP20" s="232"/>
      <c r="BQ20" s="237">
        <v>14</v>
      </c>
      <c r="BR20" s="238"/>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3"/>
    </row>
    <row r="21" spans="1:131" s="234" customFormat="1" ht="26.25" customHeight="1" thickBot="1" x14ac:dyDescent="0.2">
      <c r="A21" s="237">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1"/>
      <c r="BA21" s="231"/>
      <c r="BB21" s="231"/>
      <c r="BC21" s="231"/>
      <c r="BD21" s="231"/>
      <c r="BE21" s="232"/>
      <c r="BF21" s="232"/>
      <c r="BG21" s="232"/>
      <c r="BH21" s="232"/>
      <c r="BI21" s="232"/>
      <c r="BJ21" s="232"/>
      <c r="BK21" s="232"/>
      <c r="BL21" s="232"/>
      <c r="BM21" s="232"/>
      <c r="BN21" s="232"/>
      <c r="BO21" s="232"/>
      <c r="BP21" s="232"/>
      <c r="BQ21" s="237">
        <v>15</v>
      </c>
      <c r="BR21" s="238"/>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3"/>
    </row>
    <row r="22" spans="1:131" s="234" customFormat="1" ht="26.25" customHeight="1" x14ac:dyDescent="0.15">
      <c r="A22" s="237">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399</v>
      </c>
      <c r="BA22" s="871"/>
      <c r="BB22" s="871"/>
      <c r="BC22" s="871"/>
      <c r="BD22" s="872"/>
      <c r="BE22" s="232"/>
      <c r="BF22" s="232"/>
      <c r="BG22" s="232"/>
      <c r="BH22" s="232"/>
      <c r="BI22" s="232"/>
      <c r="BJ22" s="232"/>
      <c r="BK22" s="232"/>
      <c r="BL22" s="232"/>
      <c r="BM22" s="232"/>
      <c r="BN22" s="232"/>
      <c r="BO22" s="232"/>
      <c r="BP22" s="232"/>
      <c r="BQ22" s="237">
        <v>16</v>
      </c>
      <c r="BR22" s="238"/>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3"/>
    </row>
    <row r="23" spans="1:131" s="234" customFormat="1" ht="26.25" customHeight="1" thickBot="1" x14ac:dyDescent="0.2">
      <c r="A23" s="239" t="s">
        <v>400</v>
      </c>
      <c r="B23" s="854" t="s">
        <v>401</v>
      </c>
      <c r="C23" s="855"/>
      <c r="D23" s="855"/>
      <c r="E23" s="855"/>
      <c r="F23" s="855"/>
      <c r="G23" s="855"/>
      <c r="H23" s="855"/>
      <c r="I23" s="855"/>
      <c r="J23" s="855"/>
      <c r="K23" s="855"/>
      <c r="L23" s="855"/>
      <c r="M23" s="855"/>
      <c r="N23" s="855"/>
      <c r="O23" s="855"/>
      <c r="P23" s="856"/>
      <c r="Q23" s="857"/>
      <c r="R23" s="858"/>
      <c r="S23" s="858"/>
      <c r="T23" s="858"/>
      <c r="U23" s="858"/>
      <c r="V23" s="858"/>
      <c r="W23" s="858"/>
      <c r="X23" s="858"/>
      <c r="Y23" s="858"/>
      <c r="Z23" s="858"/>
      <c r="AA23" s="858"/>
      <c r="AB23" s="858"/>
      <c r="AC23" s="858"/>
      <c r="AD23" s="858"/>
      <c r="AE23" s="859"/>
      <c r="AF23" s="860">
        <v>382</v>
      </c>
      <c r="AG23" s="858"/>
      <c r="AH23" s="858"/>
      <c r="AI23" s="858"/>
      <c r="AJ23" s="861"/>
      <c r="AK23" s="862"/>
      <c r="AL23" s="863"/>
      <c r="AM23" s="863"/>
      <c r="AN23" s="863"/>
      <c r="AO23" s="863"/>
      <c r="AP23" s="858"/>
      <c r="AQ23" s="858"/>
      <c r="AR23" s="858"/>
      <c r="AS23" s="858"/>
      <c r="AT23" s="858"/>
      <c r="AU23" s="874"/>
      <c r="AV23" s="874"/>
      <c r="AW23" s="874"/>
      <c r="AX23" s="874"/>
      <c r="AY23" s="875"/>
      <c r="AZ23" s="876" t="s">
        <v>402</v>
      </c>
      <c r="BA23" s="877"/>
      <c r="BB23" s="877"/>
      <c r="BC23" s="877"/>
      <c r="BD23" s="878"/>
      <c r="BE23" s="232"/>
      <c r="BF23" s="232"/>
      <c r="BG23" s="232"/>
      <c r="BH23" s="232"/>
      <c r="BI23" s="232"/>
      <c r="BJ23" s="232"/>
      <c r="BK23" s="232"/>
      <c r="BL23" s="232"/>
      <c r="BM23" s="232"/>
      <c r="BN23" s="232"/>
      <c r="BO23" s="232"/>
      <c r="BP23" s="232"/>
      <c r="BQ23" s="237">
        <v>17</v>
      </c>
      <c r="BR23" s="238"/>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3"/>
    </row>
    <row r="24" spans="1:131" s="234" customFormat="1" ht="26.25" customHeight="1" x14ac:dyDescent="0.15">
      <c r="A24" s="873" t="s">
        <v>403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1"/>
      <c r="BA24" s="231"/>
      <c r="BB24" s="231"/>
      <c r="BC24" s="231"/>
      <c r="BD24" s="231"/>
      <c r="BE24" s="232"/>
      <c r="BF24" s="232"/>
      <c r="BG24" s="232"/>
      <c r="BH24" s="232"/>
      <c r="BI24" s="232"/>
      <c r="BJ24" s="232"/>
      <c r="BK24" s="232"/>
      <c r="BL24" s="232"/>
      <c r="BM24" s="232"/>
      <c r="BN24" s="232"/>
      <c r="BO24" s="232"/>
      <c r="BP24" s="232"/>
      <c r="BQ24" s="237">
        <v>18</v>
      </c>
      <c r="BR24" s="238"/>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3"/>
    </row>
    <row r="25" spans="1:131" ht="26.25" customHeight="1" thickBot="1" x14ac:dyDescent="0.2">
      <c r="A25" s="790" t="s">
        <v>404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1"/>
      <c r="BK25" s="231"/>
      <c r="BL25" s="231"/>
      <c r="BM25" s="231"/>
      <c r="BN25" s="231"/>
      <c r="BO25" s="240"/>
      <c r="BP25" s="240"/>
      <c r="BQ25" s="237">
        <v>19</v>
      </c>
      <c r="BR25" s="238"/>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9"/>
    </row>
    <row r="26" spans="1:131" ht="26.25" customHeight="1" x14ac:dyDescent="0.15">
      <c r="A26" s="792" t="s">
        <v>380</v>
      </c>
      <c r="B26" s="793"/>
      <c r="C26" s="793"/>
      <c r="D26" s="793"/>
      <c r="E26" s="793"/>
      <c r="F26" s="793"/>
      <c r="G26" s="793"/>
      <c r="H26" s="793"/>
      <c r="I26" s="793"/>
      <c r="J26" s="793"/>
      <c r="K26" s="793"/>
      <c r="L26" s="793"/>
      <c r="M26" s="793"/>
      <c r="N26" s="793"/>
      <c r="O26" s="793"/>
      <c r="P26" s="794"/>
      <c r="Q26" s="798" t="s">
        <v>405</v>
      </c>
      <c r="R26" s="799"/>
      <c r="S26" s="799"/>
      <c r="T26" s="799"/>
      <c r="U26" s="800"/>
      <c r="V26" s="798" t="s">
        <v>406</v>
      </c>
      <c r="W26" s="799"/>
      <c r="X26" s="799"/>
      <c r="Y26" s="799"/>
      <c r="Z26" s="800"/>
      <c r="AA26" s="798" t="s">
        <v>407</v>
      </c>
      <c r="AB26" s="799"/>
      <c r="AC26" s="799"/>
      <c r="AD26" s="799"/>
      <c r="AE26" s="799"/>
      <c r="AF26" s="879" t="s">
        <v>408</v>
      </c>
      <c r="AG26" s="880"/>
      <c r="AH26" s="880"/>
      <c r="AI26" s="880"/>
      <c r="AJ26" s="881"/>
      <c r="AK26" s="799" t="s">
        <v>409</v>
      </c>
      <c r="AL26" s="799"/>
      <c r="AM26" s="799"/>
      <c r="AN26" s="799"/>
      <c r="AO26" s="800"/>
      <c r="AP26" s="798" t="s">
        <v>410</v>
      </c>
      <c r="AQ26" s="799"/>
      <c r="AR26" s="799"/>
      <c r="AS26" s="799"/>
      <c r="AT26" s="800"/>
      <c r="AU26" s="798" t="s">
        <v>411</v>
      </c>
      <c r="AV26" s="799"/>
      <c r="AW26" s="799"/>
      <c r="AX26" s="799"/>
      <c r="AY26" s="800"/>
      <c r="AZ26" s="798" t="s">
        <v>412</v>
      </c>
      <c r="BA26" s="799"/>
      <c r="BB26" s="799"/>
      <c r="BC26" s="799"/>
      <c r="BD26" s="800"/>
      <c r="BE26" s="798" t="s">
        <v>387</v>
      </c>
      <c r="BF26" s="799"/>
      <c r="BG26" s="799"/>
      <c r="BH26" s="799"/>
      <c r="BI26" s="805"/>
      <c r="BJ26" s="231"/>
      <c r="BK26" s="231"/>
      <c r="BL26" s="231"/>
      <c r="BM26" s="231"/>
      <c r="BN26" s="231"/>
      <c r="BO26" s="240"/>
      <c r="BP26" s="240"/>
      <c r="BQ26" s="237">
        <v>20</v>
      </c>
      <c r="BR26" s="238"/>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9"/>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1"/>
      <c r="BK27" s="231"/>
      <c r="BL27" s="231"/>
      <c r="BM27" s="231"/>
      <c r="BN27" s="231"/>
      <c r="BO27" s="240"/>
      <c r="BP27" s="240"/>
      <c r="BQ27" s="237">
        <v>21</v>
      </c>
      <c r="BR27" s="238"/>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9"/>
    </row>
    <row r="28" spans="1:131" ht="26.25" customHeight="1" thickTop="1" x14ac:dyDescent="0.15">
      <c r="A28" s="241">
        <v>1</v>
      </c>
      <c r="B28" s="814" t="s">
        <v>413</v>
      </c>
      <c r="C28" s="815"/>
      <c r="D28" s="815"/>
      <c r="E28" s="815"/>
      <c r="F28" s="815"/>
      <c r="G28" s="815"/>
      <c r="H28" s="815"/>
      <c r="I28" s="815"/>
      <c r="J28" s="815"/>
      <c r="K28" s="815"/>
      <c r="L28" s="815"/>
      <c r="M28" s="815"/>
      <c r="N28" s="815"/>
      <c r="O28" s="815"/>
      <c r="P28" s="816"/>
      <c r="Q28" s="887">
        <v>3340</v>
      </c>
      <c r="R28" s="888"/>
      <c r="S28" s="888"/>
      <c r="T28" s="888"/>
      <c r="U28" s="888"/>
      <c r="V28" s="888">
        <v>3299</v>
      </c>
      <c r="W28" s="888"/>
      <c r="X28" s="888"/>
      <c r="Y28" s="888"/>
      <c r="Z28" s="888"/>
      <c r="AA28" s="888">
        <v>41</v>
      </c>
      <c r="AB28" s="888"/>
      <c r="AC28" s="888"/>
      <c r="AD28" s="888"/>
      <c r="AE28" s="889"/>
      <c r="AF28" s="890">
        <v>41</v>
      </c>
      <c r="AG28" s="888"/>
      <c r="AH28" s="888"/>
      <c r="AI28" s="888"/>
      <c r="AJ28" s="891"/>
      <c r="AK28" s="892">
        <v>193</v>
      </c>
      <c r="AL28" s="893"/>
      <c r="AM28" s="893"/>
      <c r="AN28" s="893"/>
      <c r="AO28" s="893"/>
      <c r="AP28" s="893" t="s">
        <v>596</v>
      </c>
      <c r="AQ28" s="893"/>
      <c r="AR28" s="893"/>
      <c r="AS28" s="893"/>
      <c r="AT28" s="893"/>
      <c r="AU28" s="893" t="s">
        <v>596</v>
      </c>
      <c r="AV28" s="893"/>
      <c r="AW28" s="893"/>
      <c r="AX28" s="893"/>
      <c r="AY28" s="893"/>
      <c r="AZ28" s="894" t="s">
        <v>596</v>
      </c>
      <c r="BA28" s="894"/>
      <c r="BB28" s="894"/>
      <c r="BC28" s="894"/>
      <c r="BD28" s="894"/>
      <c r="BE28" s="885"/>
      <c r="BF28" s="885"/>
      <c r="BG28" s="885"/>
      <c r="BH28" s="885"/>
      <c r="BI28" s="886"/>
      <c r="BJ28" s="231"/>
      <c r="BK28" s="231"/>
      <c r="BL28" s="231"/>
      <c r="BM28" s="231"/>
      <c r="BN28" s="231"/>
      <c r="BO28" s="240"/>
      <c r="BP28" s="240"/>
      <c r="BQ28" s="237">
        <v>22</v>
      </c>
      <c r="BR28" s="238"/>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9"/>
    </row>
    <row r="29" spans="1:131" ht="26.25" customHeight="1" x14ac:dyDescent="0.15">
      <c r="A29" s="241">
        <v>2</v>
      </c>
      <c r="B29" s="845" t="s">
        <v>414</v>
      </c>
      <c r="C29" s="846"/>
      <c r="D29" s="846"/>
      <c r="E29" s="846"/>
      <c r="F29" s="846"/>
      <c r="G29" s="846"/>
      <c r="H29" s="846"/>
      <c r="I29" s="846"/>
      <c r="J29" s="846"/>
      <c r="K29" s="846"/>
      <c r="L29" s="846"/>
      <c r="M29" s="846"/>
      <c r="N29" s="846"/>
      <c r="O29" s="846"/>
      <c r="P29" s="847"/>
      <c r="Q29" s="848">
        <v>2757</v>
      </c>
      <c r="R29" s="849"/>
      <c r="S29" s="849"/>
      <c r="T29" s="849"/>
      <c r="U29" s="849"/>
      <c r="V29" s="849">
        <v>2707</v>
      </c>
      <c r="W29" s="849"/>
      <c r="X29" s="849"/>
      <c r="Y29" s="849"/>
      <c r="Z29" s="849"/>
      <c r="AA29" s="849">
        <v>50</v>
      </c>
      <c r="AB29" s="849"/>
      <c r="AC29" s="849"/>
      <c r="AD29" s="849"/>
      <c r="AE29" s="850"/>
      <c r="AF29" s="851">
        <v>50</v>
      </c>
      <c r="AG29" s="852"/>
      <c r="AH29" s="852"/>
      <c r="AI29" s="852"/>
      <c r="AJ29" s="853"/>
      <c r="AK29" s="899">
        <v>388</v>
      </c>
      <c r="AL29" s="895"/>
      <c r="AM29" s="895"/>
      <c r="AN29" s="895"/>
      <c r="AO29" s="895"/>
      <c r="AP29" s="895" t="s">
        <v>596</v>
      </c>
      <c r="AQ29" s="895"/>
      <c r="AR29" s="895"/>
      <c r="AS29" s="895"/>
      <c r="AT29" s="895"/>
      <c r="AU29" s="895" t="s">
        <v>596</v>
      </c>
      <c r="AV29" s="895"/>
      <c r="AW29" s="895"/>
      <c r="AX29" s="895"/>
      <c r="AY29" s="895"/>
      <c r="AZ29" s="896" t="s">
        <v>596</v>
      </c>
      <c r="BA29" s="896"/>
      <c r="BB29" s="896"/>
      <c r="BC29" s="896"/>
      <c r="BD29" s="896"/>
      <c r="BE29" s="897"/>
      <c r="BF29" s="897"/>
      <c r="BG29" s="897"/>
      <c r="BH29" s="897"/>
      <c r="BI29" s="898"/>
      <c r="BJ29" s="231"/>
      <c r="BK29" s="231"/>
      <c r="BL29" s="231"/>
      <c r="BM29" s="231"/>
      <c r="BN29" s="231"/>
      <c r="BO29" s="240"/>
      <c r="BP29" s="240"/>
      <c r="BQ29" s="237">
        <v>23</v>
      </c>
      <c r="BR29" s="238"/>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9"/>
    </row>
    <row r="30" spans="1:131" ht="26.25" customHeight="1" x14ac:dyDescent="0.15">
      <c r="A30" s="241">
        <v>3</v>
      </c>
      <c r="B30" s="845" t="s">
        <v>415</v>
      </c>
      <c r="C30" s="846"/>
      <c r="D30" s="846"/>
      <c r="E30" s="846"/>
      <c r="F30" s="846"/>
      <c r="G30" s="846"/>
      <c r="H30" s="846"/>
      <c r="I30" s="846"/>
      <c r="J30" s="846"/>
      <c r="K30" s="846"/>
      <c r="L30" s="846"/>
      <c r="M30" s="846"/>
      <c r="N30" s="846"/>
      <c r="O30" s="846"/>
      <c r="P30" s="847"/>
      <c r="Q30" s="848">
        <v>411</v>
      </c>
      <c r="R30" s="849"/>
      <c r="S30" s="849"/>
      <c r="T30" s="849"/>
      <c r="U30" s="849"/>
      <c r="V30" s="849">
        <v>405</v>
      </c>
      <c r="W30" s="849"/>
      <c r="X30" s="849"/>
      <c r="Y30" s="849"/>
      <c r="Z30" s="849"/>
      <c r="AA30" s="849">
        <v>6</v>
      </c>
      <c r="AB30" s="849"/>
      <c r="AC30" s="849"/>
      <c r="AD30" s="849"/>
      <c r="AE30" s="850"/>
      <c r="AF30" s="851">
        <v>6</v>
      </c>
      <c r="AG30" s="852"/>
      <c r="AH30" s="852"/>
      <c r="AI30" s="852"/>
      <c r="AJ30" s="853"/>
      <c r="AK30" s="899">
        <v>105</v>
      </c>
      <c r="AL30" s="895"/>
      <c r="AM30" s="895"/>
      <c r="AN30" s="895"/>
      <c r="AO30" s="895"/>
      <c r="AP30" s="895" t="s">
        <v>596</v>
      </c>
      <c r="AQ30" s="895"/>
      <c r="AR30" s="895"/>
      <c r="AS30" s="895"/>
      <c r="AT30" s="895"/>
      <c r="AU30" s="895" t="s">
        <v>596</v>
      </c>
      <c r="AV30" s="895"/>
      <c r="AW30" s="895"/>
      <c r="AX30" s="895"/>
      <c r="AY30" s="895"/>
      <c r="AZ30" s="896" t="s">
        <v>596</v>
      </c>
      <c r="BA30" s="896"/>
      <c r="BB30" s="896"/>
      <c r="BC30" s="896"/>
      <c r="BD30" s="896"/>
      <c r="BE30" s="897"/>
      <c r="BF30" s="897"/>
      <c r="BG30" s="897"/>
      <c r="BH30" s="897"/>
      <c r="BI30" s="898"/>
      <c r="BJ30" s="231"/>
      <c r="BK30" s="231"/>
      <c r="BL30" s="231"/>
      <c r="BM30" s="231"/>
      <c r="BN30" s="231"/>
      <c r="BO30" s="240"/>
      <c r="BP30" s="240"/>
      <c r="BQ30" s="237">
        <v>24</v>
      </c>
      <c r="BR30" s="238"/>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9"/>
    </row>
    <row r="31" spans="1:131" ht="26.25" customHeight="1" x14ac:dyDescent="0.15">
      <c r="A31" s="241">
        <v>4</v>
      </c>
      <c r="B31" s="845" t="s">
        <v>416</v>
      </c>
      <c r="C31" s="846"/>
      <c r="D31" s="846"/>
      <c r="E31" s="846"/>
      <c r="F31" s="846"/>
      <c r="G31" s="846"/>
      <c r="H31" s="846"/>
      <c r="I31" s="846"/>
      <c r="J31" s="846"/>
      <c r="K31" s="846"/>
      <c r="L31" s="846"/>
      <c r="M31" s="846"/>
      <c r="N31" s="846"/>
      <c r="O31" s="846"/>
      <c r="P31" s="847"/>
      <c r="Q31" s="848">
        <v>1708</v>
      </c>
      <c r="R31" s="849"/>
      <c r="S31" s="849"/>
      <c r="T31" s="849"/>
      <c r="U31" s="849"/>
      <c r="V31" s="849">
        <v>1291</v>
      </c>
      <c r="W31" s="849"/>
      <c r="X31" s="849"/>
      <c r="Y31" s="849"/>
      <c r="Z31" s="849"/>
      <c r="AA31" s="849">
        <v>417</v>
      </c>
      <c r="AB31" s="849"/>
      <c r="AC31" s="849"/>
      <c r="AD31" s="849"/>
      <c r="AE31" s="850"/>
      <c r="AF31" s="851">
        <v>614</v>
      </c>
      <c r="AG31" s="852"/>
      <c r="AH31" s="852"/>
      <c r="AI31" s="852"/>
      <c r="AJ31" s="853"/>
      <c r="AK31" s="899">
        <v>224</v>
      </c>
      <c r="AL31" s="895"/>
      <c r="AM31" s="895"/>
      <c r="AN31" s="895"/>
      <c r="AO31" s="895"/>
      <c r="AP31" s="895">
        <v>189</v>
      </c>
      <c r="AQ31" s="895"/>
      <c r="AR31" s="895"/>
      <c r="AS31" s="895"/>
      <c r="AT31" s="895"/>
      <c r="AU31" s="895">
        <v>123</v>
      </c>
      <c r="AV31" s="895"/>
      <c r="AW31" s="895"/>
      <c r="AX31" s="895"/>
      <c r="AY31" s="895"/>
      <c r="AZ31" s="896" t="s">
        <v>596</v>
      </c>
      <c r="BA31" s="896"/>
      <c r="BB31" s="896"/>
      <c r="BC31" s="896"/>
      <c r="BD31" s="896"/>
      <c r="BE31" s="897" t="s">
        <v>417</v>
      </c>
      <c r="BF31" s="897"/>
      <c r="BG31" s="897"/>
      <c r="BH31" s="897"/>
      <c r="BI31" s="898"/>
      <c r="BJ31" s="231"/>
      <c r="BK31" s="231"/>
      <c r="BL31" s="231"/>
      <c r="BM31" s="231"/>
      <c r="BN31" s="231"/>
      <c r="BO31" s="240"/>
      <c r="BP31" s="240"/>
      <c r="BQ31" s="237">
        <v>25</v>
      </c>
      <c r="BR31" s="238"/>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9"/>
    </row>
    <row r="32" spans="1:131" ht="26.25" customHeight="1" x14ac:dyDescent="0.15">
      <c r="A32" s="241">
        <v>5</v>
      </c>
      <c r="B32" s="845" t="s">
        <v>418</v>
      </c>
      <c r="C32" s="846"/>
      <c r="D32" s="846"/>
      <c r="E32" s="846"/>
      <c r="F32" s="846"/>
      <c r="G32" s="846"/>
      <c r="H32" s="846"/>
      <c r="I32" s="846"/>
      <c r="J32" s="846"/>
      <c r="K32" s="846"/>
      <c r="L32" s="846"/>
      <c r="M32" s="846"/>
      <c r="N32" s="846"/>
      <c r="O32" s="846"/>
      <c r="P32" s="847"/>
      <c r="Q32" s="848">
        <v>773</v>
      </c>
      <c r="R32" s="849"/>
      <c r="S32" s="849"/>
      <c r="T32" s="849"/>
      <c r="U32" s="849"/>
      <c r="V32" s="849">
        <v>651</v>
      </c>
      <c r="W32" s="849"/>
      <c r="X32" s="849"/>
      <c r="Y32" s="849"/>
      <c r="Z32" s="849"/>
      <c r="AA32" s="849">
        <v>122</v>
      </c>
      <c r="AB32" s="849"/>
      <c r="AC32" s="849"/>
      <c r="AD32" s="849"/>
      <c r="AE32" s="850"/>
      <c r="AF32" s="851">
        <v>1059</v>
      </c>
      <c r="AG32" s="852"/>
      <c r="AH32" s="852"/>
      <c r="AI32" s="852"/>
      <c r="AJ32" s="853"/>
      <c r="AK32" s="899">
        <v>4</v>
      </c>
      <c r="AL32" s="895"/>
      <c r="AM32" s="895"/>
      <c r="AN32" s="895"/>
      <c r="AO32" s="895"/>
      <c r="AP32" s="895">
        <v>2349</v>
      </c>
      <c r="AQ32" s="895"/>
      <c r="AR32" s="895"/>
      <c r="AS32" s="895"/>
      <c r="AT32" s="895"/>
      <c r="AU32" s="895">
        <v>26</v>
      </c>
      <c r="AV32" s="895"/>
      <c r="AW32" s="895"/>
      <c r="AX32" s="895"/>
      <c r="AY32" s="895"/>
      <c r="AZ32" s="896" t="s">
        <v>596</v>
      </c>
      <c r="BA32" s="896"/>
      <c r="BB32" s="896"/>
      <c r="BC32" s="896"/>
      <c r="BD32" s="896"/>
      <c r="BE32" s="897" t="s">
        <v>419</v>
      </c>
      <c r="BF32" s="897"/>
      <c r="BG32" s="897"/>
      <c r="BH32" s="897"/>
      <c r="BI32" s="898"/>
      <c r="BJ32" s="231"/>
      <c r="BK32" s="231"/>
      <c r="BL32" s="231"/>
      <c r="BM32" s="231"/>
      <c r="BN32" s="231"/>
      <c r="BO32" s="240"/>
      <c r="BP32" s="240"/>
      <c r="BQ32" s="237">
        <v>26</v>
      </c>
      <c r="BR32" s="238"/>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9"/>
    </row>
    <row r="33" spans="1:131" ht="26.25" customHeight="1" x14ac:dyDescent="0.15">
      <c r="A33" s="241">
        <v>6</v>
      </c>
      <c r="B33" s="845" t="s">
        <v>420</v>
      </c>
      <c r="C33" s="846"/>
      <c r="D33" s="846"/>
      <c r="E33" s="846"/>
      <c r="F33" s="846"/>
      <c r="G33" s="846"/>
      <c r="H33" s="846"/>
      <c r="I33" s="846"/>
      <c r="J33" s="846"/>
      <c r="K33" s="846"/>
      <c r="L33" s="846"/>
      <c r="M33" s="846"/>
      <c r="N33" s="846"/>
      <c r="O33" s="846"/>
      <c r="P33" s="847"/>
      <c r="Q33" s="848">
        <v>1459</v>
      </c>
      <c r="R33" s="849"/>
      <c r="S33" s="849"/>
      <c r="T33" s="849"/>
      <c r="U33" s="849"/>
      <c r="V33" s="849">
        <v>1403</v>
      </c>
      <c r="W33" s="849"/>
      <c r="X33" s="849"/>
      <c r="Y33" s="849"/>
      <c r="Z33" s="849"/>
      <c r="AA33" s="849">
        <v>56</v>
      </c>
      <c r="AB33" s="849"/>
      <c r="AC33" s="849"/>
      <c r="AD33" s="849"/>
      <c r="AE33" s="850"/>
      <c r="AF33" s="851" t="s">
        <v>130</v>
      </c>
      <c r="AG33" s="852"/>
      <c r="AH33" s="852"/>
      <c r="AI33" s="852"/>
      <c r="AJ33" s="853"/>
      <c r="AK33" s="899">
        <v>620</v>
      </c>
      <c r="AL33" s="895"/>
      <c r="AM33" s="895"/>
      <c r="AN33" s="895"/>
      <c r="AO33" s="895"/>
      <c r="AP33" s="895">
        <v>12203</v>
      </c>
      <c r="AQ33" s="895"/>
      <c r="AR33" s="895"/>
      <c r="AS33" s="895"/>
      <c r="AT33" s="895"/>
      <c r="AU33" s="895">
        <v>7615</v>
      </c>
      <c r="AV33" s="895"/>
      <c r="AW33" s="895"/>
      <c r="AX33" s="895"/>
      <c r="AY33" s="895"/>
      <c r="AZ33" s="896" t="s">
        <v>596</v>
      </c>
      <c r="BA33" s="896"/>
      <c r="BB33" s="896"/>
      <c r="BC33" s="896"/>
      <c r="BD33" s="896"/>
      <c r="BE33" s="897" t="s">
        <v>417</v>
      </c>
      <c r="BF33" s="897"/>
      <c r="BG33" s="897"/>
      <c r="BH33" s="897"/>
      <c r="BI33" s="898"/>
      <c r="BJ33" s="231"/>
      <c r="BK33" s="231"/>
      <c r="BL33" s="231"/>
      <c r="BM33" s="231"/>
      <c r="BN33" s="231"/>
      <c r="BO33" s="240"/>
      <c r="BP33" s="240"/>
      <c r="BQ33" s="237">
        <v>27</v>
      </c>
      <c r="BR33" s="238"/>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9"/>
    </row>
    <row r="34" spans="1:131" ht="26.25" customHeight="1" x14ac:dyDescent="0.15">
      <c r="A34" s="241">
        <v>7</v>
      </c>
      <c r="B34" s="845" t="s">
        <v>421</v>
      </c>
      <c r="C34" s="846"/>
      <c r="D34" s="846"/>
      <c r="E34" s="846"/>
      <c r="F34" s="846"/>
      <c r="G34" s="846"/>
      <c r="H34" s="846"/>
      <c r="I34" s="846"/>
      <c r="J34" s="846"/>
      <c r="K34" s="846"/>
      <c r="L34" s="846"/>
      <c r="M34" s="846"/>
      <c r="N34" s="846"/>
      <c r="O34" s="846"/>
      <c r="P34" s="847"/>
      <c r="Q34" s="848">
        <v>3</v>
      </c>
      <c r="R34" s="849"/>
      <c r="S34" s="849"/>
      <c r="T34" s="849"/>
      <c r="U34" s="849"/>
      <c r="V34" s="849">
        <v>2</v>
      </c>
      <c r="W34" s="849"/>
      <c r="X34" s="849"/>
      <c r="Y34" s="849"/>
      <c r="Z34" s="849"/>
      <c r="AA34" s="849">
        <v>1</v>
      </c>
      <c r="AB34" s="849"/>
      <c r="AC34" s="849"/>
      <c r="AD34" s="849"/>
      <c r="AE34" s="850"/>
      <c r="AF34" s="851">
        <v>1</v>
      </c>
      <c r="AG34" s="852"/>
      <c r="AH34" s="852"/>
      <c r="AI34" s="852"/>
      <c r="AJ34" s="853"/>
      <c r="AK34" s="899">
        <v>1</v>
      </c>
      <c r="AL34" s="895"/>
      <c r="AM34" s="895"/>
      <c r="AN34" s="895"/>
      <c r="AO34" s="895"/>
      <c r="AP34" s="895" t="s">
        <v>596</v>
      </c>
      <c r="AQ34" s="895"/>
      <c r="AR34" s="895"/>
      <c r="AS34" s="895"/>
      <c r="AT34" s="895"/>
      <c r="AU34" s="895" t="s">
        <v>596</v>
      </c>
      <c r="AV34" s="895"/>
      <c r="AW34" s="895"/>
      <c r="AX34" s="895"/>
      <c r="AY34" s="895"/>
      <c r="AZ34" s="896" t="s">
        <v>596</v>
      </c>
      <c r="BA34" s="896"/>
      <c r="BB34" s="896"/>
      <c r="BC34" s="896"/>
      <c r="BD34" s="896"/>
      <c r="BE34" s="897" t="s">
        <v>422</v>
      </c>
      <c r="BF34" s="897"/>
      <c r="BG34" s="897"/>
      <c r="BH34" s="897"/>
      <c r="BI34" s="898"/>
      <c r="BJ34" s="231"/>
      <c r="BK34" s="231"/>
      <c r="BL34" s="231"/>
      <c r="BM34" s="231"/>
      <c r="BN34" s="231"/>
      <c r="BO34" s="240"/>
      <c r="BP34" s="240"/>
      <c r="BQ34" s="237">
        <v>28</v>
      </c>
      <c r="BR34" s="238"/>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9"/>
    </row>
    <row r="35" spans="1:131" ht="26.25" customHeight="1" x14ac:dyDescent="0.15">
      <c r="A35" s="241">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1"/>
      <c r="BK35" s="231"/>
      <c r="BL35" s="231"/>
      <c r="BM35" s="231"/>
      <c r="BN35" s="231"/>
      <c r="BO35" s="240"/>
      <c r="BP35" s="240"/>
      <c r="BQ35" s="237">
        <v>29</v>
      </c>
      <c r="BR35" s="238"/>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9"/>
    </row>
    <row r="36" spans="1:131" ht="26.25" customHeight="1" x14ac:dyDescent="0.15">
      <c r="A36" s="241">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1"/>
      <c r="BK36" s="231"/>
      <c r="BL36" s="231"/>
      <c r="BM36" s="231"/>
      <c r="BN36" s="231"/>
      <c r="BO36" s="240"/>
      <c r="BP36" s="240"/>
      <c r="BQ36" s="237">
        <v>30</v>
      </c>
      <c r="BR36" s="238"/>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9"/>
    </row>
    <row r="37" spans="1:131" ht="26.25" customHeight="1" x14ac:dyDescent="0.15">
      <c r="A37" s="241">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1"/>
      <c r="BK37" s="231"/>
      <c r="BL37" s="231"/>
      <c r="BM37" s="231"/>
      <c r="BN37" s="231"/>
      <c r="BO37" s="240"/>
      <c r="BP37" s="240"/>
      <c r="BQ37" s="237">
        <v>31</v>
      </c>
      <c r="BR37" s="238"/>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9"/>
    </row>
    <row r="38" spans="1:131" ht="26.25" customHeight="1" x14ac:dyDescent="0.15">
      <c r="A38" s="241">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1"/>
      <c r="BK38" s="231"/>
      <c r="BL38" s="231"/>
      <c r="BM38" s="231"/>
      <c r="BN38" s="231"/>
      <c r="BO38" s="240"/>
      <c r="BP38" s="240"/>
      <c r="BQ38" s="237">
        <v>32</v>
      </c>
      <c r="BR38" s="238"/>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9"/>
    </row>
    <row r="39" spans="1:131" ht="26.25" customHeight="1" x14ac:dyDescent="0.15">
      <c r="A39" s="241">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1"/>
      <c r="BK39" s="231"/>
      <c r="BL39" s="231"/>
      <c r="BM39" s="231"/>
      <c r="BN39" s="231"/>
      <c r="BO39" s="240"/>
      <c r="BP39" s="240"/>
      <c r="BQ39" s="237">
        <v>33</v>
      </c>
      <c r="BR39" s="238"/>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9"/>
    </row>
    <row r="40" spans="1:131" ht="26.25" customHeight="1" x14ac:dyDescent="0.15">
      <c r="A40" s="237">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1"/>
      <c r="BK40" s="231"/>
      <c r="BL40" s="231"/>
      <c r="BM40" s="231"/>
      <c r="BN40" s="231"/>
      <c r="BO40" s="240"/>
      <c r="BP40" s="240"/>
      <c r="BQ40" s="237">
        <v>34</v>
      </c>
      <c r="BR40" s="238"/>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9"/>
    </row>
    <row r="41" spans="1:131" ht="26.25" customHeight="1" x14ac:dyDescent="0.15">
      <c r="A41" s="237">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1"/>
      <c r="BK41" s="231"/>
      <c r="BL41" s="231"/>
      <c r="BM41" s="231"/>
      <c r="BN41" s="231"/>
      <c r="BO41" s="240"/>
      <c r="BP41" s="240"/>
      <c r="BQ41" s="237">
        <v>35</v>
      </c>
      <c r="BR41" s="238"/>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9"/>
    </row>
    <row r="42" spans="1:131" ht="26.25" customHeight="1" x14ac:dyDescent="0.15">
      <c r="A42" s="237">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1"/>
      <c r="BK42" s="231"/>
      <c r="BL42" s="231"/>
      <c r="BM42" s="231"/>
      <c r="BN42" s="231"/>
      <c r="BO42" s="240"/>
      <c r="BP42" s="240"/>
      <c r="BQ42" s="237">
        <v>36</v>
      </c>
      <c r="BR42" s="238"/>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9"/>
    </row>
    <row r="43" spans="1:131" ht="26.25" customHeight="1" x14ac:dyDescent="0.15">
      <c r="A43" s="237">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1"/>
      <c r="BK43" s="231"/>
      <c r="BL43" s="231"/>
      <c r="BM43" s="231"/>
      <c r="BN43" s="231"/>
      <c r="BO43" s="240"/>
      <c r="BP43" s="240"/>
      <c r="BQ43" s="237">
        <v>37</v>
      </c>
      <c r="BR43" s="238"/>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9"/>
    </row>
    <row r="44" spans="1:131" ht="26.25" customHeight="1" x14ac:dyDescent="0.15">
      <c r="A44" s="237">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1"/>
      <c r="BK44" s="231"/>
      <c r="BL44" s="231"/>
      <c r="BM44" s="231"/>
      <c r="BN44" s="231"/>
      <c r="BO44" s="240"/>
      <c r="BP44" s="240"/>
      <c r="BQ44" s="237">
        <v>38</v>
      </c>
      <c r="BR44" s="238"/>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9"/>
    </row>
    <row r="45" spans="1:131" ht="26.25" customHeight="1" x14ac:dyDescent="0.15">
      <c r="A45" s="237">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1"/>
      <c r="BK45" s="231"/>
      <c r="BL45" s="231"/>
      <c r="BM45" s="231"/>
      <c r="BN45" s="231"/>
      <c r="BO45" s="240"/>
      <c r="BP45" s="240"/>
      <c r="BQ45" s="237">
        <v>39</v>
      </c>
      <c r="BR45" s="238"/>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9"/>
    </row>
    <row r="46" spans="1:131" ht="26.25" customHeight="1" x14ac:dyDescent="0.15">
      <c r="A46" s="237">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1"/>
      <c r="BK46" s="231"/>
      <c r="BL46" s="231"/>
      <c r="BM46" s="231"/>
      <c r="BN46" s="231"/>
      <c r="BO46" s="240"/>
      <c r="BP46" s="240"/>
      <c r="BQ46" s="237">
        <v>40</v>
      </c>
      <c r="BR46" s="238"/>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9"/>
    </row>
    <row r="47" spans="1:131" ht="26.25" customHeight="1" x14ac:dyDescent="0.15">
      <c r="A47" s="237">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1"/>
      <c r="BK47" s="231"/>
      <c r="BL47" s="231"/>
      <c r="BM47" s="231"/>
      <c r="BN47" s="231"/>
      <c r="BO47" s="240"/>
      <c r="BP47" s="240"/>
      <c r="BQ47" s="237">
        <v>41</v>
      </c>
      <c r="BR47" s="238"/>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9"/>
    </row>
    <row r="48" spans="1:131" ht="26.25" customHeight="1" x14ac:dyDescent="0.15">
      <c r="A48" s="237">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1"/>
      <c r="BK48" s="231"/>
      <c r="BL48" s="231"/>
      <c r="BM48" s="231"/>
      <c r="BN48" s="231"/>
      <c r="BO48" s="240"/>
      <c r="BP48" s="240"/>
      <c r="BQ48" s="237">
        <v>42</v>
      </c>
      <c r="BR48" s="238"/>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9"/>
    </row>
    <row r="49" spans="1:131" ht="26.25" customHeight="1" x14ac:dyDescent="0.15">
      <c r="A49" s="237">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1"/>
      <c r="BK49" s="231"/>
      <c r="BL49" s="231"/>
      <c r="BM49" s="231"/>
      <c r="BN49" s="231"/>
      <c r="BO49" s="240"/>
      <c r="BP49" s="240"/>
      <c r="BQ49" s="237">
        <v>43</v>
      </c>
      <c r="BR49" s="238"/>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9"/>
    </row>
    <row r="50" spans="1:131" ht="26.25" customHeight="1" x14ac:dyDescent="0.15">
      <c r="A50" s="237">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1"/>
      <c r="BK50" s="231"/>
      <c r="BL50" s="231"/>
      <c r="BM50" s="231"/>
      <c r="BN50" s="231"/>
      <c r="BO50" s="240"/>
      <c r="BP50" s="240"/>
      <c r="BQ50" s="237">
        <v>44</v>
      </c>
      <c r="BR50" s="238"/>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9"/>
    </row>
    <row r="51" spans="1:131" ht="26.25" customHeight="1" x14ac:dyDescent="0.15">
      <c r="A51" s="237">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1"/>
      <c r="BK51" s="231"/>
      <c r="BL51" s="231"/>
      <c r="BM51" s="231"/>
      <c r="BN51" s="231"/>
      <c r="BO51" s="240"/>
      <c r="BP51" s="240"/>
      <c r="BQ51" s="237">
        <v>45</v>
      </c>
      <c r="BR51" s="238"/>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9"/>
    </row>
    <row r="52" spans="1:131" ht="26.25" customHeight="1" x14ac:dyDescent="0.15">
      <c r="A52" s="237">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1"/>
      <c r="BK52" s="231"/>
      <c r="BL52" s="231"/>
      <c r="BM52" s="231"/>
      <c r="BN52" s="231"/>
      <c r="BO52" s="240"/>
      <c r="BP52" s="240"/>
      <c r="BQ52" s="237">
        <v>46</v>
      </c>
      <c r="BR52" s="238"/>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9"/>
    </row>
    <row r="53" spans="1:131" ht="26.25" customHeight="1" x14ac:dyDescent="0.15">
      <c r="A53" s="237">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1"/>
      <c r="BK53" s="231"/>
      <c r="BL53" s="231"/>
      <c r="BM53" s="231"/>
      <c r="BN53" s="231"/>
      <c r="BO53" s="240"/>
      <c r="BP53" s="240"/>
      <c r="BQ53" s="237">
        <v>47</v>
      </c>
      <c r="BR53" s="238"/>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9"/>
    </row>
    <row r="54" spans="1:131" ht="26.25" customHeight="1" x14ac:dyDescent="0.15">
      <c r="A54" s="237">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1"/>
      <c r="BK54" s="231"/>
      <c r="BL54" s="231"/>
      <c r="BM54" s="231"/>
      <c r="BN54" s="231"/>
      <c r="BO54" s="240"/>
      <c r="BP54" s="240"/>
      <c r="BQ54" s="237">
        <v>48</v>
      </c>
      <c r="BR54" s="238"/>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9"/>
    </row>
    <row r="55" spans="1:131" ht="26.25" customHeight="1" x14ac:dyDescent="0.15">
      <c r="A55" s="237">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1"/>
      <c r="BK55" s="231"/>
      <c r="BL55" s="231"/>
      <c r="BM55" s="231"/>
      <c r="BN55" s="231"/>
      <c r="BO55" s="240"/>
      <c r="BP55" s="240"/>
      <c r="BQ55" s="237">
        <v>49</v>
      </c>
      <c r="BR55" s="238"/>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9"/>
    </row>
    <row r="56" spans="1:131" ht="26.25" customHeight="1" x14ac:dyDescent="0.15">
      <c r="A56" s="237">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1"/>
      <c r="BK56" s="231"/>
      <c r="BL56" s="231"/>
      <c r="BM56" s="231"/>
      <c r="BN56" s="231"/>
      <c r="BO56" s="240"/>
      <c r="BP56" s="240"/>
      <c r="BQ56" s="237">
        <v>50</v>
      </c>
      <c r="BR56" s="238"/>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9"/>
    </row>
    <row r="57" spans="1:131" ht="26.25" customHeight="1" x14ac:dyDescent="0.15">
      <c r="A57" s="237">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1"/>
      <c r="BK57" s="231"/>
      <c r="BL57" s="231"/>
      <c r="BM57" s="231"/>
      <c r="BN57" s="231"/>
      <c r="BO57" s="240"/>
      <c r="BP57" s="240"/>
      <c r="BQ57" s="237">
        <v>51</v>
      </c>
      <c r="BR57" s="238"/>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9"/>
    </row>
    <row r="58" spans="1:131" ht="26.25" customHeight="1" x14ac:dyDescent="0.15">
      <c r="A58" s="237">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1"/>
      <c r="BK58" s="231"/>
      <c r="BL58" s="231"/>
      <c r="BM58" s="231"/>
      <c r="BN58" s="231"/>
      <c r="BO58" s="240"/>
      <c r="BP58" s="240"/>
      <c r="BQ58" s="237">
        <v>52</v>
      </c>
      <c r="BR58" s="238"/>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9"/>
    </row>
    <row r="59" spans="1:131" ht="26.25" customHeight="1" x14ac:dyDescent="0.15">
      <c r="A59" s="237">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1"/>
      <c r="BK59" s="231"/>
      <c r="BL59" s="231"/>
      <c r="BM59" s="231"/>
      <c r="BN59" s="231"/>
      <c r="BO59" s="240"/>
      <c r="BP59" s="240"/>
      <c r="BQ59" s="237">
        <v>53</v>
      </c>
      <c r="BR59" s="238"/>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9"/>
    </row>
    <row r="60" spans="1:131" ht="26.25" customHeight="1" x14ac:dyDescent="0.15">
      <c r="A60" s="237">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1"/>
      <c r="BK60" s="231"/>
      <c r="BL60" s="231"/>
      <c r="BM60" s="231"/>
      <c r="BN60" s="231"/>
      <c r="BO60" s="240"/>
      <c r="BP60" s="240"/>
      <c r="BQ60" s="237">
        <v>54</v>
      </c>
      <c r="BR60" s="238"/>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9"/>
    </row>
    <row r="61" spans="1:131" ht="26.25" customHeight="1" thickBot="1" x14ac:dyDescent="0.2">
      <c r="A61" s="237">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1"/>
      <c r="BK61" s="231"/>
      <c r="BL61" s="231"/>
      <c r="BM61" s="231"/>
      <c r="BN61" s="231"/>
      <c r="BO61" s="240"/>
      <c r="BP61" s="240"/>
      <c r="BQ61" s="237">
        <v>55</v>
      </c>
      <c r="BR61" s="238"/>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9"/>
    </row>
    <row r="62" spans="1:131" ht="26.25" customHeight="1" x14ac:dyDescent="0.15">
      <c r="A62" s="237">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423</v>
      </c>
      <c r="BK62" s="871"/>
      <c r="BL62" s="871"/>
      <c r="BM62" s="871"/>
      <c r="BN62" s="872"/>
      <c r="BO62" s="240"/>
      <c r="BP62" s="240"/>
      <c r="BQ62" s="237">
        <v>56</v>
      </c>
      <c r="BR62" s="238"/>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9"/>
    </row>
    <row r="63" spans="1:131" ht="26.25" customHeight="1" thickBot="1" x14ac:dyDescent="0.2">
      <c r="A63" s="239" t="s">
        <v>400</v>
      </c>
      <c r="B63" s="854" t="s">
        <v>424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1770</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425</v>
      </c>
      <c r="BK63" s="917"/>
      <c r="BL63" s="917"/>
      <c r="BM63" s="917"/>
      <c r="BN63" s="918"/>
      <c r="BO63" s="240"/>
      <c r="BP63" s="240"/>
      <c r="BQ63" s="237">
        <v>57</v>
      </c>
      <c r="BR63" s="238"/>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9"/>
    </row>
    <row r="65" spans="1:131" ht="26.25" customHeight="1" thickBot="1" x14ac:dyDescent="0.2">
      <c r="A65" s="231" t="s">
        <v>426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9"/>
    </row>
    <row r="66" spans="1:131" ht="26.25" customHeight="1" x14ac:dyDescent="0.15">
      <c r="A66" s="792" t="s">
        <v>427</v>
      </c>
      <c r="B66" s="793"/>
      <c r="C66" s="793"/>
      <c r="D66" s="793"/>
      <c r="E66" s="793"/>
      <c r="F66" s="793"/>
      <c r="G66" s="793"/>
      <c r="H66" s="793"/>
      <c r="I66" s="793"/>
      <c r="J66" s="793"/>
      <c r="K66" s="793"/>
      <c r="L66" s="793"/>
      <c r="M66" s="793"/>
      <c r="N66" s="793"/>
      <c r="O66" s="793"/>
      <c r="P66" s="794"/>
      <c r="Q66" s="798" t="s">
        <v>405</v>
      </c>
      <c r="R66" s="799"/>
      <c r="S66" s="799"/>
      <c r="T66" s="799"/>
      <c r="U66" s="800"/>
      <c r="V66" s="798" t="s">
        <v>428</v>
      </c>
      <c r="W66" s="799"/>
      <c r="X66" s="799"/>
      <c r="Y66" s="799"/>
      <c r="Z66" s="800"/>
      <c r="AA66" s="798" t="s">
        <v>429</v>
      </c>
      <c r="AB66" s="799"/>
      <c r="AC66" s="799"/>
      <c r="AD66" s="799"/>
      <c r="AE66" s="800"/>
      <c r="AF66" s="919" t="s">
        <v>430</v>
      </c>
      <c r="AG66" s="880"/>
      <c r="AH66" s="880"/>
      <c r="AI66" s="880"/>
      <c r="AJ66" s="920"/>
      <c r="AK66" s="798" t="s">
        <v>431</v>
      </c>
      <c r="AL66" s="793"/>
      <c r="AM66" s="793"/>
      <c r="AN66" s="793"/>
      <c r="AO66" s="794"/>
      <c r="AP66" s="798" t="s">
        <v>432</v>
      </c>
      <c r="AQ66" s="799"/>
      <c r="AR66" s="799"/>
      <c r="AS66" s="799"/>
      <c r="AT66" s="800"/>
      <c r="AU66" s="798" t="s">
        <v>433</v>
      </c>
      <c r="AV66" s="799"/>
      <c r="AW66" s="799"/>
      <c r="AX66" s="799"/>
      <c r="AY66" s="800"/>
      <c r="AZ66" s="798" t="s">
        <v>387</v>
      </c>
      <c r="BA66" s="799"/>
      <c r="BB66" s="799"/>
      <c r="BC66" s="799"/>
      <c r="BD66" s="805"/>
      <c r="BE66" s="240"/>
      <c r="BF66" s="240"/>
      <c r="BG66" s="240"/>
      <c r="BH66" s="240"/>
      <c r="BI66" s="240"/>
      <c r="BJ66" s="240"/>
      <c r="BK66" s="240"/>
      <c r="BL66" s="240"/>
      <c r="BM66" s="240"/>
      <c r="BN66" s="240"/>
      <c r="BO66" s="240"/>
      <c r="BP66" s="240"/>
      <c r="BQ66" s="237">
        <v>60</v>
      </c>
      <c r="BR66" s="242"/>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9"/>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0"/>
      <c r="BF67" s="240"/>
      <c r="BG67" s="240"/>
      <c r="BH67" s="240"/>
      <c r="BI67" s="240"/>
      <c r="BJ67" s="240"/>
      <c r="BK67" s="240"/>
      <c r="BL67" s="240"/>
      <c r="BM67" s="240"/>
      <c r="BN67" s="240"/>
      <c r="BO67" s="240"/>
      <c r="BP67" s="240"/>
      <c r="BQ67" s="237">
        <v>61</v>
      </c>
      <c r="BR67" s="242"/>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9"/>
    </row>
    <row r="68" spans="1:131" ht="26.25" customHeight="1" thickTop="1" x14ac:dyDescent="0.15">
      <c r="A68" s="235">
        <v>1</v>
      </c>
      <c r="B68" s="934" t="s">
        <v>597</v>
      </c>
      <c r="C68" s="935"/>
      <c r="D68" s="935"/>
      <c r="E68" s="935"/>
      <c r="F68" s="935"/>
      <c r="G68" s="935"/>
      <c r="H68" s="935"/>
      <c r="I68" s="935"/>
      <c r="J68" s="935"/>
      <c r="K68" s="935"/>
      <c r="L68" s="935"/>
      <c r="M68" s="935"/>
      <c r="N68" s="935"/>
      <c r="O68" s="935"/>
      <c r="P68" s="936"/>
      <c r="Q68" s="937">
        <v>1</v>
      </c>
      <c r="R68" s="931"/>
      <c r="S68" s="931"/>
      <c r="T68" s="931"/>
      <c r="U68" s="931"/>
      <c r="V68" s="931">
        <v>1</v>
      </c>
      <c r="W68" s="931"/>
      <c r="X68" s="931"/>
      <c r="Y68" s="931"/>
      <c r="Z68" s="931"/>
      <c r="AA68" s="931">
        <v>0</v>
      </c>
      <c r="AB68" s="931"/>
      <c r="AC68" s="931"/>
      <c r="AD68" s="931"/>
      <c r="AE68" s="931"/>
      <c r="AF68" s="931">
        <v>0</v>
      </c>
      <c r="AG68" s="931"/>
      <c r="AH68" s="931"/>
      <c r="AI68" s="931"/>
      <c r="AJ68" s="931"/>
      <c r="AK68" s="931" t="s">
        <v>596</v>
      </c>
      <c r="AL68" s="931"/>
      <c r="AM68" s="931"/>
      <c r="AN68" s="931"/>
      <c r="AO68" s="931"/>
      <c r="AP68" s="931" t="s">
        <v>596</v>
      </c>
      <c r="AQ68" s="931"/>
      <c r="AR68" s="931"/>
      <c r="AS68" s="931"/>
      <c r="AT68" s="931"/>
      <c r="AU68" s="931" t="s">
        <v>596</v>
      </c>
      <c r="AV68" s="931"/>
      <c r="AW68" s="931"/>
      <c r="AX68" s="931"/>
      <c r="AY68" s="931"/>
      <c r="AZ68" s="932"/>
      <c r="BA68" s="932"/>
      <c r="BB68" s="932"/>
      <c r="BC68" s="932"/>
      <c r="BD68" s="933"/>
      <c r="BE68" s="240"/>
      <c r="BF68" s="240"/>
      <c r="BG68" s="240"/>
      <c r="BH68" s="240"/>
      <c r="BI68" s="240"/>
      <c r="BJ68" s="240"/>
      <c r="BK68" s="240"/>
      <c r="BL68" s="240"/>
      <c r="BM68" s="240"/>
      <c r="BN68" s="240"/>
      <c r="BO68" s="240"/>
      <c r="BP68" s="240"/>
      <c r="BQ68" s="237">
        <v>62</v>
      </c>
      <c r="BR68" s="242"/>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9"/>
    </row>
    <row r="69" spans="1:131" ht="26.25" customHeight="1" x14ac:dyDescent="0.15">
      <c r="A69" s="237">
        <v>2</v>
      </c>
      <c r="B69" s="938" t="s">
        <v>598</v>
      </c>
      <c r="C69" s="939"/>
      <c r="D69" s="939"/>
      <c r="E69" s="939"/>
      <c r="F69" s="939"/>
      <c r="G69" s="939"/>
      <c r="H69" s="939"/>
      <c r="I69" s="939"/>
      <c r="J69" s="939"/>
      <c r="K69" s="939"/>
      <c r="L69" s="939"/>
      <c r="M69" s="939"/>
      <c r="N69" s="939"/>
      <c r="O69" s="939"/>
      <c r="P69" s="940"/>
      <c r="Q69" s="941">
        <v>3502</v>
      </c>
      <c r="R69" s="895"/>
      <c r="S69" s="895"/>
      <c r="T69" s="895"/>
      <c r="U69" s="895"/>
      <c r="V69" s="895">
        <v>2763</v>
      </c>
      <c r="W69" s="895"/>
      <c r="X69" s="895"/>
      <c r="Y69" s="895"/>
      <c r="Z69" s="895"/>
      <c r="AA69" s="895">
        <v>739</v>
      </c>
      <c r="AB69" s="895"/>
      <c r="AC69" s="895"/>
      <c r="AD69" s="895"/>
      <c r="AE69" s="895"/>
      <c r="AF69" s="895">
        <v>739</v>
      </c>
      <c r="AG69" s="895"/>
      <c r="AH69" s="895"/>
      <c r="AI69" s="895"/>
      <c r="AJ69" s="895"/>
      <c r="AK69" s="895" t="s">
        <v>596</v>
      </c>
      <c r="AL69" s="895"/>
      <c r="AM69" s="895"/>
      <c r="AN69" s="895"/>
      <c r="AO69" s="895"/>
      <c r="AP69" s="895" t="s">
        <v>596</v>
      </c>
      <c r="AQ69" s="895"/>
      <c r="AR69" s="895"/>
      <c r="AS69" s="895"/>
      <c r="AT69" s="895"/>
      <c r="AU69" s="895" t="s">
        <v>596</v>
      </c>
      <c r="AV69" s="895"/>
      <c r="AW69" s="895"/>
      <c r="AX69" s="895"/>
      <c r="AY69" s="895"/>
      <c r="AZ69" s="897"/>
      <c r="BA69" s="897"/>
      <c r="BB69" s="897"/>
      <c r="BC69" s="897"/>
      <c r="BD69" s="898"/>
      <c r="BE69" s="240"/>
      <c r="BF69" s="240"/>
      <c r="BG69" s="240"/>
      <c r="BH69" s="240"/>
      <c r="BI69" s="240"/>
      <c r="BJ69" s="240"/>
      <c r="BK69" s="240"/>
      <c r="BL69" s="240"/>
      <c r="BM69" s="240"/>
      <c r="BN69" s="240"/>
      <c r="BO69" s="240"/>
      <c r="BP69" s="240"/>
      <c r="BQ69" s="237">
        <v>63</v>
      </c>
      <c r="BR69" s="242"/>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9"/>
    </row>
    <row r="70" spans="1:131" ht="26.25" customHeight="1" x14ac:dyDescent="0.15">
      <c r="A70" s="237">
        <v>3</v>
      </c>
      <c r="B70" s="938" t="s">
        <v>599</v>
      </c>
      <c r="C70" s="939"/>
      <c r="D70" s="939"/>
      <c r="E70" s="939"/>
      <c r="F70" s="939"/>
      <c r="G70" s="939"/>
      <c r="H70" s="939"/>
      <c r="I70" s="939"/>
      <c r="J70" s="939"/>
      <c r="K70" s="939"/>
      <c r="L70" s="939"/>
      <c r="M70" s="939"/>
      <c r="N70" s="939"/>
      <c r="O70" s="939"/>
      <c r="P70" s="940"/>
      <c r="Q70" s="941">
        <v>549</v>
      </c>
      <c r="R70" s="895"/>
      <c r="S70" s="895"/>
      <c r="T70" s="895"/>
      <c r="U70" s="895"/>
      <c r="V70" s="895">
        <v>528</v>
      </c>
      <c r="W70" s="895"/>
      <c r="X70" s="895"/>
      <c r="Y70" s="895"/>
      <c r="Z70" s="895"/>
      <c r="AA70" s="895">
        <v>21</v>
      </c>
      <c r="AB70" s="895"/>
      <c r="AC70" s="895"/>
      <c r="AD70" s="895"/>
      <c r="AE70" s="895"/>
      <c r="AF70" s="895">
        <v>21</v>
      </c>
      <c r="AG70" s="895"/>
      <c r="AH70" s="895"/>
      <c r="AI70" s="895"/>
      <c r="AJ70" s="895"/>
      <c r="AK70" s="895" t="s">
        <v>596</v>
      </c>
      <c r="AL70" s="895"/>
      <c r="AM70" s="895"/>
      <c r="AN70" s="895"/>
      <c r="AO70" s="895"/>
      <c r="AP70" s="895" t="s">
        <v>596</v>
      </c>
      <c r="AQ70" s="895"/>
      <c r="AR70" s="895"/>
      <c r="AS70" s="895"/>
      <c r="AT70" s="895"/>
      <c r="AU70" s="895" t="s">
        <v>596</v>
      </c>
      <c r="AV70" s="895"/>
      <c r="AW70" s="895"/>
      <c r="AX70" s="895"/>
      <c r="AY70" s="895"/>
      <c r="AZ70" s="897"/>
      <c r="BA70" s="897"/>
      <c r="BB70" s="897"/>
      <c r="BC70" s="897"/>
      <c r="BD70" s="898"/>
      <c r="BE70" s="240"/>
      <c r="BF70" s="240"/>
      <c r="BG70" s="240"/>
      <c r="BH70" s="240"/>
      <c r="BI70" s="240"/>
      <c r="BJ70" s="240"/>
      <c r="BK70" s="240"/>
      <c r="BL70" s="240"/>
      <c r="BM70" s="240"/>
      <c r="BN70" s="240"/>
      <c r="BO70" s="240"/>
      <c r="BP70" s="240"/>
      <c r="BQ70" s="237">
        <v>64</v>
      </c>
      <c r="BR70" s="242"/>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9"/>
    </row>
    <row r="71" spans="1:131" ht="26.25" customHeight="1" x14ac:dyDescent="0.15">
      <c r="A71" s="237">
        <v>4</v>
      </c>
      <c r="B71" s="938" t="s">
        <v>600</v>
      </c>
      <c r="C71" s="939"/>
      <c r="D71" s="939"/>
      <c r="E71" s="939"/>
      <c r="F71" s="939"/>
      <c r="G71" s="939"/>
      <c r="H71" s="939"/>
      <c r="I71" s="939"/>
      <c r="J71" s="939"/>
      <c r="K71" s="939"/>
      <c r="L71" s="939"/>
      <c r="M71" s="939"/>
      <c r="N71" s="939"/>
      <c r="O71" s="939"/>
      <c r="P71" s="940"/>
      <c r="Q71" s="941">
        <v>162891</v>
      </c>
      <c r="R71" s="895"/>
      <c r="S71" s="895"/>
      <c r="T71" s="895"/>
      <c r="U71" s="895"/>
      <c r="V71" s="895">
        <v>159883</v>
      </c>
      <c r="W71" s="895"/>
      <c r="X71" s="895"/>
      <c r="Y71" s="895"/>
      <c r="Z71" s="895"/>
      <c r="AA71" s="895">
        <v>3008</v>
      </c>
      <c r="AB71" s="895"/>
      <c r="AC71" s="895"/>
      <c r="AD71" s="895"/>
      <c r="AE71" s="895"/>
      <c r="AF71" s="895">
        <v>3008</v>
      </c>
      <c r="AG71" s="895"/>
      <c r="AH71" s="895"/>
      <c r="AI71" s="895"/>
      <c r="AJ71" s="895"/>
      <c r="AK71" s="895">
        <v>358</v>
      </c>
      <c r="AL71" s="895"/>
      <c r="AM71" s="895"/>
      <c r="AN71" s="895"/>
      <c r="AO71" s="895"/>
      <c r="AP71" s="895" t="s">
        <v>596</v>
      </c>
      <c r="AQ71" s="895"/>
      <c r="AR71" s="895"/>
      <c r="AS71" s="895"/>
      <c r="AT71" s="895"/>
      <c r="AU71" s="895" t="s">
        <v>596</v>
      </c>
      <c r="AV71" s="895"/>
      <c r="AW71" s="895"/>
      <c r="AX71" s="895"/>
      <c r="AY71" s="895"/>
      <c r="AZ71" s="897"/>
      <c r="BA71" s="897"/>
      <c r="BB71" s="897"/>
      <c r="BC71" s="897"/>
      <c r="BD71" s="898"/>
      <c r="BE71" s="240"/>
      <c r="BF71" s="240"/>
      <c r="BG71" s="240"/>
      <c r="BH71" s="240"/>
      <c r="BI71" s="240"/>
      <c r="BJ71" s="240"/>
      <c r="BK71" s="240"/>
      <c r="BL71" s="240"/>
      <c r="BM71" s="240"/>
      <c r="BN71" s="240"/>
      <c r="BO71" s="240"/>
      <c r="BP71" s="240"/>
      <c r="BQ71" s="237">
        <v>65</v>
      </c>
      <c r="BR71" s="242"/>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9"/>
    </row>
    <row r="72" spans="1:131" ht="26.25" customHeight="1" x14ac:dyDescent="0.15">
      <c r="A72" s="237">
        <v>5</v>
      </c>
      <c r="B72" s="938" t="s">
        <v>601</v>
      </c>
      <c r="C72" s="939"/>
      <c r="D72" s="939"/>
      <c r="E72" s="939"/>
      <c r="F72" s="939"/>
      <c r="G72" s="939"/>
      <c r="H72" s="939"/>
      <c r="I72" s="939"/>
      <c r="J72" s="939"/>
      <c r="K72" s="939"/>
      <c r="L72" s="939"/>
      <c r="M72" s="939"/>
      <c r="N72" s="939"/>
      <c r="O72" s="939"/>
      <c r="P72" s="940"/>
      <c r="Q72" s="941">
        <v>5470</v>
      </c>
      <c r="R72" s="895"/>
      <c r="S72" s="895"/>
      <c r="T72" s="895"/>
      <c r="U72" s="895"/>
      <c r="V72" s="895">
        <v>5443</v>
      </c>
      <c r="W72" s="895"/>
      <c r="X72" s="895"/>
      <c r="Y72" s="895"/>
      <c r="Z72" s="895"/>
      <c r="AA72" s="895">
        <v>27</v>
      </c>
      <c r="AB72" s="895"/>
      <c r="AC72" s="895"/>
      <c r="AD72" s="895"/>
      <c r="AE72" s="895"/>
      <c r="AF72" s="895">
        <v>27</v>
      </c>
      <c r="AG72" s="895"/>
      <c r="AH72" s="895"/>
      <c r="AI72" s="895"/>
      <c r="AJ72" s="895"/>
      <c r="AK72" s="895">
        <v>212</v>
      </c>
      <c r="AL72" s="895"/>
      <c r="AM72" s="895"/>
      <c r="AN72" s="895"/>
      <c r="AO72" s="895"/>
      <c r="AP72" s="895">
        <v>2061</v>
      </c>
      <c r="AQ72" s="895"/>
      <c r="AR72" s="895"/>
      <c r="AS72" s="895"/>
      <c r="AT72" s="895"/>
      <c r="AU72" s="895">
        <v>758</v>
      </c>
      <c r="AV72" s="895"/>
      <c r="AW72" s="895"/>
      <c r="AX72" s="895"/>
      <c r="AY72" s="895"/>
      <c r="AZ72" s="897"/>
      <c r="BA72" s="897"/>
      <c r="BB72" s="897"/>
      <c r="BC72" s="897"/>
      <c r="BD72" s="898"/>
      <c r="BE72" s="240"/>
      <c r="BF72" s="240"/>
      <c r="BG72" s="240"/>
      <c r="BH72" s="240"/>
      <c r="BI72" s="240"/>
      <c r="BJ72" s="240"/>
      <c r="BK72" s="240"/>
      <c r="BL72" s="240"/>
      <c r="BM72" s="240"/>
      <c r="BN72" s="240"/>
      <c r="BO72" s="240"/>
      <c r="BP72" s="240"/>
      <c r="BQ72" s="237">
        <v>66</v>
      </c>
      <c r="BR72" s="242"/>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9"/>
    </row>
    <row r="73" spans="1:131" ht="26.25" customHeight="1" x14ac:dyDescent="0.15">
      <c r="A73" s="237">
        <v>6</v>
      </c>
      <c r="B73" s="938" t="s">
        <v>602</v>
      </c>
      <c r="C73" s="939"/>
      <c r="D73" s="939"/>
      <c r="E73" s="939"/>
      <c r="F73" s="939"/>
      <c r="G73" s="939"/>
      <c r="H73" s="939"/>
      <c r="I73" s="939"/>
      <c r="J73" s="939"/>
      <c r="K73" s="939"/>
      <c r="L73" s="939"/>
      <c r="M73" s="939"/>
      <c r="N73" s="939"/>
      <c r="O73" s="939"/>
      <c r="P73" s="940"/>
      <c r="Q73" s="941">
        <v>148</v>
      </c>
      <c r="R73" s="895"/>
      <c r="S73" s="895"/>
      <c r="T73" s="895"/>
      <c r="U73" s="895"/>
      <c r="V73" s="895">
        <v>144</v>
      </c>
      <c r="W73" s="895"/>
      <c r="X73" s="895"/>
      <c r="Y73" s="895"/>
      <c r="Z73" s="895"/>
      <c r="AA73" s="895">
        <v>4</v>
      </c>
      <c r="AB73" s="895"/>
      <c r="AC73" s="895"/>
      <c r="AD73" s="895"/>
      <c r="AE73" s="895"/>
      <c r="AF73" s="895">
        <v>4</v>
      </c>
      <c r="AG73" s="895"/>
      <c r="AH73" s="895"/>
      <c r="AI73" s="895"/>
      <c r="AJ73" s="895"/>
      <c r="AK73" s="895" t="s">
        <v>596</v>
      </c>
      <c r="AL73" s="895"/>
      <c r="AM73" s="895"/>
      <c r="AN73" s="895"/>
      <c r="AO73" s="895"/>
      <c r="AP73" s="895" t="s">
        <v>596</v>
      </c>
      <c r="AQ73" s="895"/>
      <c r="AR73" s="895"/>
      <c r="AS73" s="895"/>
      <c r="AT73" s="895"/>
      <c r="AU73" s="895" t="s">
        <v>596</v>
      </c>
      <c r="AV73" s="895"/>
      <c r="AW73" s="895"/>
      <c r="AX73" s="895"/>
      <c r="AY73" s="895"/>
      <c r="AZ73" s="897"/>
      <c r="BA73" s="897"/>
      <c r="BB73" s="897"/>
      <c r="BC73" s="897"/>
      <c r="BD73" s="898"/>
      <c r="BE73" s="240"/>
      <c r="BF73" s="240"/>
      <c r="BG73" s="240"/>
      <c r="BH73" s="240"/>
      <c r="BI73" s="240"/>
      <c r="BJ73" s="240"/>
      <c r="BK73" s="240"/>
      <c r="BL73" s="240"/>
      <c r="BM73" s="240"/>
      <c r="BN73" s="240"/>
      <c r="BO73" s="240"/>
      <c r="BP73" s="240"/>
      <c r="BQ73" s="237">
        <v>67</v>
      </c>
      <c r="BR73" s="242"/>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9"/>
    </row>
    <row r="74" spans="1:131" ht="26.25" customHeight="1" x14ac:dyDescent="0.15">
      <c r="A74" s="237">
        <v>7</v>
      </c>
      <c r="B74" s="938" t="s">
        <v>603</v>
      </c>
      <c r="C74" s="939"/>
      <c r="D74" s="939"/>
      <c r="E74" s="939"/>
      <c r="F74" s="939"/>
      <c r="G74" s="939"/>
      <c r="H74" s="939"/>
      <c r="I74" s="939"/>
      <c r="J74" s="939"/>
      <c r="K74" s="939"/>
      <c r="L74" s="939"/>
      <c r="M74" s="939"/>
      <c r="N74" s="939"/>
      <c r="O74" s="939"/>
      <c r="P74" s="940"/>
      <c r="Q74" s="941">
        <v>4</v>
      </c>
      <c r="R74" s="895"/>
      <c r="S74" s="895"/>
      <c r="T74" s="895"/>
      <c r="U74" s="895"/>
      <c r="V74" s="895">
        <v>3</v>
      </c>
      <c r="W74" s="895"/>
      <c r="X74" s="895"/>
      <c r="Y74" s="895"/>
      <c r="Z74" s="895"/>
      <c r="AA74" s="895">
        <v>3</v>
      </c>
      <c r="AB74" s="895"/>
      <c r="AC74" s="895"/>
      <c r="AD74" s="895"/>
      <c r="AE74" s="895"/>
      <c r="AF74" s="895">
        <v>3</v>
      </c>
      <c r="AG74" s="895"/>
      <c r="AH74" s="895"/>
      <c r="AI74" s="895"/>
      <c r="AJ74" s="895"/>
      <c r="AK74" s="895" t="s">
        <v>596</v>
      </c>
      <c r="AL74" s="895"/>
      <c r="AM74" s="895"/>
      <c r="AN74" s="895"/>
      <c r="AO74" s="895"/>
      <c r="AP74" s="895" t="s">
        <v>596</v>
      </c>
      <c r="AQ74" s="895"/>
      <c r="AR74" s="895"/>
      <c r="AS74" s="895"/>
      <c r="AT74" s="895"/>
      <c r="AU74" s="895" t="s">
        <v>596</v>
      </c>
      <c r="AV74" s="895"/>
      <c r="AW74" s="895"/>
      <c r="AX74" s="895"/>
      <c r="AY74" s="895"/>
      <c r="AZ74" s="897"/>
      <c r="BA74" s="897"/>
      <c r="BB74" s="897"/>
      <c r="BC74" s="897"/>
      <c r="BD74" s="898"/>
      <c r="BE74" s="240"/>
      <c r="BF74" s="240"/>
      <c r="BG74" s="240"/>
      <c r="BH74" s="240"/>
      <c r="BI74" s="240"/>
      <c r="BJ74" s="240"/>
      <c r="BK74" s="240"/>
      <c r="BL74" s="240"/>
      <c r="BM74" s="240"/>
      <c r="BN74" s="240"/>
      <c r="BO74" s="240"/>
      <c r="BP74" s="240"/>
      <c r="BQ74" s="237">
        <v>68</v>
      </c>
      <c r="BR74" s="242"/>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9"/>
    </row>
    <row r="75" spans="1:131" ht="26.25" customHeight="1" x14ac:dyDescent="0.15">
      <c r="A75" s="237">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0"/>
      <c r="BF75" s="240"/>
      <c r="BG75" s="240"/>
      <c r="BH75" s="240"/>
      <c r="BI75" s="240"/>
      <c r="BJ75" s="240"/>
      <c r="BK75" s="240"/>
      <c r="BL75" s="240"/>
      <c r="BM75" s="240"/>
      <c r="BN75" s="240"/>
      <c r="BO75" s="240"/>
      <c r="BP75" s="240"/>
      <c r="BQ75" s="237">
        <v>69</v>
      </c>
      <c r="BR75" s="242"/>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9"/>
    </row>
    <row r="76" spans="1:131" ht="26.25" customHeight="1" x14ac:dyDescent="0.15">
      <c r="A76" s="237">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0"/>
      <c r="BF76" s="240"/>
      <c r="BG76" s="240"/>
      <c r="BH76" s="240"/>
      <c r="BI76" s="240"/>
      <c r="BJ76" s="240"/>
      <c r="BK76" s="240"/>
      <c r="BL76" s="240"/>
      <c r="BM76" s="240"/>
      <c r="BN76" s="240"/>
      <c r="BO76" s="240"/>
      <c r="BP76" s="240"/>
      <c r="BQ76" s="237">
        <v>70</v>
      </c>
      <c r="BR76" s="242"/>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9"/>
    </row>
    <row r="77" spans="1:131" ht="26.25" customHeight="1" x14ac:dyDescent="0.15">
      <c r="A77" s="237">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0"/>
      <c r="BF77" s="240"/>
      <c r="BG77" s="240"/>
      <c r="BH77" s="240"/>
      <c r="BI77" s="240"/>
      <c r="BJ77" s="240"/>
      <c r="BK77" s="240"/>
      <c r="BL77" s="240"/>
      <c r="BM77" s="240"/>
      <c r="BN77" s="240"/>
      <c r="BO77" s="240"/>
      <c r="BP77" s="240"/>
      <c r="BQ77" s="237">
        <v>71</v>
      </c>
      <c r="BR77" s="242"/>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9"/>
    </row>
    <row r="78" spans="1:131" ht="26.25" customHeight="1" x14ac:dyDescent="0.15">
      <c r="A78" s="237">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0"/>
      <c r="BF78" s="240"/>
      <c r="BG78" s="240"/>
      <c r="BH78" s="240"/>
      <c r="BI78" s="240"/>
      <c r="BJ78" s="229"/>
      <c r="BK78" s="229"/>
      <c r="BL78" s="229"/>
      <c r="BM78" s="229"/>
      <c r="BN78" s="229"/>
      <c r="BO78" s="240"/>
      <c r="BP78" s="240"/>
      <c r="BQ78" s="237">
        <v>72</v>
      </c>
      <c r="BR78" s="242"/>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9"/>
    </row>
    <row r="79" spans="1:131" ht="26.25" customHeight="1" x14ac:dyDescent="0.15">
      <c r="A79" s="237">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0"/>
      <c r="BF79" s="240"/>
      <c r="BG79" s="240"/>
      <c r="BH79" s="240"/>
      <c r="BI79" s="240"/>
      <c r="BJ79" s="229"/>
      <c r="BK79" s="229"/>
      <c r="BL79" s="229"/>
      <c r="BM79" s="229"/>
      <c r="BN79" s="229"/>
      <c r="BO79" s="240"/>
      <c r="BP79" s="240"/>
      <c r="BQ79" s="237">
        <v>73</v>
      </c>
      <c r="BR79" s="242"/>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9"/>
    </row>
    <row r="80" spans="1:131" ht="26.25" customHeight="1" x14ac:dyDescent="0.15">
      <c r="A80" s="237">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0"/>
      <c r="BF80" s="240"/>
      <c r="BG80" s="240"/>
      <c r="BH80" s="240"/>
      <c r="BI80" s="240"/>
      <c r="BJ80" s="240"/>
      <c r="BK80" s="240"/>
      <c r="BL80" s="240"/>
      <c r="BM80" s="240"/>
      <c r="BN80" s="240"/>
      <c r="BO80" s="240"/>
      <c r="BP80" s="240"/>
      <c r="BQ80" s="237">
        <v>74</v>
      </c>
      <c r="BR80" s="242"/>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9"/>
    </row>
    <row r="81" spans="1:131" ht="26.25" customHeight="1" x14ac:dyDescent="0.15">
      <c r="A81" s="237">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0"/>
      <c r="BF81" s="240"/>
      <c r="BG81" s="240"/>
      <c r="BH81" s="240"/>
      <c r="BI81" s="240"/>
      <c r="BJ81" s="240"/>
      <c r="BK81" s="240"/>
      <c r="BL81" s="240"/>
      <c r="BM81" s="240"/>
      <c r="BN81" s="240"/>
      <c r="BO81" s="240"/>
      <c r="BP81" s="240"/>
      <c r="BQ81" s="237">
        <v>75</v>
      </c>
      <c r="BR81" s="242"/>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9"/>
    </row>
    <row r="82" spans="1:131" ht="26.25" customHeight="1" x14ac:dyDescent="0.15">
      <c r="A82" s="237">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0"/>
      <c r="BF82" s="240"/>
      <c r="BG82" s="240"/>
      <c r="BH82" s="240"/>
      <c r="BI82" s="240"/>
      <c r="BJ82" s="240"/>
      <c r="BK82" s="240"/>
      <c r="BL82" s="240"/>
      <c r="BM82" s="240"/>
      <c r="BN82" s="240"/>
      <c r="BO82" s="240"/>
      <c r="BP82" s="240"/>
      <c r="BQ82" s="237">
        <v>76</v>
      </c>
      <c r="BR82" s="242"/>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9"/>
    </row>
    <row r="83" spans="1:131" ht="26.25" customHeight="1" x14ac:dyDescent="0.15">
      <c r="A83" s="237">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0"/>
      <c r="BF83" s="240"/>
      <c r="BG83" s="240"/>
      <c r="BH83" s="240"/>
      <c r="BI83" s="240"/>
      <c r="BJ83" s="240"/>
      <c r="BK83" s="240"/>
      <c r="BL83" s="240"/>
      <c r="BM83" s="240"/>
      <c r="BN83" s="240"/>
      <c r="BO83" s="240"/>
      <c r="BP83" s="240"/>
      <c r="BQ83" s="237">
        <v>77</v>
      </c>
      <c r="BR83" s="242"/>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9"/>
    </row>
    <row r="84" spans="1:131" ht="26.25" customHeight="1" x14ac:dyDescent="0.15">
      <c r="A84" s="237">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0"/>
      <c r="BF84" s="240"/>
      <c r="BG84" s="240"/>
      <c r="BH84" s="240"/>
      <c r="BI84" s="240"/>
      <c r="BJ84" s="240"/>
      <c r="BK84" s="240"/>
      <c r="BL84" s="240"/>
      <c r="BM84" s="240"/>
      <c r="BN84" s="240"/>
      <c r="BO84" s="240"/>
      <c r="BP84" s="240"/>
      <c r="BQ84" s="237">
        <v>78</v>
      </c>
      <c r="BR84" s="242"/>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9"/>
    </row>
    <row r="85" spans="1:131" ht="26.25" customHeight="1" x14ac:dyDescent="0.15">
      <c r="A85" s="237">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0"/>
      <c r="BF85" s="240"/>
      <c r="BG85" s="240"/>
      <c r="BH85" s="240"/>
      <c r="BI85" s="240"/>
      <c r="BJ85" s="240"/>
      <c r="BK85" s="240"/>
      <c r="BL85" s="240"/>
      <c r="BM85" s="240"/>
      <c r="BN85" s="240"/>
      <c r="BO85" s="240"/>
      <c r="BP85" s="240"/>
      <c r="BQ85" s="237">
        <v>79</v>
      </c>
      <c r="BR85" s="242"/>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9"/>
    </row>
    <row r="86" spans="1:131" ht="26.25" customHeight="1" x14ac:dyDescent="0.15">
      <c r="A86" s="237">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0"/>
      <c r="BF86" s="240"/>
      <c r="BG86" s="240"/>
      <c r="BH86" s="240"/>
      <c r="BI86" s="240"/>
      <c r="BJ86" s="240"/>
      <c r="BK86" s="240"/>
      <c r="BL86" s="240"/>
      <c r="BM86" s="240"/>
      <c r="BN86" s="240"/>
      <c r="BO86" s="240"/>
      <c r="BP86" s="240"/>
      <c r="BQ86" s="237">
        <v>80</v>
      </c>
      <c r="BR86" s="242"/>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9"/>
    </row>
    <row r="87" spans="1:131" ht="26.25" customHeight="1" x14ac:dyDescent="0.15">
      <c r="A87" s="243">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0"/>
      <c r="BF87" s="240"/>
      <c r="BG87" s="240"/>
      <c r="BH87" s="240"/>
      <c r="BI87" s="240"/>
      <c r="BJ87" s="240"/>
      <c r="BK87" s="240"/>
      <c r="BL87" s="240"/>
      <c r="BM87" s="240"/>
      <c r="BN87" s="240"/>
      <c r="BO87" s="240"/>
      <c r="BP87" s="240"/>
      <c r="BQ87" s="237">
        <v>81</v>
      </c>
      <c r="BR87" s="242"/>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9"/>
    </row>
    <row r="88" spans="1:131" ht="26.25" customHeight="1" thickBot="1" x14ac:dyDescent="0.2">
      <c r="A88" s="239" t="s">
        <v>400</v>
      </c>
      <c r="B88" s="854" t="s">
        <v>434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0"/>
      <c r="BF88" s="240"/>
      <c r="BG88" s="240"/>
      <c r="BH88" s="240"/>
      <c r="BI88" s="240"/>
      <c r="BJ88" s="240"/>
      <c r="BK88" s="240"/>
      <c r="BL88" s="240"/>
      <c r="BM88" s="240"/>
      <c r="BN88" s="240"/>
      <c r="BO88" s="240"/>
      <c r="BP88" s="240"/>
      <c r="BQ88" s="237">
        <v>82</v>
      </c>
      <c r="BR88" s="242"/>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400</v>
      </c>
      <c r="BR102" s="854" t="s">
        <v>435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80" t="s">
        <v>436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81" t="s">
        <v>437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438</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439</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82" t="s">
        <v>440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9" customFormat="1" ht="26.25" customHeight="1" x14ac:dyDescent="0.15">
      <c r="A109" s="977" t="s">
        <v>442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443</v>
      </c>
      <c r="AB109" s="958"/>
      <c r="AC109" s="958"/>
      <c r="AD109" s="958"/>
      <c r="AE109" s="959"/>
      <c r="AF109" s="957" t="s">
        <v>444</v>
      </c>
      <c r="AG109" s="958"/>
      <c r="AH109" s="958"/>
      <c r="AI109" s="958"/>
      <c r="AJ109" s="959"/>
      <c r="AK109" s="957" t="s">
        <v>314</v>
      </c>
      <c r="AL109" s="958"/>
      <c r="AM109" s="958"/>
      <c r="AN109" s="958"/>
      <c r="AO109" s="959"/>
      <c r="AP109" s="957" t="s">
        <v>445</v>
      </c>
      <c r="AQ109" s="958"/>
      <c r="AR109" s="958"/>
      <c r="AS109" s="958"/>
      <c r="AT109" s="960"/>
      <c r="AU109" s="977" t="s">
        <v>442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443</v>
      </c>
      <c r="BR109" s="958"/>
      <c r="BS109" s="958"/>
      <c r="BT109" s="958"/>
      <c r="BU109" s="959"/>
      <c r="BV109" s="957" t="s">
        <v>444</v>
      </c>
      <c r="BW109" s="958"/>
      <c r="BX109" s="958"/>
      <c r="BY109" s="958"/>
      <c r="BZ109" s="959"/>
      <c r="CA109" s="957" t="s">
        <v>314</v>
      </c>
      <c r="CB109" s="958"/>
      <c r="CC109" s="958"/>
      <c r="CD109" s="958"/>
      <c r="CE109" s="959"/>
      <c r="CF109" s="978" t="s">
        <v>445</v>
      </c>
      <c r="CG109" s="978"/>
      <c r="CH109" s="978"/>
      <c r="CI109" s="978"/>
      <c r="CJ109" s="978"/>
      <c r="CK109" s="957" t="s">
        <v>446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443</v>
      </c>
      <c r="DH109" s="958"/>
      <c r="DI109" s="958"/>
      <c r="DJ109" s="958"/>
      <c r="DK109" s="959"/>
      <c r="DL109" s="957" t="s">
        <v>444</v>
      </c>
      <c r="DM109" s="958"/>
      <c r="DN109" s="958"/>
      <c r="DO109" s="958"/>
      <c r="DP109" s="959"/>
      <c r="DQ109" s="957" t="s">
        <v>314</v>
      </c>
      <c r="DR109" s="958"/>
      <c r="DS109" s="958"/>
      <c r="DT109" s="958"/>
      <c r="DU109" s="959"/>
      <c r="DV109" s="957" t="s">
        <v>445</v>
      </c>
      <c r="DW109" s="958"/>
      <c r="DX109" s="958"/>
      <c r="DY109" s="958"/>
      <c r="DZ109" s="960"/>
    </row>
    <row r="110" spans="1:131" s="229" customFormat="1" ht="26.25" customHeight="1" x14ac:dyDescent="0.15">
      <c r="A110" s="961" t="s">
        <v>447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1744473</v>
      </c>
      <c r="AB110" s="965"/>
      <c r="AC110" s="965"/>
      <c r="AD110" s="965"/>
      <c r="AE110" s="966"/>
      <c r="AF110" s="967">
        <v>1567107</v>
      </c>
      <c r="AG110" s="965"/>
      <c r="AH110" s="965"/>
      <c r="AI110" s="965"/>
      <c r="AJ110" s="966"/>
      <c r="AK110" s="967">
        <v>1700768</v>
      </c>
      <c r="AL110" s="965"/>
      <c r="AM110" s="965"/>
      <c r="AN110" s="965"/>
      <c r="AO110" s="966"/>
      <c r="AP110" s="968">
        <v>22.5</v>
      </c>
      <c r="AQ110" s="969"/>
      <c r="AR110" s="969"/>
      <c r="AS110" s="969"/>
      <c r="AT110" s="970"/>
      <c r="AU110" s="971" t="s">
        <v>73</v>
      </c>
      <c r="AV110" s="972"/>
      <c r="AW110" s="972"/>
      <c r="AX110" s="972"/>
      <c r="AY110" s="972"/>
      <c r="AZ110" s="994" t="s">
        <v>448</v>
      </c>
      <c r="BA110" s="962"/>
      <c r="BB110" s="962"/>
      <c r="BC110" s="962"/>
      <c r="BD110" s="962"/>
      <c r="BE110" s="962"/>
      <c r="BF110" s="962"/>
      <c r="BG110" s="962"/>
      <c r="BH110" s="962"/>
      <c r="BI110" s="962"/>
      <c r="BJ110" s="962"/>
      <c r="BK110" s="962"/>
      <c r="BL110" s="962"/>
      <c r="BM110" s="962"/>
      <c r="BN110" s="962"/>
      <c r="BO110" s="962"/>
      <c r="BP110" s="963"/>
      <c r="BQ110" s="995">
        <v>14262379</v>
      </c>
      <c r="BR110" s="996"/>
      <c r="BS110" s="996"/>
      <c r="BT110" s="996"/>
      <c r="BU110" s="996"/>
      <c r="BV110" s="996">
        <v>16021549</v>
      </c>
      <c r="BW110" s="996"/>
      <c r="BX110" s="996"/>
      <c r="BY110" s="996"/>
      <c r="BZ110" s="996"/>
      <c r="CA110" s="996">
        <v>16741428</v>
      </c>
      <c r="CB110" s="996"/>
      <c r="CC110" s="996"/>
      <c r="CD110" s="996"/>
      <c r="CE110" s="996"/>
      <c r="CF110" s="1009">
        <v>221.4</v>
      </c>
      <c r="CG110" s="1010"/>
      <c r="CH110" s="1010"/>
      <c r="CI110" s="1010"/>
      <c r="CJ110" s="1010"/>
      <c r="CK110" s="1011" t="s">
        <v>449</v>
      </c>
      <c r="CL110" s="1012"/>
      <c r="CM110" s="994" t="s">
        <v>450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451</v>
      </c>
      <c r="DH110" s="996"/>
      <c r="DI110" s="996"/>
      <c r="DJ110" s="996"/>
      <c r="DK110" s="996"/>
      <c r="DL110" s="996" t="s">
        <v>452</v>
      </c>
      <c r="DM110" s="996"/>
      <c r="DN110" s="996"/>
      <c r="DO110" s="996"/>
      <c r="DP110" s="996"/>
      <c r="DQ110" s="996" t="s">
        <v>130</v>
      </c>
      <c r="DR110" s="996"/>
      <c r="DS110" s="996"/>
      <c r="DT110" s="996"/>
      <c r="DU110" s="996"/>
      <c r="DV110" s="997" t="s">
        <v>453</v>
      </c>
      <c r="DW110" s="997"/>
      <c r="DX110" s="997"/>
      <c r="DY110" s="997"/>
      <c r="DZ110" s="998"/>
    </row>
    <row r="111" spans="1:131" s="229" customFormat="1" ht="26.25" customHeight="1" x14ac:dyDescent="0.15">
      <c r="A111" s="999" t="s">
        <v>454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452</v>
      </c>
      <c r="AB111" s="1003"/>
      <c r="AC111" s="1003"/>
      <c r="AD111" s="1003"/>
      <c r="AE111" s="1004"/>
      <c r="AF111" s="1005" t="s">
        <v>455</v>
      </c>
      <c r="AG111" s="1003"/>
      <c r="AH111" s="1003"/>
      <c r="AI111" s="1003"/>
      <c r="AJ111" s="1004"/>
      <c r="AK111" s="1005" t="s">
        <v>130</v>
      </c>
      <c r="AL111" s="1003"/>
      <c r="AM111" s="1003"/>
      <c r="AN111" s="1003"/>
      <c r="AO111" s="1004"/>
      <c r="AP111" s="1006" t="s">
        <v>451</v>
      </c>
      <c r="AQ111" s="1007"/>
      <c r="AR111" s="1007"/>
      <c r="AS111" s="1007"/>
      <c r="AT111" s="1008"/>
      <c r="AU111" s="973"/>
      <c r="AV111" s="974"/>
      <c r="AW111" s="974"/>
      <c r="AX111" s="974"/>
      <c r="AY111" s="974"/>
      <c r="AZ111" s="987" t="s">
        <v>456</v>
      </c>
      <c r="BA111" s="988"/>
      <c r="BB111" s="988"/>
      <c r="BC111" s="988"/>
      <c r="BD111" s="988"/>
      <c r="BE111" s="988"/>
      <c r="BF111" s="988"/>
      <c r="BG111" s="988"/>
      <c r="BH111" s="988"/>
      <c r="BI111" s="988"/>
      <c r="BJ111" s="988"/>
      <c r="BK111" s="988"/>
      <c r="BL111" s="988"/>
      <c r="BM111" s="988"/>
      <c r="BN111" s="988"/>
      <c r="BO111" s="988"/>
      <c r="BP111" s="989"/>
      <c r="BQ111" s="990">
        <v>152887</v>
      </c>
      <c r="BR111" s="991"/>
      <c r="BS111" s="991"/>
      <c r="BT111" s="991"/>
      <c r="BU111" s="991"/>
      <c r="BV111" s="991" t="s">
        <v>452</v>
      </c>
      <c r="BW111" s="991"/>
      <c r="BX111" s="991"/>
      <c r="BY111" s="991"/>
      <c r="BZ111" s="991"/>
      <c r="CA111" s="991" t="s">
        <v>425</v>
      </c>
      <c r="CB111" s="991"/>
      <c r="CC111" s="991"/>
      <c r="CD111" s="991"/>
      <c r="CE111" s="991"/>
      <c r="CF111" s="985" t="s">
        <v>451</v>
      </c>
      <c r="CG111" s="986"/>
      <c r="CH111" s="986"/>
      <c r="CI111" s="986"/>
      <c r="CJ111" s="986"/>
      <c r="CK111" s="1013"/>
      <c r="CL111" s="1014"/>
      <c r="CM111" s="987" t="s">
        <v>457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458</v>
      </c>
      <c r="DH111" s="991"/>
      <c r="DI111" s="991"/>
      <c r="DJ111" s="991"/>
      <c r="DK111" s="991"/>
      <c r="DL111" s="991" t="s">
        <v>425</v>
      </c>
      <c r="DM111" s="991"/>
      <c r="DN111" s="991"/>
      <c r="DO111" s="991"/>
      <c r="DP111" s="991"/>
      <c r="DQ111" s="991" t="s">
        <v>453</v>
      </c>
      <c r="DR111" s="991"/>
      <c r="DS111" s="991"/>
      <c r="DT111" s="991"/>
      <c r="DU111" s="991"/>
      <c r="DV111" s="992" t="s">
        <v>455</v>
      </c>
      <c r="DW111" s="992"/>
      <c r="DX111" s="992"/>
      <c r="DY111" s="992"/>
      <c r="DZ111" s="993"/>
    </row>
    <row r="112" spans="1:131" s="229" customFormat="1" ht="26.25" customHeight="1" x14ac:dyDescent="0.15">
      <c r="A112" s="1017" t="s">
        <v>459</v>
      </c>
      <c r="B112" s="1018"/>
      <c r="C112" s="988" t="s">
        <v>460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451</v>
      </c>
      <c r="AB112" s="1024"/>
      <c r="AC112" s="1024"/>
      <c r="AD112" s="1024"/>
      <c r="AE112" s="1025"/>
      <c r="AF112" s="1026" t="s">
        <v>455</v>
      </c>
      <c r="AG112" s="1024"/>
      <c r="AH112" s="1024"/>
      <c r="AI112" s="1024"/>
      <c r="AJ112" s="1025"/>
      <c r="AK112" s="1026" t="s">
        <v>458</v>
      </c>
      <c r="AL112" s="1024"/>
      <c r="AM112" s="1024"/>
      <c r="AN112" s="1024"/>
      <c r="AO112" s="1025"/>
      <c r="AP112" s="1027" t="s">
        <v>455</v>
      </c>
      <c r="AQ112" s="1028"/>
      <c r="AR112" s="1028"/>
      <c r="AS112" s="1028"/>
      <c r="AT112" s="1029"/>
      <c r="AU112" s="973"/>
      <c r="AV112" s="974"/>
      <c r="AW112" s="974"/>
      <c r="AX112" s="974"/>
      <c r="AY112" s="974"/>
      <c r="AZ112" s="987" t="s">
        <v>461</v>
      </c>
      <c r="BA112" s="988"/>
      <c r="BB112" s="988"/>
      <c r="BC112" s="988"/>
      <c r="BD112" s="988"/>
      <c r="BE112" s="988"/>
      <c r="BF112" s="988"/>
      <c r="BG112" s="988"/>
      <c r="BH112" s="988"/>
      <c r="BI112" s="988"/>
      <c r="BJ112" s="988"/>
      <c r="BK112" s="988"/>
      <c r="BL112" s="988"/>
      <c r="BM112" s="988"/>
      <c r="BN112" s="988"/>
      <c r="BO112" s="988"/>
      <c r="BP112" s="989"/>
      <c r="BQ112" s="990">
        <v>8919094</v>
      </c>
      <c r="BR112" s="991"/>
      <c r="BS112" s="991"/>
      <c r="BT112" s="991"/>
      <c r="BU112" s="991"/>
      <c r="BV112" s="991">
        <v>8150784</v>
      </c>
      <c r="BW112" s="991"/>
      <c r="BX112" s="991"/>
      <c r="BY112" s="991"/>
      <c r="BZ112" s="991"/>
      <c r="CA112" s="991">
        <v>7763448</v>
      </c>
      <c r="CB112" s="991"/>
      <c r="CC112" s="991"/>
      <c r="CD112" s="991"/>
      <c r="CE112" s="991"/>
      <c r="CF112" s="985">
        <v>102.7</v>
      </c>
      <c r="CG112" s="986"/>
      <c r="CH112" s="986"/>
      <c r="CI112" s="986"/>
      <c r="CJ112" s="986"/>
      <c r="CK112" s="1013"/>
      <c r="CL112" s="1014"/>
      <c r="CM112" s="987" t="s">
        <v>462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451</v>
      </c>
      <c r="DH112" s="991"/>
      <c r="DI112" s="991"/>
      <c r="DJ112" s="991"/>
      <c r="DK112" s="991"/>
      <c r="DL112" s="991" t="s">
        <v>452</v>
      </c>
      <c r="DM112" s="991"/>
      <c r="DN112" s="991"/>
      <c r="DO112" s="991"/>
      <c r="DP112" s="991"/>
      <c r="DQ112" s="991" t="s">
        <v>452</v>
      </c>
      <c r="DR112" s="991"/>
      <c r="DS112" s="991"/>
      <c r="DT112" s="991"/>
      <c r="DU112" s="991"/>
      <c r="DV112" s="992" t="s">
        <v>455</v>
      </c>
      <c r="DW112" s="992"/>
      <c r="DX112" s="992"/>
      <c r="DY112" s="992"/>
      <c r="DZ112" s="993"/>
    </row>
    <row r="113" spans="1:130" s="229" customFormat="1" ht="26.25" customHeight="1" x14ac:dyDescent="0.15">
      <c r="A113" s="1019"/>
      <c r="B113" s="1020"/>
      <c r="C113" s="988" t="s">
        <v>463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713543</v>
      </c>
      <c r="AB113" s="1003"/>
      <c r="AC113" s="1003"/>
      <c r="AD113" s="1003"/>
      <c r="AE113" s="1004"/>
      <c r="AF113" s="1005">
        <v>673709</v>
      </c>
      <c r="AG113" s="1003"/>
      <c r="AH113" s="1003"/>
      <c r="AI113" s="1003"/>
      <c r="AJ113" s="1004"/>
      <c r="AK113" s="1005">
        <v>666590</v>
      </c>
      <c r="AL113" s="1003"/>
      <c r="AM113" s="1003"/>
      <c r="AN113" s="1003"/>
      <c r="AO113" s="1004"/>
      <c r="AP113" s="1006">
        <v>8.8000000000000007</v>
      </c>
      <c r="AQ113" s="1007"/>
      <c r="AR113" s="1007"/>
      <c r="AS113" s="1007"/>
      <c r="AT113" s="1008"/>
      <c r="AU113" s="973"/>
      <c r="AV113" s="974"/>
      <c r="AW113" s="974"/>
      <c r="AX113" s="974"/>
      <c r="AY113" s="974"/>
      <c r="AZ113" s="987" t="s">
        <v>464</v>
      </c>
      <c r="BA113" s="988"/>
      <c r="BB113" s="988"/>
      <c r="BC113" s="988"/>
      <c r="BD113" s="988"/>
      <c r="BE113" s="988"/>
      <c r="BF113" s="988"/>
      <c r="BG113" s="988"/>
      <c r="BH113" s="988"/>
      <c r="BI113" s="988"/>
      <c r="BJ113" s="988"/>
      <c r="BK113" s="988"/>
      <c r="BL113" s="988"/>
      <c r="BM113" s="988"/>
      <c r="BN113" s="988"/>
      <c r="BO113" s="988"/>
      <c r="BP113" s="989"/>
      <c r="BQ113" s="990">
        <v>253164</v>
      </c>
      <c r="BR113" s="991"/>
      <c r="BS113" s="991"/>
      <c r="BT113" s="991"/>
      <c r="BU113" s="991"/>
      <c r="BV113" s="991">
        <v>246101</v>
      </c>
      <c r="BW113" s="991"/>
      <c r="BX113" s="991"/>
      <c r="BY113" s="991"/>
      <c r="BZ113" s="991"/>
      <c r="CA113" s="991">
        <v>758191</v>
      </c>
      <c r="CB113" s="991"/>
      <c r="CC113" s="991"/>
      <c r="CD113" s="991"/>
      <c r="CE113" s="991"/>
      <c r="CF113" s="985">
        <v>10</v>
      </c>
      <c r="CG113" s="986"/>
      <c r="CH113" s="986"/>
      <c r="CI113" s="986"/>
      <c r="CJ113" s="986"/>
      <c r="CK113" s="1013"/>
      <c r="CL113" s="1014"/>
      <c r="CM113" s="987" t="s">
        <v>465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451</v>
      </c>
      <c r="DH113" s="1024"/>
      <c r="DI113" s="1024"/>
      <c r="DJ113" s="1024"/>
      <c r="DK113" s="1025"/>
      <c r="DL113" s="1026" t="s">
        <v>452</v>
      </c>
      <c r="DM113" s="1024"/>
      <c r="DN113" s="1024"/>
      <c r="DO113" s="1024"/>
      <c r="DP113" s="1025"/>
      <c r="DQ113" s="1026" t="s">
        <v>455</v>
      </c>
      <c r="DR113" s="1024"/>
      <c r="DS113" s="1024"/>
      <c r="DT113" s="1024"/>
      <c r="DU113" s="1025"/>
      <c r="DV113" s="1027" t="s">
        <v>453</v>
      </c>
      <c r="DW113" s="1028"/>
      <c r="DX113" s="1028"/>
      <c r="DY113" s="1028"/>
      <c r="DZ113" s="1029"/>
    </row>
    <row r="114" spans="1:130" s="229" customFormat="1" ht="26.25" customHeight="1" x14ac:dyDescent="0.15">
      <c r="A114" s="1019"/>
      <c r="B114" s="1020"/>
      <c r="C114" s="988" t="s">
        <v>466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73684</v>
      </c>
      <c r="AB114" s="1024"/>
      <c r="AC114" s="1024"/>
      <c r="AD114" s="1024"/>
      <c r="AE114" s="1025"/>
      <c r="AF114" s="1026">
        <v>60706</v>
      </c>
      <c r="AG114" s="1024"/>
      <c r="AH114" s="1024"/>
      <c r="AI114" s="1024"/>
      <c r="AJ114" s="1025"/>
      <c r="AK114" s="1026">
        <v>19933</v>
      </c>
      <c r="AL114" s="1024"/>
      <c r="AM114" s="1024"/>
      <c r="AN114" s="1024"/>
      <c r="AO114" s="1025"/>
      <c r="AP114" s="1027">
        <v>0.3</v>
      </c>
      <c r="AQ114" s="1028"/>
      <c r="AR114" s="1028"/>
      <c r="AS114" s="1028"/>
      <c r="AT114" s="1029"/>
      <c r="AU114" s="973"/>
      <c r="AV114" s="974"/>
      <c r="AW114" s="974"/>
      <c r="AX114" s="974"/>
      <c r="AY114" s="974"/>
      <c r="AZ114" s="987" t="s">
        <v>467</v>
      </c>
      <c r="BA114" s="988"/>
      <c r="BB114" s="988"/>
      <c r="BC114" s="988"/>
      <c r="BD114" s="988"/>
      <c r="BE114" s="988"/>
      <c r="BF114" s="988"/>
      <c r="BG114" s="988"/>
      <c r="BH114" s="988"/>
      <c r="BI114" s="988"/>
      <c r="BJ114" s="988"/>
      <c r="BK114" s="988"/>
      <c r="BL114" s="988"/>
      <c r="BM114" s="988"/>
      <c r="BN114" s="988"/>
      <c r="BO114" s="988"/>
      <c r="BP114" s="989"/>
      <c r="BQ114" s="990">
        <v>1609441</v>
      </c>
      <c r="BR114" s="991"/>
      <c r="BS114" s="991"/>
      <c r="BT114" s="991"/>
      <c r="BU114" s="991"/>
      <c r="BV114" s="991">
        <v>1547985</v>
      </c>
      <c r="BW114" s="991"/>
      <c r="BX114" s="991"/>
      <c r="BY114" s="991"/>
      <c r="BZ114" s="991"/>
      <c r="CA114" s="991">
        <v>1508903</v>
      </c>
      <c r="CB114" s="991"/>
      <c r="CC114" s="991"/>
      <c r="CD114" s="991"/>
      <c r="CE114" s="991"/>
      <c r="CF114" s="985">
        <v>20</v>
      </c>
      <c r="CG114" s="986"/>
      <c r="CH114" s="986"/>
      <c r="CI114" s="986"/>
      <c r="CJ114" s="986"/>
      <c r="CK114" s="1013"/>
      <c r="CL114" s="1014"/>
      <c r="CM114" s="987" t="s">
        <v>468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452</v>
      </c>
      <c r="DH114" s="1024"/>
      <c r="DI114" s="1024"/>
      <c r="DJ114" s="1024"/>
      <c r="DK114" s="1025"/>
      <c r="DL114" s="1026" t="s">
        <v>451</v>
      </c>
      <c r="DM114" s="1024"/>
      <c r="DN114" s="1024"/>
      <c r="DO114" s="1024"/>
      <c r="DP114" s="1025"/>
      <c r="DQ114" s="1026" t="s">
        <v>451</v>
      </c>
      <c r="DR114" s="1024"/>
      <c r="DS114" s="1024"/>
      <c r="DT114" s="1024"/>
      <c r="DU114" s="1025"/>
      <c r="DV114" s="1027" t="s">
        <v>452</v>
      </c>
      <c r="DW114" s="1028"/>
      <c r="DX114" s="1028"/>
      <c r="DY114" s="1028"/>
      <c r="DZ114" s="1029"/>
    </row>
    <row r="115" spans="1:130" s="229" customFormat="1" ht="26.25" customHeight="1" x14ac:dyDescent="0.15">
      <c r="A115" s="1019"/>
      <c r="B115" s="1020"/>
      <c r="C115" s="988" t="s">
        <v>469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451</v>
      </c>
      <c r="AB115" s="1003"/>
      <c r="AC115" s="1003"/>
      <c r="AD115" s="1003"/>
      <c r="AE115" s="1004"/>
      <c r="AF115" s="1005" t="s">
        <v>453</v>
      </c>
      <c r="AG115" s="1003"/>
      <c r="AH115" s="1003"/>
      <c r="AI115" s="1003"/>
      <c r="AJ115" s="1004"/>
      <c r="AK115" s="1005" t="s">
        <v>451</v>
      </c>
      <c r="AL115" s="1003"/>
      <c r="AM115" s="1003"/>
      <c r="AN115" s="1003"/>
      <c r="AO115" s="1004"/>
      <c r="AP115" s="1006" t="s">
        <v>458</v>
      </c>
      <c r="AQ115" s="1007"/>
      <c r="AR115" s="1007"/>
      <c r="AS115" s="1007"/>
      <c r="AT115" s="1008"/>
      <c r="AU115" s="973"/>
      <c r="AV115" s="974"/>
      <c r="AW115" s="974"/>
      <c r="AX115" s="974"/>
      <c r="AY115" s="974"/>
      <c r="AZ115" s="987" t="s">
        <v>470</v>
      </c>
      <c r="BA115" s="988"/>
      <c r="BB115" s="988"/>
      <c r="BC115" s="988"/>
      <c r="BD115" s="988"/>
      <c r="BE115" s="988"/>
      <c r="BF115" s="988"/>
      <c r="BG115" s="988"/>
      <c r="BH115" s="988"/>
      <c r="BI115" s="988"/>
      <c r="BJ115" s="988"/>
      <c r="BK115" s="988"/>
      <c r="BL115" s="988"/>
      <c r="BM115" s="988"/>
      <c r="BN115" s="988"/>
      <c r="BO115" s="988"/>
      <c r="BP115" s="989"/>
      <c r="BQ115" s="990">
        <v>245132</v>
      </c>
      <c r="BR115" s="991"/>
      <c r="BS115" s="991"/>
      <c r="BT115" s="991"/>
      <c r="BU115" s="991"/>
      <c r="BV115" s="991">
        <v>213121</v>
      </c>
      <c r="BW115" s="991"/>
      <c r="BX115" s="991"/>
      <c r="BY115" s="991"/>
      <c r="BZ115" s="991"/>
      <c r="CA115" s="991">
        <v>210383</v>
      </c>
      <c r="CB115" s="991"/>
      <c r="CC115" s="991"/>
      <c r="CD115" s="991"/>
      <c r="CE115" s="991"/>
      <c r="CF115" s="985">
        <v>2.8</v>
      </c>
      <c r="CG115" s="986"/>
      <c r="CH115" s="986"/>
      <c r="CI115" s="986"/>
      <c r="CJ115" s="986"/>
      <c r="CK115" s="1013"/>
      <c r="CL115" s="1014"/>
      <c r="CM115" s="987" t="s">
        <v>471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152887</v>
      </c>
      <c r="DH115" s="1024"/>
      <c r="DI115" s="1024"/>
      <c r="DJ115" s="1024"/>
      <c r="DK115" s="1025"/>
      <c r="DL115" s="1026" t="s">
        <v>452</v>
      </c>
      <c r="DM115" s="1024"/>
      <c r="DN115" s="1024"/>
      <c r="DO115" s="1024"/>
      <c r="DP115" s="1025"/>
      <c r="DQ115" s="1026" t="s">
        <v>458</v>
      </c>
      <c r="DR115" s="1024"/>
      <c r="DS115" s="1024"/>
      <c r="DT115" s="1024"/>
      <c r="DU115" s="1025"/>
      <c r="DV115" s="1027" t="s">
        <v>451</v>
      </c>
      <c r="DW115" s="1028"/>
      <c r="DX115" s="1028"/>
      <c r="DY115" s="1028"/>
      <c r="DZ115" s="1029"/>
    </row>
    <row r="116" spans="1:130" s="229" customFormat="1" ht="26.25" customHeight="1" x14ac:dyDescent="0.15">
      <c r="A116" s="1021"/>
      <c r="B116" s="1022"/>
      <c r="C116" s="1030" t="s">
        <v>472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458</v>
      </c>
      <c r="AB116" s="1024"/>
      <c r="AC116" s="1024"/>
      <c r="AD116" s="1024"/>
      <c r="AE116" s="1025"/>
      <c r="AF116" s="1026" t="s">
        <v>455</v>
      </c>
      <c r="AG116" s="1024"/>
      <c r="AH116" s="1024"/>
      <c r="AI116" s="1024"/>
      <c r="AJ116" s="1025"/>
      <c r="AK116" s="1026" t="s">
        <v>451</v>
      </c>
      <c r="AL116" s="1024"/>
      <c r="AM116" s="1024"/>
      <c r="AN116" s="1024"/>
      <c r="AO116" s="1025"/>
      <c r="AP116" s="1027" t="s">
        <v>451</v>
      </c>
      <c r="AQ116" s="1028"/>
      <c r="AR116" s="1028"/>
      <c r="AS116" s="1028"/>
      <c r="AT116" s="1029"/>
      <c r="AU116" s="973"/>
      <c r="AV116" s="974"/>
      <c r="AW116" s="974"/>
      <c r="AX116" s="974"/>
      <c r="AY116" s="974"/>
      <c r="AZ116" s="1032" t="s">
        <v>473</v>
      </c>
      <c r="BA116" s="1033"/>
      <c r="BB116" s="1033"/>
      <c r="BC116" s="1033"/>
      <c r="BD116" s="1033"/>
      <c r="BE116" s="1033"/>
      <c r="BF116" s="1033"/>
      <c r="BG116" s="1033"/>
      <c r="BH116" s="1033"/>
      <c r="BI116" s="1033"/>
      <c r="BJ116" s="1033"/>
      <c r="BK116" s="1033"/>
      <c r="BL116" s="1033"/>
      <c r="BM116" s="1033"/>
      <c r="BN116" s="1033"/>
      <c r="BO116" s="1033"/>
      <c r="BP116" s="1034"/>
      <c r="BQ116" s="990" t="s">
        <v>451</v>
      </c>
      <c r="BR116" s="991"/>
      <c r="BS116" s="991"/>
      <c r="BT116" s="991"/>
      <c r="BU116" s="991"/>
      <c r="BV116" s="991" t="s">
        <v>130</v>
      </c>
      <c r="BW116" s="991"/>
      <c r="BX116" s="991"/>
      <c r="BY116" s="991"/>
      <c r="BZ116" s="991"/>
      <c r="CA116" s="991" t="s">
        <v>455</v>
      </c>
      <c r="CB116" s="991"/>
      <c r="CC116" s="991"/>
      <c r="CD116" s="991"/>
      <c r="CE116" s="991"/>
      <c r="CF116" s="985" t="s">
        <v>425</v>
      </c>
      <c r="CG116" s="986"/>
      <c r="CH116" s="986"/>
      <c r="CI116" s="986"/>
      <c r="CJ116" s="986"/>
      <c r="CK116" s="1013"/>
      <c r="CL116" s="1014"/>
      <c r="CM116" s="987" t="s">
        <v>474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455</v>
      </c>
      <c r="DH116" s="1024"/>
      <c r="DI116" s="1024"/>
      <c r="DJ116" s="1024"/>
      <c r="DK116" s="1025"/>
      <c r="DL116" s="1026" t="s">
        <v>425</v>
      </c>
      <c r="DM116" s="1024"/>
      <c r="DN116" s="1024"/>
      <c r="DO116" s="1024"/>
      <c r="DP116" s="1025"/>
      <c r="DQ116" s="1026" t="s">
        <v>458</v>
      </c>
      <c r="DR116" s="1024"/>
      <c r="DS116" s="1024"/>
      <c r="DT116" s="1024"/>
      <c r="DU116" s="1025"/>
      <c r="DV116" s="1027" t="s">
        <v>458</v>
      </c>
      <c r="DW116" s="1028"/>
      <c r="DX116" s="1028"/>
      <c r="DY116" s="1028"/>
      <c r="DZ116" s="1029"/>
    </row>
    <row r="117" spans="1:130" s="229"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475</v>
      </c>
      <c r="Z117" s="959"/>
      <c r="AA117" s="1043">
        <v>2531700</v>
      </c>
      <c r="AB117" s="1044"/>
      <c r="AC117" s="1044"/>
      <c r="AD117" s="1044"/>
      <c r="AE117" s="1045"/>
      <c r="AF117" s="1046">
        <v>2301522</v>
      </c>
      <c r="AG117" s="1044"/>
      <c r="AH117" s="1044"/>
      <c r="AI117" s="1044"/>
      <c r="AJ117" s="1045"/>
      <c r="AK117" s="1046">
        <v>2387291</v>
      </c>
      <c r="AL117" s="1044"/>
      <c r="AM117" s="1044"/>
      <c r="AN117" s="1044"/>
      <c r="AO117" s="1045"/>
      <c r="AP117" s="1047"/>
      <c r="AQ117" s="1048"/>
      <c r="AR117" s="1048"/>
      <c r="AS117" s="1048"/>
      <c r="AT117" s="1049"/>
      <c r="AU117" s="973"/>
      <c r="AV117" s="974"/>
      <c r="AW117" s="974"/>
      <c r="AX117" s="974"/>
      <c r="AY117" s="974"/>
      <c r="AZ117" s="1039" t="s">
        <v>476</v>
      </c>
      <c r="BA117" s="1040"/>
      <c r="BB117" s="1040"/>
      <c r="BC117" s="1040"/>
      <c r="BD117" s="1040"/>
      <c r="BE117" s="1040"/>
      <c r="BF117" s="1040"/>
      <c r="BG117" s="1040"/>
      <c r="BH117" s="1040"/>
      <c r="BI117" s="1040"/>
      <c r="BJ117" s="1040"/>
      <c r="BK117" s="1040"/>
      <c r="BL117" s="1040"/>
      <c r="BM117" s="1040"/>
      <c r="BN117" s="1040"/>
      <c r="BO117" s="1040"/>
      <c r="BP117" s="1041"/>
      <c r="BQ117" s="990" t="s">
        <v>402</v>
      </c>
      <c r="BR117" s="991"/>
      <c r="BS117" s="991"/>
      <c r="BT117" s="991"/>
      <c r="BU117" s="991"/>
      <c r="BV117" s="991" t="s">
        <v>452</v>
      </c>
      <c r="BW117" s="991"/>
      <c r="BX117" s="991"/>
      <c r="BY117" s="991"/>
      <c r="BZ117" s="991"/>
      <c r="CA117" s="991" t="s">
        <v>402</v>
      </c>
      <c r="CB117" s="991"/>
      <c r="CC117" s="991"/>
      <c r="CD117" s="991"/>
      <c r="CE117" s="991"/>
      <c r="CF117" s="985" t="s">
        <v>451</v>
      </c>
      <c r="CG117" s="986"/>
      <c r="CH117" s="986"/>
      <c r="CI117" s="986"/>
      <c r="CJ117" s="986"/>
      <c r="CK117" s="1013"/>
      <c r="CL117" s="1014"/>
      <c r="CM117" s="987" t="s">
        <v>477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452</v>
      </c>
      <c r="DH117" s="1024"/>
      <c r="DI117" s="1024"/>
      <c r="DJ117" s="1024"/>
      <c r="DK117" s="1025"/>
      <c r="DL117" s="1026" t="s">
        <v>458</v>
      </c>
      <c r="DM117" s="1024"/>
      <c r="DN117" s="1024"/>
      <c r="DO117" s="1024"/>
      <c r="DP117" s="1025"/>
      <c r="DQ117" s="1026" t="s">
        <v>451</v>
      </c>
      <c r="DR117" s="1024"/>
      <c r="DS117" s="1024"/>
      <c r="DT117" s="1024"/>
      <c r="DU117" s="1025"/>
      <c r="DV117" s="1027" t="s">
        <v>458</v>
      </c>
      <c r="DW117" s="1028"/>
      <c r="DX117" s="1028"/>
      <c r="DY117" s="1028"/>
      <c r="DZ117" s="1029"/>
    </row>
    <row r="118" spans="1:130" s="229" customFormat="1" ht="26.25" customHeight="1" x14ac:dyDescent="0.15">
      <c r="A118" s="977" t="s">
        <v>446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443</v>
      </c>
      <c r="AB118" s="958"/>
      <c r="AC118" s="958"/>
      <c r="AD118" s="958"/>
      <c r="AE118" s="959"/>
      <c r="AF118" s="957" t="s">
        <v>444</v>
      </c>
      <c r="AG118" s="958"/>
      <c r="AH118" s="958"/>
      <c r="AI118" s="958"/>
      <c r="AJ118" s="959"/>
      <c r="AK118" s="957" t="s">
        <v>314</v>
      </c>
      <c r="AL118" s="958"/>
      <c r="AM118" s="958"/>
      <c r="AN118" s="958"/>
      <c r="AO118" s="959"/>
      <c r="AP118" s="1035" t="s">
        <v>445</v>
      </c>
      <c r="AQ118" s="1036"/>
      <c r="AR118" s="1036"/>
      <c r="AS118" s="1036"/>
      <c r="AT118" s="1037"/>
      <c r="AU118" s="973"/>
      <c r="AV118" s="974"/>
      <c r="AW118" s="974"/>
      <c r="AX118" s="974"/>
      <c r="AY118" s="974"/>
      <c r="AZ118" s="1038" t="s">
        <v>478</v>
      </c>
      <c r="BA118" s="1030"/>
      <c r="BB118" s="1030"/>
      <c r="BC118" s="1030"/>
      <c r="BD118" s="1030"/>
      <c r="BE118" s="1030"/>
      <c r="BF118" s="1030"/>
      <c r="BG118" s="1030"/>
      <c r="BH118" s="1030"/>
      <c r="BI118" s="1030"/>
      <c r="BJ118" s="1030"/>
      <c r="BK118" s="1030"/>
      <c r="BL118" s="1030"/>
      <c r="BM118" s="1030"/>
      <c r="BN118" s="1030"/>
      <c r="BO118" s="1030"/>
      <c r="BP118" s="1031"/>
      <c r="BQ118" s="1064" t="s">
        <v>451</v>
      </c>
      <c r="BR118" s="1065"/>
      <c r="BS118" s="1065"/>
      <c r="BT118" s="1065"/>
      <c r="BU118" s="1065"/>
      <c r="BV118" s="1065" t="s">
        <v>451</v>
      </c>
      <c r="BW118" s="1065"/>
      <c r="BX118" s="1065"/>
      <c r="BY118" s="1065"/>
      <c r="BZ118" s="1065"/>
      <c r="CA118" s="1065" t="s">
        <v>130</v>
      </c>
      <c r="CB118" s="1065"/>
      <c r="CC118" s="1065"/>
      <c r="CD118" s="1065"/>
      <c r="CE118" s="1065"/>
      <c r="CF118" s="985" t="s">
        <v>451</v>
      </c>
      <c r="CG118" s="986"/>
      <c r="CH118" s="986"/>
      <c r="CI118" s="986"/>
      <c r="CJ118" s="986"/>
      <c r="CK118" s="1013"/>
      <c r="CL118" s="1014"/>
      <c r="CM118" s="987" t="s">
        <v>479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402</v>
      </c>
      <c r="DH118" s="1024"/>
      <c r="DI118" s="1024"/>
      <c r="DJ118" s="1024"/>
      <c r="DK118" s="1025"/>
      <c r="DL118" s="1026" t="s">
        <v>451</v>
      </c>
      <c r="DM118" s="1024"/>
      <c r="DN118" s="1024"/>
      <c r="DO118" s="1024"/>
      <c r="DP118" s="1025"/>
      <c r="DQ118" s="1026" t="s">
        <v>458</v>
      </c>
      <c r="DR118" s="1024"/>
      <c r="DS118" s="1024"/>
      <c r="DT118" s="1024"/>
      <c r="DU118" s="1025"/>
      <c r="DV118" s="1027" t="s">
        <v>130</v>
      </c>
      <c r="DW118" s="1028"/>
      <c r="DX118" s="1028"/>
      <c r="DY118" s="1028"/>
      <c r="DZ118" s="1029"/>
    </row>
    <row r="119" spans="1:130" s="229" customFormat="1" ht="26.25" customHeight="1" x14ac:dyDescent="0.15">
      <c r="A119" s="1121" t="s">
        <v>449</v>
      </c>
      <c r="B119" s="1012"/>
      <c r="C119" s="994" t="s">
        <v>450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451</v>
      </c>
      <c r="AB119" s="965"/>
      <c r="AC119" s="965"/>
      <c r="AD119" s="965"/>
      <c r="AE119" s="966"/>
      <c r="AF119" s="967" t="s">
        <v>451</v>
      </c>
      <c r="AG119" s="965"/>
      <c r="AH119" s="965"/>
      <c r="AI119" s="965"/>
      <c r="AJ119" s="966"/>
      <c r="AK119" s="967" t="s">
        <v>458</v>
      </c>
      <c r="AL119" s="965"/>
      <c r="AM119" s="965"/>
      <c r="AN119" s="965"/>
      <c r="AO119" s="966"/>
      <c r="AP119" s="968" t="s">
        <v>402</v>
      </c>
      <c r="AQ119" s="969"/>
      <c r="AR119" s="969"/>
      <c r="AS119" s="969"/>
      <c r="AT119" s="970"/>
      <c r="AU119" s="975"/>
      <c r="AV119" s="976"/>
      <c r="AW119" s="976"/>
      <c r="AX119" s="976"/>
      <c r="AY119" s="976"/>
      <c r="AZ119" s="250" t="s">
        <v>191</v>
      </c>
      <c r="BA119" s="250"/>
      <c r="BB119" s="250"/>
      <c r="BC119" s="250"/>
      <c r="BD119" s="250"/>
      <c r="BE119" s="250"/>
      <c r="BF119" s="250"/>
      <c r="BG119" s="250"/>
      <c r="BH119" s="250"/>
      <c r="BI119" s="250"/>
      <c r="BJ119" s="250"/>
      <c r="BK119" s="250"/>
      <c r="BL119" s="250"/>
      <c r="BM119" s="250"/>
      <c r="BN119" s="250"/>
      <c r="BO119" s="1042" t="s">
        <v>480</v>
      </c>
      <c r="BP119" s="1070"/>
      <c r="BQ119" s="1064">
        <v>25442097</v>
      </c>
      <c r="BR119" s="1065"/>
      <c r="BS119" s="1065"/>
      <c r="BT119" s="1065"/>
      <c r="BU119" s="1065"/>
      <c r="BV119" s="1065">
        <v>26179540</v>
      </c>
      <c r="BW119" s="1065"/>
      <c r="BX119" s="1065"/>
      <c r="BY119" s="1065"/>
      <c r="BZ119" s="1065"/>
      <c r="CA119" s="1065">
        <v>26982353</v>
      </c>
      <c r="CB119" s="1065"/>
      <c r="CC119" s="1065"/>
      <c r="CD119" s="1065"/>
      <c r="CE119" s="1065"/>
      <c r="CF119" s="1066"/>
      <c r="CG119" s="1067"/>
      <c r="CH119" s="1067"/>
      <c r="CI119" s="1067"/>
      <c r="CJ119" s="1068"/>
      <c r="CK119" s="1015"/>
      <c r="CL119" s="1016"/>
      <c r="CM119" s="1038" t="s">
        <v>481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451</v>
      </c>
      <c r="DH119" s="1051"/>
      <c r="DI119" s="1051"/>
      <c r="DJ119" s="1051"/>
      <c r="DK119" s="1052"/>
      <c r="DL119" s="1050" t="s">
        <v>451</v>
      </c>
      <c r="DM119" s="1051"/>
      <c r="DN119" s="1051"/>
      <c r="DO119" s="1051"/>
      <c r="DP119" s="1052"/>
      <c r="DQ119" s="1050" t="s">
        <v>451</v>
      </c>
      <c r="DR119" s="1051"/>
      <c r="DS119" s="1051"/>
      <c r="DT119" s="1051"/>
      <c r="DU119" s="1052"/>
      <c r="DV119" s="1053" t="s">
        <v>402</v>
      </c>
      <c r="DW119" s="1054"/>
      <c r="DX119" s="1054"/>
      <c r="DY119" s="1054"/>
      <c r="DZ119" s="1055"/>
    </row>
    <row r="120" spans="1:130" s="229" customFormat="1" ht="26.25" customHeight="1" x14ac:dyDescent="0.15">
      <c r="A120" s="1122"/>
      <c r="B120" s="1014"/>
      <c r="C120" s="987" t="s">
        <v>457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451</v>
      </c>
      <c r="AB120" s="1024"/>
      <c r="AC120" s="1024"/>
      <c r="AD120" s="1024"/>
      <c r="AE120" s="1025"/>
      <c r="AF120" s="1026" t="s">
        <v>458</v>
      </c>
      <c r="AG120" s="1024"/>
      <c r="AH120" s="1024"/>
      <c r="AI120" s="1024"/>
      <c r="AJ120" s="1025"/>
      <c r="AK120" s="1026" t="s">
        <v>451</v>
      </c>
      <c r="AL120" s="1024"/>
      <c r="AM120" s="1024"/>
      <c r="AN120" s="1024"/>
      <c r="AO120" s="1025"/>
      <c r="AP120" s="1027" t="s">
        <v>451</v>
      </c>
      <c r="AQ120" s="1028"/>
      <c r="AR120" s="1028"/>
      <c r="AS120" s="1028"/>
      <c r="AT120" s="1029"/>
      <c r="AU120" s="1056" t="s">
        <v>482</v>
      </c>
      <c r="AV120" s="1057"/>
      <c r="AW120" s="1057"/>
      <c r="AX120" s="1057"/>
      <c r="AY120" s="1058"/>
      <c r="AZ120" s="994" t="s">
        <v>483</v>
      </c>
      <c r="BA120" s="962"/>
      <c r="BB120" s="962"/>
      <c r="BC120" s="962"/>
      <c r="BD120" s="962"/>
      <c r="BE120" s="962"/>
      <c r="BF120" s="962"/>
      <c r="BG120" s="962"/>
      <c r="BH120" s="962"/>
      <c r="BI120" s="962"/>
      <c r="BJ120" s="962"/>
      <c r="BK120" s="962"/>
      <c r="BL120" s="962"/>
      <c r="BM120" s="962"/>
      <c r="BN120" s="962"/>
      <c r="BO120" s="962"/>
      <c r="BP120" s="963"/>
      <c r="BQ120" s="995">
        <v>1809092</v>
      </c>
      <c r="BR120" s="996"/>
      <c r="BS120" s="996"/>
      <c r="BT120" s="996"/>
      <c r="BU120" s="996"/>
      <c r="BV120" s="996">
        <v>2020638</v>
      </c>
      <c r="BW120" s="996"/>
      <c r="BX120" s="996"/>
      <c r="BY120" s="996"/>
      <c r="BZ120" s="996"/>
      <c r="CA120" s="996">
        <v>2943132</v>
      </c>
      <c r="CB120" s="996"/>
      <c r="CC120" s="996"/>
      <c r="CD120" s="996"/>
      <c r="CE120" s="996"/>
      <c r="CF120" s="1009">
        <v>38.9</v>
      </c>
      <c r="CG120" s="1010"/>
      <c r="CH120" s="1010"/>
      <c r="CI120" s="1010"/>
      <c r="CJ120" s="1010"/>
      <c r="CK120" s="1071" t="s">
        <v>484</v>
      </c>
      <c r="CL120" s="1072"/>
      <c r="CM120" s="1072"/>
      <c r="CN120" s="1072"/>
      <c r="CO120" s="1073"/>
      <c r="CP120" s="1079" t="s">
        <v>485</v>
      </c>
      <c r="CQ120" s="1080"/>
      <c r="CR120" s="1080"/>
      <c r="CS120" s="1080"/>
      <c r="CT120" s="1080"/>
      <c r="CU120" s="1080"/>
      <c r="CV120" s="1080"/>
      <c r="CW120" s="1080"/>
      <c r="CX120" s="1080"/>
      <c r="CY120" s="1080"/>
      <c r="CZ120" s="1080"/>
      <c r="DA120" s="1080"/>
      <c r="DB120" s="1080"/>
      <c r="DC120" s="1080"/>
      <c r="DD120" s="1080"/>
      <c r="DE120" s="1080"/>
      <c r="DF120" s="1081"/>
      <c r="DG120" s="995">
        <v>8664772</v>
      </c>
      <c r="DH120" s="996"/>
      <c r="DI120" s="996"/>
      <c r="DJ120" s="996"/>
      <c r="DK120" s="996"/>
      <c r="DL120" s="996">
        <v>7927066</v>
      </c>
      <c r="DM120" s="996"/>
      <c r="DN120" s="996"/>
      <c r="DO120" s="996"/>
      <c r="DP120" s="996"/>
      <c r="DQ120" s="996">
        <v>7614791</v>
      </c>
      <c r="DR120" s="996"/>
      <c r="DS120" s="996"/>
      <c r="DT120" s="996"/>
      <c r="DU120" s="996"/>
      <c r="DV120" s="997">
        <v>100.7</v>
      </c>
      <c r="DW120" s="997"/>
      <c r="DX120" s="997"/>
      <c r="DY120" s="997"/>
      <c r="DZ120" s="998"/>
    </row>
    <row r="121" spans="1:130" s="229" customFormat="1" ht="26.25" customHeight="1" x14ac:dyDescent="0.15">
      <c r="A121" s="1122"/>
      <c r="B121" s="1014"/>
      <c r="C121" s="1039" t="s">
        <v>486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458</v>
      </c>
      <c r="AB121" s="1024"/>
      <c r="AC121" s="1024"/>
      <c r="AD121" s="1024"/>
      <c r="AE121" s="1025"/>
      <c r="AF121" s="1026" t="s">
        <v>402</v>
      </c>
      <c r="AG121" s="1024"/>
      <c r="AH121" s="1024"/>
      <c r="AI121" s="1024"/>
      <c r="AJ121" s="1025"/>
      <c r="AK121" s="1026" t="s">
        <v>451</v>
      </c>
      <c r="AL121" s="1024"/>
      <c r="AM121" s="1024"/>
      <c r="AN121" s="1024"/>
      <c r="AO121" s="1025"/>
      <c r="AP121" s="1027" t="s">
        <v>451</v>
      </c>
      <c r="AQ121" s="1028"/>
      <c r="AR121" s="1028"/>
      <c r="AS121" s="1028"/>
      <c r="AT121" s="1029"/>
      <c r="AU121" s="1059"/>
      <c r="AV121" s="1060"/>
      <c r="AW121" s="1060"/>
      <c r="AX121" s="1060"/>
      <c r="AY121" s="1061"/>
      <c r="AZ121" s="987" t="s">
        <v>487</v>
      </c>
      <c r="BA121" s="988"/>
      <c r="BB121" s="988"/>
      <c r="BC121" s="988"/>
      <c r="BD121" s="988"/>
      <c r="BE121" s="988"/>
      <c r="BF121" s="988"/>
      <c r="BG121" s="988"/>
      <c r="BH121" s="988"/>
      <c r="BI121" s="988"/>
      <c r="BJ121" s="988"/>
      <c r="BK121" s="988"/>
      <c r="BL121" s="988"/>
      <c r="BM121" s="988"/>
      <c r="BN121" s="988"/>
      <c r="BO121" s="988"/>
      <c r="BP121" s="989"/>
      <c r="BQ121" s="990">
        <v>2020506</v>
      </c>
      <c r="BR121" s="991"/>
      <c r="BS121" s="991"/>
      <c r="BT121" s="991"/>
      <c r="BU121" s="991"/>
      <c r="BV121" s="991">
        <v>2042576</v>
      </c>
      <c r="BW121" s="991"/>
      <c r="BX121" s="991"/>
      <c r="BY121" s="991"/>
      <c r="BZ121" s="991"/>
      <c r="CA121" s="991">
        <v>2103870</v>
      </c>
      <c r="CB121" s="991"/>
      <c r="CC121" s="991"/>
      <c r="CD121" s="991"/>
      <c r="CE121" s="991"/>
      <c r="CF121" s="985">
        <v>27.8</v>
      </c>
      <c r="CG121" s="986"/>
      <c r="CH121" s="986"/>
      <c r="CI121" s="986"/>
      <c r="CJ121" s="986"/>
      <c r="CK121" s="1074"/>
      <c r="CL121" s="1075"/>
      <c r="CM121" s="1075"/>
      <c r="CN121" s="1075"/>
      <c r="CO121" s="1076"/>
      <c r="CP121" s="1084" t="s">
        <v>488</v>
      </c>
      <c r="CQ121" s="1085"/>
      <c r="CR121" s="1085"/>
      <c r="CS121" s="1085"/>
      <c r="CT121" s="1085"/>
      <c r="CU121" s="1085"/>
      <c r="CV121" s="1085"/>
      <c r="CW121" s="1085"/>
      <c r="CX121" s="1085"/>
      <c r="CY121" s="1085"/>
      <c r="CZ121" s="1085"/>
      <c r="DA121" s="1085"/>
      <c r="DB121" s="1085"/>
      <c r="DC121" s="1085"/>
      <c r="DD121" s="1085"/>
      <c r="DE121" s="1085"/>
      <c r="DF121" s="1086"/>
      <c r="DG121" s="990">
        <v>195597</v>
      </c>
      <c r="DH121" s="991"/>
      <c r="DI121" s="991"/>
      <c r="DJ121" s="991"/>
      <c r="DK121" s="991"/>
      <c r="DL121" s="991">
        <v>177918</v>
      </c>
      <c r="DM121" s="991"/>
      <c r="DN121" s="991"/>
      <c r="DO121" s="991"/>
      <c r="DP121" s="991"/>
      <c r="DQ121" s="991">
        <v>122817</v>
      </c>
      <c r="DR121" s="991"/>
      <c r="DS121" s="991"/>
      <c r="DT121" s="991"/>
      <c r="DU121" s="991"/>
      <c r="DV121" s="992">
        <v>1.6</v>
      </c>
      <c r="DW121" s="992"/>
      <c r="DX121" s="992"/>
      <c r="DY121" s="992"/>
      <c r="DZ121" s="993"/>
    </row>
    <row r="122" spans="1:130" s="229" customFormat="1" ht="26.25" customHeight="1" x14ac:dyDescent="0.15">
      <c r="A122" s="1122"/>
      <c r="B122" s="1014"/>
      <c r="C122" s="987" t="s">
        <v>468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458</v>
      </c>
      <c r="AB122" s="1024"/>
      <c r="AC122" s="1024"/>
      <c r="AD122" s="1024"/>
      <c r="AE122" s="1025"/>
      <c r="AF122" s="1026" t="s">
        <v>451</v>
      </c>
      <c r="AG122" s="1024"/>
      <c r="AH122" s="1024"/>
      <c r="AI122" s="1024"/>
      <c r="AJ122" s="1025"/>
      <c r="AK122" s="1026" t="s">
        <v>402</v>
      </c>
      <c r="AL122" s="1024"/>
      <c r="AM122" s="1024"/>
      <c r="AN122" s="1024"/>
      <c r="AO122" s="1025"/>
      <c r="AP122" s="1027" t="s">
        <v>425</v>
      </c>
      <c r="AQ122" s="1028"/>
      <c r="AR122" s="1028"/>
      <c r="AS122" s="1028"/>
      <c r="AT122" s="1029"/>
      <c r="AU122" s="1059"/>
      <c r="AV122" s="1060"/>
      <c r="AW122" s="1060"/>
      <c r="AX122" s="1060"/>
      <c r="AY122" s="1061"/>
      <c r="AZ122" s="1038" t="s">
        <v>489</v>
      </c>
      <c r="BA122" s="1030"/>
      <c r="BB122" s="1030"/>
      <c r="BC122" s="1030"/>
      <c r="BD122" s="1030"/>
      <c r="BE122" s="1030"/>
      <c r="BF122" s="1030"/>
      <c r="BG122" s="1030"/>
      <c r="BH122" s="1030"/>
      <c r="BI122" s="1030"/>
      <c r="BJ122" s="1030"/>
      <c r="BK122" s="1030"/>
      <c r="BL122" s="1030"/>
      <c r="BM122" s="1030"/>
      <c r="BN122" s="1030"/>
      <c r="BO122" s="1030"/>
      <c r="BP122" s="1031"/>
      <c r="BQ122" s="1064">
        <v>16616320</v>
      </c>
      <c r="BR122" s="1065"/>
      <c r="BS122" s="1065"/>
      <c r="BT122" s="1065"/>
      <c r="BU122" s="1065"/>
      <c r="BV122" s="1065">
        <v>16743595</v>
      </c>
      <c r="BW122" s="1065"/>
      <c r="BX122" s="1065"/>
      <c r="BY122" s="1065"/>
      <c r="BZ122" s="1065"/>
      <c r="CA122" s="1065">
        <v>17265092</v>
      </c>
      <c r="CB122" s="1065"/>
      <c r="CC122" s="1065"/>
      <c r="CD122" s="1065"/>
      <c r="CE122" s="1065"/>
      <c r="CF122" s="1082">
        <v>228.3</v>
      </c>
      <c r="CG122" s="1083"/>
      <c r="CH122" s="1083"/>
      <c r="CI122" s="1083"/>
      <c r="CJ122" s="1083"/>
      <c r="CK122" s="1074"/>
      <c r="CL122" s="1075"/>
      <c r="CM122" s="1075"/>
      <c r="CN122" s="1075"/>
      <c r="CO122" s="1076"/>
      <c r="CP122" s="1084" t="s">
        <v>490</v>
      </c>
      <c r="CQ122" s="1085"/>
      <c r="CR122" s="1085"/>
      <c r="CS122" s="1085"/>
      <c r="CT122" s="1085"/>
      <c r="CU122" s="1085"/>
      <c r="CV122" s="1085"/>
      <c r="CW122" s="1085"/>
      <c r="CX122" s="1085"/>
      <c r="CY122" s="1085"/>
      <c r="CZ122" s="1085"/>
      <c r="DA122" s="1085"/>
      <c r="DB122" s="1085"/>
      <c r="DC122" s="1085"/>
      <c r="DD122" s="1085"/>
      <c r="DE122" s="1085"/>
      <c r="DF122" s="1086"/>
      <c r="DG122" s="990">
        <v>58725</v>
      </c>
      <c r="DH122" s="991"/>
      <c r="DI122" s="991"/>
      <c r="DJ122" s="991"/>
      <c r="DK122" s="991"/>
      <c r="DL122" s="991">
        <v>45800</v>
      </c>
      <c r="DM122" s="991"/>
      <c r="DN122" s="991"/>
      <c r="DO122" s="991"/>
      <c r="DP122" s="991"/>
      <c r="DQ122" s="991">
        <v>25840</v>
      </c>
      <c r="DR122" s="991"/>
      <c r="DS122" s="991"/>
      <c r="DT122" s="991"/>
      <c r="DU122" s="991"/>
      <c r="DV122" s="992">
        <v>0.3</v>
      </c>
      <c r="DW122" s="992"/>
      <c r="DX122" s="992"/>
      <c r="DY122" s="992"/>
      <c r="DZ122" s="993"/>
    </row>
    <row r="123" spans="1:130" s="229" customFormat="1" ht="26.25" customHeight="1" x14ac:dyDescent="0.15">
      <c r="A123" s="1122"/>
      <c r="B123" s="1014"/>
      <c r="C123" s="987" t="s">
        <v>474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451</v>
      </c>
      <c r="AB123" s="1024"/>
      <c r="AC123" s="1024"/>
      <c r="AD123" s="1024"/>
      <c r="AE123" s="1025"/>
      <c r="AF123" s="1026" t="s">
        <v>458</v>
      </c>
      <c r="AG123" s="1024"/>
      <c r="AH123" s="1024"/>
      <c r="AI123" s="1024"/>
      <c r="AJ123" s="1025"/>
      <c r="AK123" s="1026" t="s">
        <v>458</v>
      </c>
      <c r="AL123" s="1024"/>
      <c r="AM123" s="1024"/>
      <c r="AN123" s="1024"/>
      <c r="AO123" s="1025"/>
      <c r="AP123" s="1027" t="s">
        <v>458</v>
      </c>
      <c r="AQ123" s="1028"/>
      <c r="AR123" s="1028"/>
      <c r="AS123" s="1028"/>
      <c r="AT123" s="1029"/>
      <c r="AU123" s="1062"/>
      <c r="AV123" s="1063"/>
      <c r="AW123" s="1063"/>
      <c r="AX123" s="1063"/>
      <c r="AY123" s="1063"/>
      <c r="AZ123" s="250" t="s">
        <v>191</v>
      </c>
      <c r="BA123" s="250"/>
      <c r="BB123" s="250"/>
      <c r="BC123" s="250"/>
      <c r="BD123" s="250"/>
      <c r="BE123" s="250"/>
      <c r="BF123" s="250"/>
      <c r="BG123" s="250"/>
      <c r="BH123" s="250"/>
      <c r="BI123" s="250"/>
      <c r="BJ123" s="250"/>
      <c r="BK123" s="250"/>
      <c r="BL123" s="250"/>
      <c r="BM123" s="250"/>
      <c r="BN123" s="250"/>
      <c r="BO123" s="1042" t="s">
        <v>491</v>
      </c>
      <c r="BP123" s="1070"/>
      <c r="BQ123" s="1128">
        <v>20445918</v>
      </c>
      <c r="BR123" s="1129"/>
      <c r="BS123" s="1129"/>
      <c r="BT123" s="1129"/>
      <c r="BU123" s="1129"/>
      <c r="BV123" s="1129">
        <v>20806809</v>
      </c>
      <c r="BW123" s="1129"/>
      <c r="BX123" s="1129"/>
      <c r="BY123" s="1129"/>
      <c r="BZ123" s="1129"/>
      <c r="CA123" s="1129">
        <v>22312094</v>
      </c>
      <c r="CB123" s="1129"/>
      <c r="CC123" s="1129"/>
      <c r="CD123" s="1129"/>
      <c r="CE123" s="1129"/>
      <c r="CF123" s="1066"/>
      <c r="CG123" s="1067"/>
      <c r="CH123" s="1067"/>
      <c r="CI123" s="1067"/>
      <c r="CJ123" s="1068"/>
      <c r="CK123" s="1074"/>
      <c r="CL123" s="1075"/>
      <c r="CM123" s="1075"/>
      <c r="CN123" s="1075"/>
      <c r="CO123" s="1076"/>
      <c r="CP123" s="1084" t="s">
        <v>492</v>
      </c>
      <c r="CQ123" s="1085"/>
      <c r="CR123" s="1085"/>
      <c r="CS123" s="1085"/>
      <c r="CT123" s="1085"/>
      <c r="CU123" s="1085"/>
      <c r="CV123" s="1085"/>
      <c r="CW123" s="1085"/>
      <c r="CX123" s="1085"/>
      <c r="CY123" s="1085"/>
      <c r="CZ123" s="1085"/>
      <c r="DA123" s="1085"/>
      <c r="DB123" s="1085"/>
      <c r="DC123" s="1085"/>
      <c r="DD123" s="1085"/>
      <c r="DE123" s="1085"/>
      <c r="DF123" s="1086"/>
      <c r="DG123" s="1023" t="s">
        <v>402</v>
      </c>
      <c r="DH123" s="1024"/>
      <c r="DI123" s="1024"/>
      <c r="DJ123" s="1024"/>
      <c r="DK123" s="1025"/>
      <c r="DL123" s="1026" t="s">
        <v>130</v>
      </c>
      <c r="DM123" s="1024"/>
      <c r="DN123" s="1024"/>
      <c r="DO123" s="1024"/>
      <c r="DP123" s="1025"/>
      <c r="DQ123" s="1026" t="s">
        <v>455</v>
      </c>
      <c r="DR123" s="1024"/>
      <c r="DS123" s="1024"/>
      <c r="DT123" s="1024"/>
      <c r="DU123" s="1025"/>
      <c r="DV123" s="1027" t="s">
        <v>455</v>
      </c>
      <c r="DW123" s="1028"/>
      <c r="DX123" s="1028"/>
      <c r="DY123" s="1028"/>
      <c r="DZ123" s="1029"/>
    </row>
    <row r="124" spans="1:130" s="229" customFormat="1" ht="26.25" customHeight="1" thickBot="1" x14ac:dyDescent="0.2">
      <c r="A124" s="1122"/>
      <c r="B124" s="1014"/>
      <c r="C124" s="987" t="s">
        <v>477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455</v>
      </c>
      <c r="AB124" s="1024"/>
      <c r="AC124" s="1024"/>
      <c r="AD124" s="1024"/>
      <c r="AE124" s="1025"/>
      <c r="AF124" s="1026" t="s">
        <v>455</v>
      </c>
      <c r="AG124" s="1024"/>
      <c r="AH124" s="1024"/>
      <c r="AI124" s="1024"/>
      <c r="AJ124" s="1025"/>
      <c r="AK124" s="1026" t="s">
        <v>458</v>
      </c>
      <c r="AL124" s="1024"/>
      <c r="AM124" s="1024"/>
      <c r="AN124" s="1024"/>
      <c r="AO124" s="1025"/>
      <c r="AP124" s="1027" t="s">
        <v>458</v>
      </c>
      <c r="AQ124" s="1028"/>
      <c r="AR124" s="1028"/>
      <c r="AS124" s="1028"/>
      <c r="AT124" s="1029"/>
      <c r="AU124" s="1124" t="s">
        <v>493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73.5</v>
      </c>
      <c r="BR124" s="1092"/>
      <c r="BS124" s="1092"/>
      <c r="BT124" s="1092"/>
      <c r="BU124" s="1092"/>
      <c r="BV124" s="1092">
        <v>75.599999999999994</v>
      </c>
      <c r="BW124" s="1092"/>
      <c r="BX124" s="1092"/>
      <c r="BY124" s="1092"/>
      <c r="BZ124" s="1092"/>
      <c r="CA124" s="1092">
        <v>61.7</v>
      </c>
      <c r="CB124" s="1092"/>
      <c r="CC124" s="1092"/>
      <c r="CD124" s="1092"/>
      <c r="CE124" s="1092"/>
      <c r="CF124" s="1093"/>
      <c r="CG124" s="1094"/>
      <c r="CH124" s="1094"/>
      <c r="CI124" s="1094"/>
      <c r="CJ124" s="1095"/>
      <c r="CK124" s="1077"/>
      <c r="CL124" s="1077"/>
      <c r="CM124" s="1077"/>
      <c r="CN124" s="1077"/>
      <c r="CO124" s="1078"/>
      <c r="CP124" s="1084" t="s">
        <v>494</v>
      </c>
      <c r="CQ124" s="1085"/>
      <c r="CR124" s="1085"/>
      <c r="CS124" s="1085"/>
      <c r="CT124" s="1085"/>
      <c r="CU124" s="1085"/>
      <c r="CV124" s="1085"/>
      <c r="CW124" s="1085"/>
      <c r="CX124" s="1085"/>
      <c r="CY124" s="1085"/>
      <c r="CZ124" s="1085"/>
      <c r="DA124" s="1085"/>
      <c r="DB124" s="1085"/>
      <c r="DC124" s="1085"/>
      <c r="DD124" s="1085"/>
      <c r="DE124" s="1085"/>
      <c r="DF124" s="1086"/>
      <c r="DG124" s="1069" t="s">
        <v>455</v>
      </c>
      <c r="DH124" s="1051"/>
      <c r="DI124" s="1051"/>
      <c r="DJ124" s="1051"/>
      <c r="DK124" s="1052"/>
      <c r="DL124" s="1050" t="s">
        <v>455</v>
      </c>
      <c r="DM124" s="1051"/>
      <c r="DN124" s="1051"/>
      <c r="DO124" s="1051"/>
      <c r="DP124" s="1052"/>
      <c r="DQ124" s="1050" t="s">
        <v>402</v>
      </c>
      <c r="DR124" s="1051"/>
      <c r="DS124" s="1051"/>
      <c r="DT124" s="1051"/>
      <c r="DU124" s="1052"/>
      <c r="DV124" s="1053" t="s">
        <v>458</v>
      </c>
      <c r="DW124" s="1054"/>
      <c r="DX124" s="1054"/>
      <c r="DY124" s="1054"/>
      <c r="DZ124" s="1055"/>
    </row>
    <row r="125" spans="1:130" s="229" customFormat="1" ht="26.25" customHeight="1" x14ac:dyDescent="0.15">
      <c r="A125" s="1122"/>
      <c r="B125" s="1014"/>
      <c r="C125" s="987" t="s">
        <v>479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458</v>
      </c>
      <c r="AB125" s="1024"/>
      <c r="AC125" s="1024"/>
      <c r="AD125" s="1024"/>
      <c r="AE125" s="1025"/>
      <c r="AF125" s="1026" t="s">
        <v>402</v>
      </c>
      <c r="AG125" s="1024"/>
      <c r="AH125" s="1024"/>
      <c r="AI125" s="1024"/>
      <c r="AJ125" s="1025"/>
      <c r="AK125" s="1026" t="s">
        <v>402</v>
      </c>
      <c r="AL125" s="1024"/>
      <c r="AM125" s="1024"/>
      <c r="AN125" s="1024"/>
      <c r="AO125" s="1025"/>
      <c r="AP125" s="1027" t="s">
        <v>455</v>
      </c>
      <c r="AQ125" s="1028"/>
      <c r="AR125" s="1028"/>
      <c r="AS125" s="1028"/>
      <c r="AT125" s="1029"/>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87" t="s">
        <v>495</v>
      </c>
      <c r="CL125" s="1072"/>
      <c r="CM125" s="1072"/>
      <c r="CN125" s="1072"/>
      <c r="CO125" s="1073"/>
      <c r="CP125" s="994" t="s">
        <v>496</v>
      </c>
      <c r="CQ125" s="962"/>
      <c r="CR125" s="962"/>
      <c r="CS125" s="962"/>
      <c r="CT125" s="962"/>
      <c r="CU125" s="962"/>
      <c r="CV125" s="962"/>
      <c r="CW125" s="962"/>
      <c r="CX125" s="962"/>
      <c r="CY125" s="962"/>
      <c r="CZ125" s="962"/>
      <c r="DA125" s="962"/>
      <c r="DB125" s="962"/>
      <c r="DC125" s="962"/>
      <c r="DD125" s="962"/>
      <c r="DE125" s="962"/>
      <c r="DF125" s="963"/>
      <c r="DG125" s="995" t="s">
        <v>458</v>
      </c>
      <c r="DH125" s="996"/>
      <c r="DI125" s="996"/>
      <c r="DJ125" s="996"/>
      <c r="DK125" s="996"/>
      <c r="DL125" s="996" t="s">
        <v>458</v>
      </c>
      <c r="DM125" s="996"/>
      <c r="DN125" s="996"/>
      <c r="DO125" s="996"/>
      <c r="DP125" s="996"/>
      <c r="DQ125" s="996" t="s">
        <v>458</v>
      </c>
      <c r="DR125" s="996"/>
      <c r="DS125" s="996"/>
      <c r="DT125" s="996"/>
      <c r="DU125" s="996"/>
      <c r="DV125" s="997" t="s">
        <v>455</v>
      </c>
      <c r="DW125" s="997"/>
      <c r="DX125" s="997"/>
      <c r="DY125" s="997"/>
      <c r="DZ125" s="998"/>
    </row>
    <row r="126" spans="1:130" s="229" customFormat="1" ht="26.25" customHeight="1" thickBot="1" x14ac:dyDescent="0.2">
      <c r="A126" s="1122"/>
      <c r="B126" s="1014"/>
      <c r="C126" s="987" t="s">
        <v>481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402</v>
      </c>
      <c r="AB126" s="1024"/>
      <c r="AC126" s="1024"/>
      <c r="AD126" s="1024"/>
      <c r="AE126" s="1025"/>
      <c r="AF126" s="1026" t="s">
        <v>455</v>
      </c>
      <c r="AG126" s="1024"/>
      <c r="AH126" s="1024"/>
      <c r="AI126" s="1024"/>
      <c r="AJ126" s="1025"/>
      <c r="AK126" s="1026" t="s">
        <v>455</v>
      </c>
      <c r="AL126" s="1024"/>
      <c r="AM126" s="1024"/>
      <c r="AN126" s="1024"/>
      <c r="AO126" s="1025"/>
      <c r="AP126" s="1027" t="s">
        <v>455</v>
      </c>
      <c r="AQ126" s="1028"/>
      <c r="AR126" s="1028"/>
      <c r="AS126" s="1028"/>
      <c r="AT126" s="1029"/>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88"/>
      <c r="CL126" s="1075"/>
      <c r="CM126" s="1075"/>
      <c r="CN126" s="1075"/>
      <c r="CO126" s="1076"/>
      <c r="CP126" s="987" t="s">
        <v>497</v>
      </c>
      <c r="CQ126" s="988"/>
      <c r="CR126" s="988"/>
      <c r="CS126" s="988"/>
      <c r="CT126" s="988"/>
      <c r="CU126" s="988"/>
      <c r="CV126" s="988"/>
      <c r="CW126" s="988"/>
      <c r="CX126" s="988"/>
      <c r="CY126" s="988"/>
      <c r="CZ126" s="988"/>
      <c r="DA126" s="988"/>
      <c r="DB126" s="988"/>
      <c r="DC126" s="988"/>
      <c r="DD126" s="988"/>
      <c r="DE126" s="988"/>
      <c r="DF126" s="989"/>
      <c r="DG126" s="990">
        <v>245132</v>
      </c>
      <c r="DH126" s="991"/>
      <c r="DI126" s="991"/>
      <c r="DJ126" s="991"/>
      <c r="DK126" s="991"/>
      <c r="DL126" s="991">
        <v>213121</v>
      </c>
      <c r="DM126" s="991"/>
      <c r="DN126" s="991"/>
      <c r="DO126" s="991"/>
      <c r="DP126" s="991"/>
      <c r="DQ126" s="991">
        <v>210383</v>
      </c>
      <c r="DR126" s="991"/>
      <c r="DS126" s="991"/>
      <c r="DT126" s="991"/>
      <c r="DU126" s="991"/>
      <c r="DV126" s="992">
        <v>2.8</v>
      </c>
      <c r="DW126" s="992"/>
      <c r="DX126" s="992"/>
      <c r="DY126" s="992"/>
      <c r="DZ126" s="993"/>
    </row>
    <row r="127" spans="1:130" s="229" customFormat="1" ht="26.25" customHeight="1" x14ac:dyDescent="0.15">
      <c r="A127" s="1123"/>
      <c r="B127" s="1016"/>
      <c r="C127" s="1038" t="s">
        <v>498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455</v>
      </c>
      <c r="AB127" s="1024"/>
      <c r="AC127" s="1024"/>
      <c r="AD127" s="1024"/>
      <c r="AE127" s="1025"/>
      <c r="AF127" s="1026" t="s">
        <v>458</v>
      </c>
      <c r="AG127" s="1024"/>
      <c r="AH127" s="1024"/>
      <c r="AI127" s="1024"/>
      <c r="AJ127" s="1025"/>
      <c r="AK127" s="1026" t="s">
        <v>455</v>
      </c>
      <c r="AL127" s="1024"/>
      <c r="AM127" s="1024"/>
      <c r="AN127" s="1024"/>
      <c r="AO127" s="1025"/>
      <c r="AP127" s="1027" t="s">
        <v>455</v>
      </c>
      <c r="AQ127" s="1028"/>
      <c r="AR127" s="1028"/>
      <c r="AS127" s="1028"/>
      <c r="AT127" s="1029"/>
      <c r="AU127" s="231"/>
      <c r="AV127" s="231"/>
      <c r="AW127" s="231"/>
      <c r="AX127" s="1096" t="s">
        <v>499</v>
      </c>
      <c r="AY127" s="1097"/>
      <c r="AZ127" s="1097"/>
      <c r="BA127" s="1097"/>
      <c r="BB127" s="1097"/>
      <c r="BC127" s="1097"/>
      <c r="BD127" s="1097"/>
      <c r="BE127" s="1098"/>
      <c r="BF127" s="1099" t="s">
        <v>500</v>
      </c>
      <c r="BG127" s="1097"/>
      <c r="BH127" s="1097"/>
      <c r="BI127" s="1097"/>
      <c r="BJ127" s="1097"/>
      <c r="BK127" s="1097"/>
      <c r="BL127" s="1098"/>
      <c r="BM127" s="1099" t="s">
        <v>501</v>
      </c>
      <c r="BN127" s="1097"/>
      <c r="BO127" s="1097"/>
      <c r="BP127" s="1097"/>
      <c r="BQ127" s="1097"/>
      <c r="BR127" s="1097"/>
      <c r="BS127" s="1098"/>
      <c r="BT127" s="1099" t="s">
        <v>502</v>
      </c>
      <c r="BU127" s="1097"/>
      <c r="BV127" s="1097"/>
      <c r="BW127" s="1097"/>
      <c r="BX127" s="1097"/>
      <c r="BY127" s="1097"/>
      <c r="BZ127" s="1120"/>
      <c r="CA127" s="231"/>
      <c r="CB127" s="231"/>
      <c r="CC127" s="231"/>
      <c r="CD127" s="254"/>
      <c r="CE127" s="254"/>
      <c r="CF127" s="254"/>
      <c r="CG127" s="231"/>
      <c r="CH127" s="231"/>
      <c r="CI127" s="231"/>
      <c r="CJ127" s="253"/>
      <c r="CK127" s="1088"/>
      <c r="CL127" s="1075"/>
      <c r="CM127" s="1075"/>
      <c r="CN127" s="1075"/>
      <c r="CO127" s="1076"/>
      <c r="CP127" s="987" t="s">
        <v>503</v>
      </c>
      <c r="CQ127" s="988"/>
      <c r="CR127" s="988"/>
      <c r="CS127" s="988"/>
      <c r="CT127" s="988"/>
      <c r="CU127" s="988"/>
      <c r="CV127" s="988"/>
      <c r="CW127" s="988"/>
      <c r="CX127" s="988"/>
      <c r="CY127" s="988"/>
      <c r="CZ127" s="988"/>
      <c r="DA127" s="988"/>
      <c r="DB127" s="988"/>
      <c r="DC127" s="988"/>
      <c r="DD127" s="988"/>
      <c r="DE127" s="988"/>
      <c r="DF127" s="989"/>
      <c r="DG127" s="990" t="s">
        <v>455</v>
      </c>
      <c r="DH127" s="991"/>
      <c r="DI127" s="991"/>
      <c r="DJ127" s="991"/>
      <c r="DK127" s="991"/>
      <c r="DL127" s="991" t="s">
        <v>455</v>
      </c>
      <c r="DM127" s="991"/>
      <c r="DN127" s="991"/>
      <c r="DO127" s="991"/>
      <c r="DP127" s="991"/>
      <c r="DQ127" s="991" t="s">
        <v>455</v>
      </c>
      <c r="DR127" s="991"/>
      <c r="DS127" s="991"/>
      <c r="DT127" s="991"/>
      <c r="DU127" s="991"/>
      <c r="DV127" s="992" t="s">
        <v>402</v>
      </c>
      <c r="DW127" s="992"/>
      <c r="DX127" s="992"/>
      <c r="DY127" s="992"/>
      <c r="DZ127" s="993"/>
    </row>
    <row r="128" spans="1:130" s="229" customFormat="1" ht="26.25" customHeight="1" thickBot="1" x14ac:dyDescent="0.2">
      <c r="A128" s="1106" t="s">
        <v>504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505</v>
      </c>
      <c r="X128" s="1108"/>
      <c r="Y128" s="1108"/>
      <c r="Z128" s="1109"/>
      <c r="AA128" s="1110">
        <v>179876</v>
      </c>
      <c r="AB128" s="1111"/>
      <c r="AC128" s="1111"/>
      <c r="AD128" s="1111"/>
      <c r="AE128" s="1112"/>
      <c r="AF128" s="1113">
        <v>184162</v>
      </c>
      <c r="AG128" s="1111"/>
      <c r="AH128" s="1111"/>
      <c r="AI128" s="1111"/>
      <c r="AJ128" s="1112"/>
      <c r="AK128" s="1113">
        <v>316528</v>
      </c>
      <c r="AL128" s="1111"/>
      <c r="AM128" s="1111"/>
      <c r="AN128" s="1111"/>
      <c r="AO128" s="1112"/>
      <c r="AP128" s="1114"/>
      <c r="AQ128" s="1115"/>
      <c r="AR128" s="1115"/>
      <c r="AS128" s="1115"/>
      <c r="AT128" s="1116"/>
      <c r="AU128" s="231"/>
      <c r="AV128" s="231"/>
      <c r="AW128" s="231"/>
      <c r="AX128" s="961" t="s">
        <v>506</v>
      </c>
      <c r="AY128" s="962"/>
      <c r="AZ128" s="962"/>
      <c r="BA128" s="962"/>
      <c r="BB128" s="962"/>
      <c r="BC128" s="962"/>
      <c r="BD128" s="962"/>
      <c r="BE128" s="963"/>
      <c r="BF128" s="1117" t="s">
        <v>425</v>
      </c>
      <c r="BG128" s="1118"/>
      <c r="BH128" s="1118"/>
      <c r="BI128" s="1118"/>
      <c r="BJ128" s="1118"/>
      <c r="BK128" s="1118"/>
      <c r="BL128" s="1119"/>
      <c r="BM128" s="1117">
        <v>13.5</v>
      </c>
      <c r="BN128" s="1118"/>
      <c r="BO128" s="1118"/>
      <c r="BP128" s="1118"/>
      <c r="BQ128" s="1118"/>
      <c r="BR128" s="1118"/>
      <c r="BS128" s="1119"/>
      <c r="BT128" s="1117">
        <v>20</v>
      </c>
      <c r="BU128" s="1118"/>
      <c r="BV128" s="1118"/>
      <c r="BW128" s="1118"/>
      <c r="BX128" s="1118"/>
      <c r="BY128" s="1118"/>
      <c r="BZ128" s="1141"/>
      <c r="CA128" s="254"/>
      <c r="CB128" s="254"/>
      <c r="CC128" s="254"/>
      <c r="CD128" s="254"/>
      <c r="CE128" s="254"/>
      <c r="CF128" s="254"/>
      <c r="CG128" s="231"/>
      <c r="CH128" s="231"/>
      <c r="CI128" s="231"/>
      <c r="CJ128" s="253"/>
      <c r="CK128" s="1089"/>
      <c r="CL128" s="1090"/>
      <c r="CM128" s="1090"/>
      <c r="CN128" s="1090"/>
      <c r="CO128" s="1091"/>
      <c r="CP128" s="1100" t="s">
        <v>507</v>
      </c>
      <c r="CQ128" s="791"/>
      <c r="CR128" s="791"/>
      <c r="CS128" s="791"/>
      <c r="CT128" s="791"/>
      <c r="CU128" s="791"/>
      <c r="CV128" s="791"/>
      <c r="CW128" s="791"/>
      <c r="CX128" s="791"/>
      <c r="CY128" s="791"/>
      <c r="CZ128" s="791"/>
      <c r="DA128" s="791"/>
      <c r="DB128" s="791"/>
      <c r="DC128" s="791"/>
      <c r="DD128" s="791"/>
      <c r="DE128" s="791"/>
      <c r="DF128" s="1101"/>
      <c r="DG128" s="1102" t="s">
        <v>458</v>
      </c>
      <c r="DH128" s="1103"/>
      <c r="DI128" s="1103"/>
      <c r="DJ128" s="1103"/>
      <c r="DK128" s="1103"/>
      <c r="DL128" s="1103" t="s">
        <v>130</v>
      </c>
      <c r="DM128" s="1103"/>
      <c r="DN128" s="1103"/>
      <c r="DO128" s="1103"/>
      <c r="DP128" s="1103"/>
      <c r="DQ128" s="1103" t="s">
        <v>452</v>
      </c>
      <c r="DR128" s="1103"/>
      <c r="DS128" s="1103"/>
      <c r="DT128" s="1103"/>
      <c r="DU128" s="1103"/>
      <c r="DV128" s="1104" t="s">
        <v>452</v>
      </c>
      <c r="DW128" s="1104"/>
      <c r="DX128" s="1104"/>
      <c r="DY128" s="1104"/>
      <c r="DZ128" s="1105"/>
    </row>
    <row r="129" spans="1:131" s="229"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508</v>
      </c>
      <c r="X129" s="1136"/>
      <c r="Y129" s="1136"/>
      <c r="Z129" s="1137"/>
      <c r="AA129" s="1023">
        <v>8527912</v>
      </c>
      <c r="AB129" s="1024"/>
      <c r="AC129" s="1024"/>
      <c r="AD129" s="1024"/>
      <c r="AE129" s="1025"/>
      <c r="AF129" s="1026">
        <v>8731534</v>
      </c>
      <c r="AG129" s="1024"/>
      <c r="AH129" s="1024"/>
      <c r="AI129" s="1024"/>
      <c r="AJ129" s="1025"/>
      <c r="AK129" s="1026">
        <v>9093107</v>
      </c>
      <c r="AL129" s="1024"/>
      <c r="AM129" s="1024"/>
      <c r="AN129" s="1024"/>
      <c r="AO129" s="1025"/>
      <c r="AP129" s="1138"/>
      <c r="AQ129" s="1139"/>
      <c r="AR129" s="1139"/>
      <c r="AS129" s="1139"/>
      <c r="AT129" s="1140"/>
      <c r="AU129" s="232"/>
      <c r="AV129" s="232"/>
      <c r="AW129" s="232"/>
      <c r="AX129" s="1130" t="s">
        <v>509</v>
      </c>
      <c r="AY129" s="988"/>
      <c r="AZ129" s="988"/>
      <c r="BA129" s="988"/>
      <c r="BB129" s="988"/>
      <c r="BC129" s="988"/>
      <c r="BD129" s="988"/>
      <c r="BE129" s="989"/>
      <c r="BF129" s="1131" t="s">
        <v>455</v>
      </c>
      <c r="BG129" s="1132"/>
      <c r="BH129" s="1132"/>
      <c r="BI129" s="1132"/>
      <c r="BJ129" s="1132"/>
      <c r="BK129" s="1132"/>
      <c r="BL129" s="1133"/>
      <c r="BM129" s="1131">
        <v>18.5</v>
      </c>
      <c r="BN129" s="1132"/>
      <c r="BO129" s="1132"/>
      <c r="BP129" s="1132"/>
      <c r="BQ129" s="1132"/>
      <c r="BR129" s="1132"/>
      <c r="BS129" s="1133"/>
      <c r="BT129" s="1131">
        <v>30</v>
      </c>
      <c r="BU129" s="1132"/>
      <c r="BV129" s="1132"/>
      <c r="BW129" s="1132"/>
      <c r="BX129" s="1132"/>
      <c r="BY129" s="1132"/>
      <c r="BZ129" s="1134"/>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999" t="s">
        <v>510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511</v>
      </c>
      <c r="X130" s="1136"/>
      <c r="Y130" s="1136"/>
      <c r="Z130" s="1137"/>
      <c r="AA130" s="1023">
        <v>1736308</v>
      </c>
      <c r="AB130" s="1024"/>
      <c r="AC130" s="1024"/>
      <c r="AD130" s="1024"/>
      <c r="AE130" s="1025"/>
      <c r="AF130" s="1026">
        <v>1627594</v>
      </c>
      <c r="AG130" s="1024"/>
      <c r="AH130" s="1024"/>
      <c r="AI130" s="1024"/>
      <c r="AJ130" s="1025"/>
      <c r="AK130" s="1026">
        <v>1530082</v>
      </c>
      <c r="AL130" s="1024"/>
      <c r="AM130" s="1024"/>
      <c r="AN130" s="1024"/>
      <c r="AO130" s="1025"/>
      <c r="AP130" s="1138"/>
      <c r="AQ130" s="1139"/>
      <c r="AR130" s="1139"/>
      <c r="AS130" s="1139"/>
      <c r="AT130" s="1140"/>
      <c r="AU130" s="232"/>
      <c r="AV130" s="232"/>
      <c r="AW130" s="232"/>
      <c r="AX130" s="1130" t="s">
        <v>512</v>
      </c>
      <c r="AY130" s="988"/>
      <c r="AZ130" s="988"/>
      <c r="BA130" s="988"/>
      <c r="BB130" s="988"/>
      <c r="BC130" s="988"/>
      <c r="BD130" s="988"/>
      <c r="BE130" s="989"/>
      <c r="BF130" s="1166">
        <v>7.7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513</v>
      </c>
      <c r="X131" s="1173"/>
      <c r="Y131" s="1173"/>
      <c r="Z131" s="1174"/>
      <c r="AA131" s="1069">
        <v>6791604</v>
      </c>
      <c r="AB131" s="1051"/>
      <c r="AC131" s="1051"/>
      <c r="AD131" s="1051"/>
      <c r="AE131" s="1052"/>
      <c r="AF131" s="1050">
        <v>7103940</v>
      </c>
      <c r="AG131" s="1051"/>
      <c r="AH131" s="1051"/>
      <c r="AI131" s="1051"/>
      <c r="AJ131" s="1052"/>
      <c r="AK131" s="1050">
        <v>7563025</v>
      </c>
      <c r="AL131" s="1051"/>
      <c r="AM131" s="1051"/>
      <c r="AN131" s="1051"/>
      <c r="AO131" s="1052"/>
      <c r="AP131" s="1175"/>
      <c r="AQ131" s="1176"/>
      <c r="AR131" s="1176"/>
      <c r="AS131" s="1176"/>
      <c r="AT131" s="1177"/>
      <c r="AU131" s="232"/>
      <c r="AV131" s="232"/>
      <c r="AW131" s="232"/>
      <c r="AX131" s="1148" t="s">
        <v>514</v>
      </c>
      <c r="AY131" s="791"/>
      <c r="AZ131" s="791"/>
      <c r="BA131" s="791"/>
      <c r="BB131" s="791"/>
      <c r="BC131" s="791"/>
      <c r="BD131" s="791"/>
      <c r="BE131" s="1101"/>
      <c r="BF131" s="1149">
        <v>61.7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1155" t="s">
        <v>515</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516</v>
      </c>
      <c r="W132" s="1159"/>
      <c r="X132" s="1159"/>
      <c r="Y132" s="1159"/>
      <c r="Z132" s="1160"/>
      <c r="AA132" s="1161">
        <v>9.0628958930000003</v>
      </c>
      <c r="AB132" s="1162"/>
      <c r="AC132" s="1162"/>
      <c r="AD132" s="1162"/>
      <c r="AE132" s="1163"/>
      <c r="AF132" s="1164">
        <v>6.8942868319999997</v>
      </c>
      <c r="AG132" s="1162"/>
      <c r="AH132" s="1162"/>
      <c r="AI132" s="1162"/>
      <c r="AJ132" s="1163"/>
      <c r="AK132" s="1164">
        <v>7.1490045320000002</v>
      </c>
      <c r="AL132" s="1162"/>
      <c r="AM132" s="1162"/>
      <c r="AN132" s="1162"/>
      <c r="AO132" s="1163"/>
      <c r="AP132" s="1066"/>
      <c r="AQ132" s="1067"/>
      <c r="AR132" s="1067"/>
      <c r="AS132" s="1067"/>
      <c r="AT132" s="1165"/>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517</v>
      </c>
      <c r="W133" s="1142"/>
      <c r="X133" s="1142"/>
      <c r="Y133" s="1142"/>
      <c r="Z133" s="1143"/>
      <c r="AA133" s="1144">
        <v>9.6999999999999993</v>
      </c>
      <c r="AB133" s="1145"/>
      <c r="AC133" s="1145"/>
      <c r="AD133" s="1145"/>
      <c r="AE133" s="1146"/>
      <c r="AF133" s="1144">
        <v>8.4</v>
      </c>
      <c r="AG133" s="1145"/>
      <c r="AH133" s="1145"/>
      <c r="AI133" s="1145"/>
      <c r="AJ133" s="1146"/>
      <c r="AK133" s="1144">
        <v>7.7</v>
      </c>
      <c r="AL133" s="1145"/>
      <c r="AM133" s="1145"/>
      <c r="AN133" s="1145"/>
      <c r="AO133" s="1146"/>
      <c r="AP133" s="1093"/>
      <c r="AQ133" s="1094"/>
      <c r="AR133" s="1094"/>
      <c r="AS133" s="1094"/>
      <c r="AT133" s="1147"/>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LIDJi3Jp+7w7+r+0foVfZ8geW7A5XVFNv/WSa8e+YQO72MM+2LKH+TWkeINDxtTnsRRCwtlUX8xjpMOvQYTm7w==" saltValue="9kEywMzXUn6KTIR/TZ+c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518</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sd/qPNYNuDYmjXuj3c94LRRTfJGNDlduXg5y8AGlMizDrFblk2AyXEt8obT7VeCbFJEKeC2YgApyg3EGk4uWBg==" saltValue="6ranRfJau4G6PnSc43JD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0JjnMZsWOWxy08PA/IUjoBdFnXT9NBqtEWtwBejcu+9YbIzofwDVV9ZGV/I2PVqg4gWzfM5W/DPEBSnKYL5Q==" saltValue="S/Ph1WXo2VkR234x6lxy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519</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520</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79" t="s">
        <v>521</v>
      </c>
      <c r="AP7" s="271"/>
      <c r="AQ7" s="272" t="s">
        <v>522</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0"/>
      <c r="AP8" s="277" t="s">
        <v>523</v>
      </c>
      <c r="AQ8" s="278" t="s">
        <v>524</v>
      </c>
      <c r="AR8" s="279" t="s">
        <v>525</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81" t="s">
        <v>526</v>
      </c>
      <c r="AL9" s="1182"/>
      <c r="AM9" s="1182"/>
      <c r="AN9" s="1183"/>
      <c r="AO9" s="280">
        <v>2535275</v>
      </c>
      <c r="AP9" s="280">
        <v>67483</v>
      </c>
      <c r="AQ9" s="281">
        <v>65075</v>
      </c>
      <c r="AR9" s="282">
        <v>3.7</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81" t="s">
        <v>527</v>
      </c>
      <c r="AL10" s="1182"/>
      <c r="AM10" s="1182"/>
      <c r="AN10" s="1183"/>
      <c r="AO10" s="283">
        <v>112624</v>
      </c>
      <c r="AP10" s="283">
        <v>2998</v>
      </c>
      <c r="AQ10" s="284">
        <v>8175</v>
      </c>
      <c r="AR10" s="285">
        <v>-63.3</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81" t="s">
        <v>528</v>
      </c>
      <c r="AL11" s="1182"/>
      <c r="AM11" s="1182"/>
      <c r="AN11" s="1183"/>
      <c r="AO11" s="283">
        <v>21768</v>
      </c>
      <c r="AP11" s="283">
        <v>579</v>
      </c>
      <c r="AQ11" s="284">
        <v>364</v>
      </c>
      <c r="AR11" s="285">
        <v>59.1</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81" t="s">
        <v>529</v>
      </c>
      <c r="AL12" s="1182"/>
      <c r="AM12" s="1182"/>
      <c r="AN12" s="1183"/>
      <c r="AO12" s="283" t="s">
        <v>530</v>
      </c>
      <c r="AP12" s="283" t="s">
        <v>530</v>
      </c>
      <c r="AQ12" s="284">
        <v>18</v>
      </c>
      <c r="AR12" s="285" t="s">
        <v>530</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81" t="s">
        <v>531</v>
      </c>
      <c r="AL13" s="1182"/>
      <c r="AM13" s="1182"/>
      <c r="AN13" s="1183"/>
      <c r="AO13" s="283">
        <v>72013</v>
      </c>
      <c r="AP13" s="283">
        <v>1917</v>
      </c>
      <c r="AQ13" s="284">
        <v>2565</v>
      </c>
      <c r="AR13" s="285">
        <v>-25.3</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81" t="s">
        <v>532</v>
      </c>
      <c r="AL14" s="1182"/>
      <c r="AM14" s="1182"/>
      <c r="AN14" s="1183"/>
      <c r="AO14" s="283">
        <v>69766</v>
      </c>
      <c r="AP14" s="283">
        <v>1857</v>
      </c>
      <c r="AQ14" s="284">
        <v>1231</v>
      </c>
      <c r="AR14" s="285">
        <v>50.9</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84" t="s">
        <v>533</v>
      </c>
      <c r="AL15" s="1185"/>
      <c r="AM15" s="1185"/>
      <c r="AN15" s="1186"/>
      <c r="AO15" s="283">
        <v>-175357</v>
      </c>
      <c r="AP15" s="283">
        <v>-4668</v>
      </c>
      <c r="AQ15" s="284">
        <v>-4456</v>
      </c>
      <c r="AR15" s="285">
        <v>4.8</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84" t="s">
        <v>191</v>
      </c>
      <c r="AL16" s="1185"/>
      <c r="AM16" s="1185"/>
      <c r="AN16" s="1186"/>
      <c r="AO16" s="283">
        <v>2636089</v>
      </c>
      <c r="AP16" s="283">
        <v>70167</v>
      </c>
      <c r="AQ16" s="284">
        <v>72972</v>
      </c>
      <c r="AR16" s="285">
        <v>-3.8</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534</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535</v>
      </c>
      <c r="AP20" s="292" t="s">
        <v>536</v>
      </c>
      <c r="AQ20" s="293" t="s">
        <v>537</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87" t="s">
        <v>538</v>
      </c>
      <c r="AL21" s="1188"/>
      <c r="AM21" s="1188"/>
      <c r="AN21" s="1189"/>
      <c r="AO21" s="296">
        <v>7.13</v>
      </c>
      <c r="AP21" s="297">
        <v>6.56</v>
      </c>
      <c r="AQ21" s="298">
        <v>0.56999999999999995</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87" t="s">
        <v>539</v>
      </c>
      <c r="AL22" s="1188"/>
      <c r="AM22" s="1188"/>
      <c r="AN22" s="1189"/>
      <c r="AO22" s="301">
        <v>94.4</v>
      </c>
      <c r="AP22" s="302">
        <v>97.1</v>
      </c>
      <c r="AQ22" s="303">
        <v>-2.7</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78" t="s">
        <v>540</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6"/>
    </row>
    <row r="27" spans="1:46" x14ac:dyDescent="0.15">
      <c r="A27" s="308"/>
      <c r="AO27" s="261"/>
      <c r="AP27" s="261"/>
      <c r="AQ27" s="261"/>
      <c r="AR27" s="261"/>
      <c r="AS27" s="261"/>
      <c r="AT27" s="261"/>
    </row>
    <row r="28" spans="1:46" ht="17.25" x14ac:dyDescent="0.15">
      <c r="A28" s="262" t="s">
        <v>541</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542</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79" t="s">
        <v>521</v>
      </c>
      <c r="AP30" s="271"/>
      <c r="AQ30" s="272" t="s">
        <v>522</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0"/>
      <c r="AP31" s="277" t="s">
        <v>523</v>
      </c>
      <c r="AQ31" s="278" t="s">
        <v>524</v>
      </c>
      <c r="AR31" s="279" t="s">
        <v>525</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95" t="s">
        <v>543</v>
      </c>
      <c r="AL32" s="1196"/>
      <c r="AM32" s="1196"/>
      <c r="AN32" s="1197"/>
      <c r="AO32" s="311">
        <v>1700768</v>
      </c>
      <c r="AP32" s="311">
        <v>45271</v>
      </c>
      <c r="AQ32" s="312">
        <v>32092</v>
      </c>
      <c r="AR32" s="313">
        <v>41.1</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95" t="s">
        <v>544</v>
      </c>
      <c r="AL33" s="1196"/>
      <c r="AM33" s="1196"/>
      <c r="AN33" s="1197"/>
      <c r="AO33" s="311" t="s">
        <v>530</v>
      </c>
      <c r="AP33" s="311" t="s">
        <v>530</v>
      </c>
      <c r="AQ33" s="312" t="s">
        <v>530</v>
      </c>
      <c r="AR33" s="313" t="s">
        <v>530</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95" t="s">
        <v>545</v>
      </c>
      <c r="AL34" s="1196"/>
      <c r="AM34" s="1196"/>
      <c r="AN34" s="1197"/>
      <c r="AO34" s="311" t="s">
        <v>530</v>
      </c>
      <c r="AP34" s="311" t="s">
        <v>530</v>
      </c>
      <c r="AQ34" s="312" t="s">
        <v>530</v>
      </c>
      <c r="AR34" s="313" t="s">
        <v>530</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95" t="s">
        <v>546</v>
      </c>
      <c r="AL35" s="1196"/>
      <c r="AM35" s="1196"/>
      <c r="AN35" s="1197"/>
      <c r="AO35" s="311">
        <v>666590</v>
      </c>
      <c r="AP35" s="311">
        <v>17743</v>
      </c>
      <c r="AQ35" s="312">
        <v>8882</v>
      </c>
      <c r="AR35" s="313">
        <v>99.8</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95" t="s">
        <v>547</v>
      </c>
      <c r="AL36" s="1196"/>
      <c r="AM36" s="1196"/>
      <c r="AN36" s="1197"/>
      <c r="AO36" s="311">
        <v>19933</v>
      </c>
      <c r="AP36" s="311">
        <v>531</v>
      </c>
      <c r="AQ36" s="312">
        <v>1893</v>
      </c>
      <c r="AR36" s="313">
        <v>-71.900000000000006</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95" t="s">
        <v>548</v>
      </c>
      <c r="AL37" s="1196"/>
      <c r="AM37" s="1196"/>
      <c r="AN37" s="1197"/>
      <c r="AO37" s="311" t="s">
        <v>530</v>
      </c>
      <c r="AP37" s="311" t="s">
        <v>530</v>
      </c>
      <c r="AQ37" s="312">
        <v>971</v>
      </c>
      <c r="AR37" s="313" t="s">
        <v>530</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98" t="s">
        <v>549</v>
      </c>
      <c r="AL38" s="1199"/>
      <c r="AM38" s="1199"/>
      <c r="AN38" s="1200"/>
      <c r="AO38" s="314" t="s">
        <v>530</v>
      </c>
      <c r="AP38" s="314" t="s">
        <v>530</v>
      </c>
      <c r="AQ38" s="315">
        <v>0</v>
      </c>
      <c r="AR38" s="303" t="s">
        <v>530</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98" t="s">
        <v>550</v>
      </c>
      <c r="AL39" s="1199"/>
      <c r="AM39" s="1199"/>
      <c r="AN39" s="1200"/>
      <c r="AO39" s="311">
        <v>-316528</v>
      </c>
      <c r="AP39" s="311">
        <v>-8425</v>
      </c>
      <c r="AQ39" s="312">
        <v>-3104</v>
      </c>
      <c r="AR39" s="313">
        <v>171.4</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95" t="s">
        <v>551</v>
      </c>
      <c r="AL40" s="1196"/>
      <c r="AM40" s="1196"/>
      <c r="AN40" s="1197"/>
      <c r="AO40" s="311">
        <v>-1530082</v>
      </c>
      <c r="AP40" s="311">
        <v>-40727</v>
      </c>
      <c r="AQ40" s="312">
        <v>-27365</v>
      </c>
      <c r="AR40" s="313">
        <v>48.8</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201" t="s">
        <v>307</v>
      </c>
      <c r="AL41" s="1202"/>
      <c r="AM41" s="1202"/>
      <c r="AN41" s="1203"/>
      <c r="AO41" s="311">
        <v>540681</v>
      </c>
      <c r="AP41" s="311">
        <v>14392</v>
      </c>
      <c r="AQ41" s="312">
        <v>13369</v>
      </c>
      <c r="AR41" s="313">
        <v>7.7</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552</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553</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554</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90" t="s">
        <v>521</v>
      </c>
      <c r="AN49" s="1192" t="s">
        <v>555</v>
      </c>
      <c r="AO49" s="1193"/>
      <c r="AP49" s="1193"/>
      <c r="AQ49" s="1193"/>
      <c r="AR49" s="1194"/>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91"/>
      <c r="AN50" s="327" t="s">
        <v>556</v>
      </c>
      <c r="AO50" s="328" t="s">
        <v>557</v>
      </c>
      <c r="AP50" s="329" t="s">
        <v>558</v>
      </c>
      <c r="AQ50" s="330" t="s">
        <v>559</v>
      </c>
      <c r="AR50" s="331" t="s">
        <v>560</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561</v>
      </c>
      <c r="AL51" s="324"/>
      <c r="AM51" s="332">
        <v>720970</v>
      </c>
      <c r="AN51" s="333">
        <v>19101</v>
      </c>
      <c r="AO51" s="334">
        <v>-35.9</v>
      </c>
      <c r="AP51" s="335">
        <v>52191</v>
      </c>
      <c r="AQ51" s="336">
        <v>9.3000000000000007</v>
      </c>
      <c r="AR51" s="337">
        <v>-45.2</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562</v>
      </c>
      <c r="AM52" s="340">
        <v>256196</v>
      </c>
      <c r="AN52" s="341">
        <v>6788</v>
      </c>
      <c r="AO52" s="342">
        <v>-46.1</v>
      </c>
      <c r="AP52" s="343">
        <v>24843</v>
      </c>
      <c r="AQ52" s="344">
        <v>-0.4</v>
      </c>
      <c r="AR52" s="345">
        <v>-45.7</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563</v>
      </c>
      <c r="AL53" s="324"/>
      <c r="AM53" s="332">
        <v>1329878</v>
      </c>
      <c r="AN53" s="333">
        <v>35346</v>
      </c>
      <c r="AO53" s="334">
        <v>85</v>
      </c>
      <c r="AP53" s="335">
        <v>47387</v>
      </c>
      <c r="AQ53" s="336">
        <v>-9.1999999999999993</v>
      </c>
      <c r="AR53" s="337">
        <v>94.2</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562</v>
      </c>
      <c r="AM54" s="340">
        <v>453031</v>
      </c>
      <c r="AN54" s="341">
        <v>12041</v>
      </c>
      <c r="AO54" s="342">
        <v>77.400000000000006</v>
      </c>
      <c r="AP54" s="343">
        <v>24928</v>
      </c>
      <c r="AQ54" s="344">
        <v>0.3</v>
      </c>
      <c r="AR54" s="345">
        <v>77.099999999999994</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564</v>
      </c>
      <c r="AL55" s="324"/>
      <c r="AM55" s="332">
        <v>2147882</v>
      </c>
      <c r="AN55" s="333">
        <v>57125</v>
      </c>
      <c r="AO55" s="334">
        <v>61.6</v>
      </c>
      <c r="AP55" s="335">
        <v>51264</v>
      </c>
      <c r="AQ55" s="336">
        <v>8.1999999999999993</v>
      </c>
      <c r="AR55" s="337">
        <v>53.4</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562</v>
      </c>
      <c r="AM56" s="340">
        <v>1119763</v>
      </c>
      <c r="AN56" s="341">
        <v>29781</v>
      </c>
      <c r="AO56" s="342">
        <v>147.30000000000001</v>
      </c>
      <c r="AP56" s="343">
        <v>26040</v>
      </c>
      <c r="AQ56" s="344">
        <v>4.5</v>
      </c>
      <c r="AR56" s="345">
        <v>142.80000000000001</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565</v>
      </c>
      <c r="AL57" s="324"/>
      <c r="AM57" s="332">
        <v>4712149</v>
      </c>
      <c r="AN57" s="333">
        <v>125487</v>
      </c>
      <c r="AO57" s="334">
        <v>119.7</v>
      </c>
      <c r="AP57" s="335">
        <v>52068</v>
      </c>
      <c r="AQ57" s="336">
        <v>1.6</v>
      </c>
      <c r="AR57" s="337">
        <v>118.1</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562</v>
      </c>
      <c r="AM58" s="340">
        <v>3156748</v>
      </c>
      <c r="AN58" s="341">
        <v>84066</v>
      </c>
      <c r="AO58" s="342">
        <v>182.3</v>
      </c>
      <c r="AP58" s="343">
        <v>26936</v>
      </c>
      <c r="AQ58" s="344">
        <v>3.4</v>
      </c>
      <c r="AR58" s="345">
        <v>178.9</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566</v>
      </c>
      <c r="AL59" s="324"/>
      <c r="AM59" s="332">
        <v>2734406</v>
      </c>
      <c r="AN59" s="333">
        <v>72784</v>
      </c>
      <c r="AO59" s="334">
        <v>-42</v>
      </c>
      <c r="AP59" s="335">
        <v>47161</v>
      </c>
      <c r="AQ59" s="336">
        <v>-9.4</v>
      </c>
      <c r="AR59" s="337">
        <v>-32.6</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562</v>
      </c>
      <c r="AM60" s="340">
        <v>1494515</v>
      </c>
      <c r="AN60" s="341">
        <v>39781</v>
      </c>
      <c r="AO60" s="342">
        <v>-52.7</v>
      </c>
      <c r="AP60" s="343">
        <v>24595</v>
      </c>
      <c r="AQ60" s="344">
        <v>-8.6999999999999993</v>
      </c>
      <c r="AR60" s="345">
        <v>-44</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567</v>
      </c>
      <c r="AL61" s="346"/>
      <c r="AM61" s="347">
        <v>2329057</v>
      </c>
      <c r="AN61" s="348">
        <v>61969</v>
      </c>
      <c r="AO61" s="349">
        <v>37.700000000000003</v>
      </c>
      <c r="AP61" s="350">
        <v>50014</v>
      </c>
      <c r="AQ61" s="351">
        <v>0.1</v>
      </c>
      <c r="AR61" s="337">
        <v>37.6</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562</v>
      </c>
      <c r="AM62" s="340">
        <v>1296051</v>
      </c>
      <c r="AN62" s="341">
        <v>34491</v>
      </c>
      <c r="AO62" s="342">
        <v>61.6</v>
      </c>
      <c r="AP62" s="343">
        <v>25468</v>
      </c>
      <c r="AQ62" s="344">
        <v>-0.2</v>
      </c>
      <c r="AR62" s="345">
        <v>61.8</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nduyNwvQ61QbHBk3XSHkI0PVu8Lohzl0y8+HXkD2BQCvbVX/M/G7J2LxI/zchs0uCLOa15serPFSCIS311oqRw==" saltValue="NI4XuawfZ9i0tKzRDGEK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569</v>
      </c>
    </row>
    <row r="121" spans="125:125" ht="13.5" hidden="1" customHeight="1" x14ac:dyDescent="0.15">
      <c r="DU121" s="258"/>
    </row>
  </sheetData>
  <sheetProtection algorithmName="SHA-512" hashValue="tfBrR7mI4VvBD13VaQ955lPhYkDcrDUeIm8gIMSfzwHf7Zb1d2MaQcpUqFn9mZLcS/c+ENC8YBCf7TileG4S1Q==" saltValue="HGMeR2J55ZDg/zt056Dg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sheetData>
  <sheetProtection algorithmName="SHA-512" hashValue="dhI4tqD8BiI32pHLElDwtMXv/ITEtvmfI/1U3KjD5yLR7DgQta1naO+e8BLDF3B70F7Pz2lpLzEgFvcdkCyH0A==" saltValue="3BvWbd0eB+6at36qvQmx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4" t="s">
        <v>3</v>
      </c>
      <c r="D47" s="1204"/>
      <c r="E47" s="1205"/>
      <c r="F47" s="11">
        <v>9.69</v>
      </c>
      <c r="G47" s="12">
        <v>9.23</v>
      </c>
      <c r="H47" s="12">
        <v>8.91</v>
      </c>
      <c r="I47" s="12">
        <v>11.99</v>
      </c>
      <c r="J47" s="13">
        <v>19.27</v>
      </c>
    </row>
    <row r="48" spans="2:10" ht="57.75" customHeight="1" x14ac:dyDescent="0.15">
      <c r="B48" s="14"/>
      <c r="C48" s="1206" t="s">
        <v>4</v>
      </c>
      <c r="D48" s="1206"/>
      <c r="E48" s="1207"/>
      <c r="F48" s="15">
        <v>1.7</v>
      </c>
      <c r="G48" s="16">
        <v>2.29</v>
      </c>
      <c r="H48" s="16">
        <v>2.4</v>
      </c>
      <c r="I48" s="16">
        <v>2.35</v>
      </c>
      <c r="J48" s="17">
        <v>4.2</v>
      </c>
    </row>
    <row r="49" spans="2:10" ht="57.75" customHeight="1" thickBot="1" x14ac:dyDescent="0.2">
      <c r="B49" s="18"/>
      <c r="C49" s="1208" t="s">
        <v>5</v>
      </c>
      <c r="D49" s="1208"/>
      <c r="E49" s="1209"/>
      <c r="F49" s="19" t="s">
        <v>576</v>
      </c>
      <c r="G49" s="20" t="s">
        <v>577</v>
      </c>
      <c r="H49" s="20" t="s">
        <v>578</v>
      </c>
      <c r="I49" s="20">
        <v>1.92</v>
      </c>
      <c r="J49" s="21">
        <v>8.48</v>
      </c>
    </row>
    <row r="50" spans="2:10" x14ac:dyDescent="0.15"/>
  </sheetData>
  <sheetProtection algorithmName="SHA-512" hashValue="OiFlV4IuntHFLN9J/3cRDqymKZXO8vM3QptYFmHaSkA+Do2O+nWTublHgrsdlriaUMr9U5KNva3XgRnQ4sDgWw==" saltValue="3sGNhv3xh4gzWyTQJy4O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2023-02-20T05:06:10Z</dcterms:created>
  <dcterms:modified xsi:type="dcterms:W3CDTF">2023-10-18T07:43:03Z</dcterms:modified>
  <cp:category/>
</cp:coreProperties>
</file>