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4財政共有\07 市町財政\08-1 R2財政状況資料集（公会計分）\03 市町回答\11 野々市市○\"/>
    </mc:Choice>
  </mc:AlternateContent>
  <bookViews>
    <workbookView xWindow="0" yWindow="0" windowWidth="20490" windowHeight="7530" tabRatio="7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W34" i="10"/>
  <c r="BW35" i="10" s="1"/>
  <c r="BW36" i="10" s="1"/>
  <c r="BW37" i="10" s="1"/>
  <c r="BW38" i="10" s="1"/>
  <c r="BW39" i="10" s="1"/>
  <c r="BW40" i="10" s="1"/>
  <c r="BW41" i="10" s="1"/>
  <c r="BW42" i="10" s="1"/>
  <c r="BE34" i="10"/>
  <c r="U34" i="10"/>
  <c r="U35" i="10" s="1"/>
  <c r="U36"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<sst xmlns="http://schemas.openxmlformats.org/spreadsheetml/2006/main" count="1117" uniqueCount="605">
  <si>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</si>
  <si>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</si>
  <si>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</si>
  <si>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</si>
  <si>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</si>
  <si>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</si>
  <si>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</si>
  <si>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</si>
  <si>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</si>
  <si>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</si>
  <si>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</si>
  <si>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</si>
  <si>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</si>
  <si>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</si>
  <si>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</si>
  <si>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</si>
  <si>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</si>
  <si>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</si>
  <si>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</si>
  <si>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</si>
  <si>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</si>
  <si>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</si>
  <si>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</si>
  <si>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</si>
  <si>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</si>
  <si>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</si>
  <si>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</si>
  <si>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</si>
  <si>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</si>
  <si>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</si>
  <si>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</si>
  <si>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</si>
  <si>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</si>
  <si>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</si>
  <si>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</si>
  <si>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</si>
  <si>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</si>
  <si>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</si>
  <si>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</si>
  <si>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</si>
  <si>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</si>
  <si>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</si>
  <si>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</si>
  <si>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</si>
  <si>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</si>
  <si>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</si>
  <si>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</si>
  <si>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</si>
  <si>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</si>
  <si>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</si>
  <si>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</si>
  <si>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</si>
  <si>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</si>
  <si>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</si>
  <si>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</si>
  <si>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</si>
  <si>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</si>
  <si>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</si>
  <si>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</si>
  <si>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</si>
  <si>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</si>
  <si>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</si>
  <si>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</si>
  <si>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</si>
  <si>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</si>
  <si>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</si>
  <si>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</si>
  <si>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</si>
  <si>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</si>
  <si>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</si>
  <si>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</si>
  <si>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</si>
  <si>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</si>
  <si>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</si>
  <si>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</si>
  <si>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</si>
  <si>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</si>
  <si>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</si>
  <si>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</si>
  <si>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</si>
  <si>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</si>
  <si>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</si>
  <si>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</si>
  <si>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</si>
  <si>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</si>
  <si>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</si>
  <si>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</si>
  <si>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</si>
  <si>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</si>
  <si>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</si>
  <si>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</si>
  <si>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</si>
  <si>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</si>
  <si>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</si>
  <si>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</si>
  <si>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</si>
  <si>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</si>
  <si>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</si>
  <si>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野々市市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</si>
  <si>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</si>
  <si>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</si>
  <si>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</si>
  <si>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</si>
  <si>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</si>
  <si>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</si>
  <si>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</si>
  <si>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</si>
  <si>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</si>
  <si>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</si>
  <si>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</si>
  <si>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</si>
  <si>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</si>
  <si>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</si>
  <si>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</si>
  <si>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</si>
  <si>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</si>
  <si>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</si>
  <si>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</si>
  <si>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</si>
  <si>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</si>
  <si>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</si>
  <si>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</si>
  <si>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</si>
  <si>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</si>
  <si>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</si>
  <si>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</si>
  <si>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</si>
  <si>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</si>
  <si>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</si>
  <si>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</si>
  <si>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</si>
  <si>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</si>
  <si>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</si>
  <si>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</si>
  <si>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</si>
  <si>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</si>
  <si>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</si>
  <si>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</si>
  <si>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</si>
  <si>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</si>
  <si>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</si>
  <si>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</si>
  <si>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</si>
  <si>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</si>
  <si>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</si>
  <si>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</si>
  <si>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</si>
  <si>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</si>
  <si>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</si>
  <si>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</si>
  <si>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</si>
  <si>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</si>
  <si>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</si>
  <si>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</si>
  <si>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</si>
  <si>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</si>
  <si>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</si>
  <si>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</si>
  <si>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</si>
  <si>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</si>
  <si>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</si>
  <si>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</si>
  <si>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</si>
  <si>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</si>
  <si>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</si>
  <si>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</si>
  <si>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</si>
  <si>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</si>
  <si>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</si>
  <si>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</si>
  <si>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</si>
  <si>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</si>
  <si>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</si>
  <si>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</si>
  <si>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</si>
  <si>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</si>
  <si>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</si>
  <si>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</si>
  <si>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</si>
  <si>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</si>
  <si>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</si>
  <si>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</si>
  <si>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</si>
  <si>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</si>
  <si>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</si>
  <si>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</si>
  <si>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</si>
  <si>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</si>
  <si>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</si>
  <si>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</si>
  <si>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</si>
  <si>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</si>
  <si>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</si>
  <si>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</si>
  <si>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</si>
  <si>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</si>
  <si>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</si>
  <si>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</si>
  <si>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</si>
  <si>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</si>
  <si>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</si>
  <si>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</si>
  <si>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</si>
  <si>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</si>
  <si>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</si>
  <si>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</si>
  <si>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</si>
  <si>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</si>
  <si>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</si>
  <si>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</si>
  <si>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</si>
  <si>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</si>
  <si>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石川県野々市市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</si>
  <si>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</si>
  <si>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</si>
  <si>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</si>
  <si>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</si>
  <si>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</si>
  <si>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</si>
  <si>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</si>
  <si>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</si>
  <si>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</si>
  <si>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</si>
  <si>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</si>
  <si>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</si>
  <si>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</si>
  <si>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</si>
  <si>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</si>
  <si>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</si>
  <si>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</si>
  <si>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</si>
  <si>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</si>
  <si>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</si>
  <si>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</si>
  <si>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</si>
  <si>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</si>
  <si>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</si>
  <si>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</si>
  <si>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</si>
  <si>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</si>
  <si>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</si>
  <si>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</si>
  <si>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</si>
  <si>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</si>
  <si>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</si>
  <si>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</si>
  <si>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</si>
  <si>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</si>
  <si>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</si>
  <si>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</si>
  <si>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</si>
  <si>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</si>
  <si>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</si>
  <si>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</si>
  <si>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</si>
  <si>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</si>
  <si>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</si>
  <si>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</si>
  <si>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</si>
  <si>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</si>
  <si>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</si>
  <si>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</si>
  <si>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</si>
  <si>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</si>
  <si>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</si>
  <si>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</si>
  <si>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</si>
  <si>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</si>
  <si>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</si>
  <si>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</si>
  <si>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</si>
  <si>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</si>
  <si>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</si>
  <si>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</si>
  <si>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</si>
  <si>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</si>
  <si>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</si>
  <si>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</si>
  <si>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</si>
  <si>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</si>
  <si>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</si>
  <si>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</si>
  <si>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</si>
  <si>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</si>
  <si>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</si>
  <si>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</si>
  <si>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</si>
  <si>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</si>
  <si>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</si>
  <si>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</si>
  <si>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</si>
  <si>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</si>
  <si>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</si>
  <si>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</si>
  <si>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</si>
  <si>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</si>
  <si>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</si>
  <si>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</si>
  <si>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</si>
  <si>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</si>
  <si>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</si>
  <si>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</si>
  <si>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</si>
  <si>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</si>
  <si>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</si>
  <si>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</si>
  <si>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</si>
  <si>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</si>
  <si>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</si>
  <si>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</si>
  <si>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</si>
  <si>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</si>
  <si>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</si>
  <si>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</si>
  <si>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</si>
  <si>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</si>
  <si>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</si>
  <si>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</si>
  <si>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</si>
  <si>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</si>
  <si>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</si>
  <si>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</si>
  <si>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</si>
  <si>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</si>
  <si>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</si>
  <si>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</si>
  <si>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</si>
  <si>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</si>
  <si>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</si>
  <si>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</si>
  <si>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</si>
  <si>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</si>
  <si>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</si>
  <si>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</si>
  <si>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</si>
  <si>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</si>
  <si>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</si>
  <si>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</si>
  <si>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</si>
  <si>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</si>
  <si>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</si>
  <si>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</si>
  <si>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</si>
  <si>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</si>
  <si>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</si>
  <si>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</si>
  <si>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</si>
  <si>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</si>
  <si>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</si>
  <si>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</si>
  <si>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</si>
  <si>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</si>
  <si>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</si>
  <si>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</si>
  <si>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</si>
  <si>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</si>
  <si>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</si>
  <si>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</si>
  <si>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</si>
  <si>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</si>
  <si>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</si>
  <si>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</si>
  <si>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</si>
  <si>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</si>
  <si>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</si>
  <si>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</si>
  <si>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石川県野々市市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</si>
  <si>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</si>
  <si>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</si>
  <si>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</si>
  <si>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</si>
  <si>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</si>
  <si>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</si>
  <si>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</si>
  <si>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</si>
  <si>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</si>
  <si>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</si>
  <si>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</si>
  <si>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</si>
  <si>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</si>
  <si>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</si>
  <si>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</si>
  <si>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</si>
  <si>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</si>
  <si>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</si>
  <si>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</si>
  <si>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</si>
  <si>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</si>
  <si>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</si>
  <si>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</si>
  <si>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</si>
  <si>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</si>
  <si>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</si>
  <si>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</si>
  <si>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</si>
  <si>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</si>
  <si>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</si>
  <si>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</si>
  <si>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</si>
  <si>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</si>
  <si>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</si>
  <si>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</si>
  <si>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</si>
  <si>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</si>
  <si>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</si>
  <si>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</si>
  <si>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</si>
  <si>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</si>
  <si>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</si>
  <si>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</si>
  <si>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</si>
  <si>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</si>
  <si>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</si>
  <si>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</si>
  <si>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</si>
  <si>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</si>
  <si>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</si>
  <si>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</si>
  <si>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</si>
  <si>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</si>
  <si>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</si>
  <si>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</si>
  <si>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</si>
  <si>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</si>
  <si>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</si>
  <si>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</si>
  <si>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</si>
  <si>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</si>
  <si>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</si>
  <si>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</si>
  <si>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</si>
  <si>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</si>
  <si>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</si>
  <si>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</si>
  <si>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</si>
  <si>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</si>
  <si>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</si>
  <si>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</si>
  <si>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</si>
  <si>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</si>
  <si>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</si>
  <si>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</si>
  <si>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</si>
  <si>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</si>
  <si>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</si>
  <si>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</si>
  <si>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</si>
  <si>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</si>
  <si>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</si>
  <si>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</si>
  <si>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</si>
  <si>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</si>
  <si>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</si>
  <si>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</si>
  <si>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</si>
  <si>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</si>
  <si>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</si>
  <si>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</si>
  <si>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</si>
  <si>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</si>
  <si>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</si>
  <si>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</si>
  <si>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</si>
  <si>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</si>
  <si>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</si>
  <si>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</si>
  <si>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</si>
  <si>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</si>
  <si>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</si>
  <si>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</si>
  <si>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</si>
  <si>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</si>
  <si>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</si>
  <si>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</si>
  <si>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</si>
  <si>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</si>
  <si>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</si>
  <si>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</si>
  <si>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</si>
  <si>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</si>
  <si>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</si>
  <si>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</si>
  <si>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</si>
  <si>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</si>
  <si>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</si>
  <si>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</si>
  <si>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</si>
  <si>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</si>
  <si>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</si>
  <si>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</si>
  <si>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</si>
  <si>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</si>
  <si>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</si>
  <si>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</si>
  <si>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</si>
  <si>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</si>
  <si>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</si>
  <si>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</si>
  <si>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</si>
  <si>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</si>
  <si>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</si>
  <si>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</si>
  <si>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</si>
  <si>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</si>
  <si>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</si>
  <si>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</si>
  <si>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</si>
  <si>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</si>
  <si>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</si>
  <si>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</si>
  <si>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</si>
  <si>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</si>
  <si>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</si>
  <si>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</si>
  <si>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</si>
  <si>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</si>
  <si>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</si>
  <si>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</si>
  <si>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</si>
  <si>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</si>
  <si>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</si>
  <si>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</si>
  <si>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</si>
  <si>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</si>
  <si>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</si>
  <si>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</si>
  <si>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</si>
  <si>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</si>
  <si>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</si>
  <si>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</si>
  <si>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</si>
  <si>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</si>
  <si>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</si>
  <si>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</si>
  <si>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</si>
  <si>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</si>
  <si>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</si>
  <si>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</si>
  <si>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</si>
  <si>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</si>
  <si>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</si>
  <si>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</si>
  <si>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</si>
  <si>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</si>
  <si>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</si>
  <si>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</si>
  <si>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</si>
  <si>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</si>
  <si>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</si>
  <si>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</si>
  <si>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</si>
  <si>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</si>
  <si>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</si>
  <si>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</si>
  <si>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0.56</t>
  </si>
  <si>
    <t>▲ 5.92</t>
  </si>
  <si>
    <t>▲ 4.08</t>
  </si>
  <si>
    <t>▲ 3.02</t>
  </si>
  <si>
    <t>▲ 2.12</t>
  </si>
  <si>
    <t>水道事業会計</t>
  </si>
  <si>
    <t>公共下水道事業会計</t>
  </si>
  <si>
    <t>一般会計</t>
  </si>
  <si>
    <t>国民健康保険特別会計</t>
  </si>
  <si>
    <t>介護保険特別会計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</si>
  <si>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</si>
  <si>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</si>
  <si>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</si>
  <si>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</si>
  <si>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</si>
  <si>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</si>
  <si>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</si>
  <si>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</si>
  <si>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</si>
  <si>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</si>
  <si>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白山石川医療企業団（公立松任石川中央病院事業会計）</t>
  </si>
  <si>
    <t>-</t>
    <phoneticPr fontId="2"/>
  </si>
  <si>
    <t>白山野々市広域事務組合</t>
  </si>
  <si>
    <t>石川県後期高齢者医療広域連合（一般会計）</t>
    <rPh sb="8" eb="10">
      <t>イリョウ</t>
    </rPh>
    <phoneticPr fontId="2"/>
  </si>
  <si>
    <t>石川県後期高齢者医療広域連合（後期高齢者医療特別会計）</t>
    <rPh sb="8" eb="10">
      <t>イリョウ</t>
    </rPh>
    <phoneticPr fontId="2"/>
  </si>
  <si>
    <t>石川県市町村職員退職手当組合</t>
  </si>
  <si>
    <t>石川県市町村消防団員等公務災害補償等組合</t>
  </si>
  <si>
    <t>石川県市町議会議員等公務災害補償組合</t>
  </si>
  <si>
    <t>手取川水防事務組合</t>
  </si>
  <si>
    <t>石川県市町村消防賞じゅつ金組合</t>
    <rPh sb="8" eb="9">
      <t>ショウ</t>
    </rPh>
    <rPh sb="12" eb="13">
      <t>キン</t>
    </rPh>
    <phoneticPr fontId="2"/>
  </si>
  <si>
    <t>〇</t>
    <phoneticPr fontId="2"/>
  </si>
  <si>
    <t>野々市市土地開発公社</t>
    <rPh sb="0" eb="4">
      <t>ノノイチシ</t>
    </rPh>
    <rPh sb="4" eb="10">
      <t>トチカイハツコウシャ</t>
    </rPh>
    <phoneticPr fontId="2"/>
  </si>
  <si>
    <t>野々市市情報文化振興財団</t>
    <rPh sb="0" eb="4">
      <t>ノノイチシ</t>
    </rPh>
    <rPh sb="4" eb="8">
      <t>ジョウホウブンカ</t>
    </rPh>
    <rPh sb="8" eb="12">
      <t>シンコウザイダン</t>
    </rPh>
    <phoneticPr fontId="2"/>
  </si>
  <si>
    <t>福祉基金</t>
    <rPh sb="0" eb="2">
      <t>フクシ</t>
    </rPh>
    <rPh sb="2" eb="4">
      <t>キキン</t>
    </rPh>
    <phoneticPr fontId="12"/>
  </si>
  <si>
    <t>教育施設整備基金</t>
    <rPh sb="0" eb="2">
      <t>キョウイク</t>
    </rPh>
    <rPh sb="2" eb="4">
      <t>シセツ</t>
    </rPh>
    <rPh sb="4" eb="6">
      <t>セイビ</t>
    </rPh>
    <rPh sb="6" eb="8">
      <t>キキン</t>
    </rPh>
    <phoneticPr fontId="12"/>
  </si>
  <si>
    <t>企業立地促進基金</t>
    <phoneticPr fontId="12"/>
  </si>
  <si>
    <t>都市基盤整備基金</t>
    <rPh sb="0" eb="2">
      <t>トシ</t>
    </rPh>
    <rPh sb="2" eb="4">
      <t>キバン</t>
    </rPh>
    <rPh sb="4" eb="6">
      <t>セイビ</t>
    </rPh>
    <rPh sb="6" eb="8">
      <t>キキン</t>
    </rPh>
    <phoneticPr fontId="12"/>
  </si>
  <si>
    <t>-</t>
    <phoneticPr fontId="2"/>
  </si>
  <si>
    <t>感染症対策基金</t>
    <rPh sb="0" eb="3">
      <t>カンセンショウ</t>
    </rPh>
    <rPh sb="3" eb="7">
      <t>タイサクキキン</t>
    </rPh>
    <phoneticPr fontId="1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</si>
  <si>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</si>
  <si>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</si>
  <si>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</si>
  <si>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</si>
  <si>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</si>
  <si>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</si>
  <si>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</si>
  <si>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</si>
  <si>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</si>
  <si>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</si>
  <si>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令和２年度は、平成29年、平成30年度ほどの大きな建設・改修事業が無かったため減価償却は進んだものの、引き続き有形固定資産減価償却率は類似団体に比べ低い水準にある。
　将来負担比率については、平成28年度は類似団体に比べ低水準であったが、平成29年度の「学びの杜ののいち カレード」に係る地方債の新規発行（約14.8億円）、平成30年度の「にぎわいの里ののいち カミーノ」に係る地方債の新規発行（約8.3億円）により地方債残高が大幅な増となった結果、近年類似団体を上回る水準となっている。
　今後も引き続き大型事業の実施時期、優先順位を適正に判断し、地方債の新規発行を抑制し将来負担比率の低下に努めたい。</t>
    <rPh sb="226" eb="228">
      <t>キンネン</t>
    </rPh>
    <phoneticPr fontId="2"/>
  </si>
  <si>
    <t>　近年、実質公債費比率は類似団体と比較しても低い水準にあったが、令和２年度の野々市小学校増築事業の償還開始などに伴い類似団体と比較して高い水準となるまで増加した。
　将来負担比率については、平成28年度までは類似団体に比べ低水準であったが、平成29、30年度の中央地区整備事業（カレード、カミーノ建設）に係る地方債の新規発行（約23.1億円）により地方債残高が大幅な増となり、類似団体と比べ高い水準となった。
　これら中央地区整備事業に係る地方債の元金償還は令和4年度から始まり実質公債費比率も上昇していくことが考えられるため、新たに発行する地方債を抑えるなど、これまで以上に公債費の適正化に取り組んでいく必要がある。</t>
    <rPh sb="38" eb="44">
      <t>ノノイチショウガッコウ</t>
    </rPh>
    <rPh sb="44" eb="48">
      <t>ゾウチクジギョウ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</si>
</sst>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0EBF-4609-A303-FC1DB3DF83E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54845</c:v>
                </c:pt>
                <c:pt idx="1">
                  <c:v>108427</c:v>
                </c:pt>
                <c:pt idx="2">
                  <c:v>73708</c:v>
                </c:pt>
                <c:pt idx="3">
                  <c:v>33559</c:v>
                </c:pt>
                <c:pt idx="4">
                  <c:v>48465</c:v>
                </c:pt>
              </c:numCache>
            </c:numRef>
          </c:val>
          <c:smooth val="0"/>
          <c:extLst>
            <c:ext xmlns:c16="http://schemas.microsoft.com/office/drawing/2014/chart" uri="{C3380CC4-5D6E-409C-BE32-E72D297353CC}">
              <c16:uniqueId val="{00000001-0EBF-4609-A303-FC1DB3DF83E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3.2</c:v>
                </c:pt>
                <c:pt idx="1">
                  <c:v>2.37</c:v>
                </c:pt>
                <c:pt idx="2">
                  <c:v>2.41</c:v>
                </c:pt>
                <c:pt idx="3">
                  <c:v>2.33</c:v>
                </c:pt>
                <c:pt idx="4">
                  <c:v>2.76</c:v>
                </c:pt>
              </c:numCache>
            </c:numRef>
          </c:val>
          <c:extLst>
            <c:ext xmlns:c16="http://schemas.microsoft.com/office/drawing/2014/chart" uri="{C3380CC4-5D6E-409C-BE32-E72D297353CC}">
              <c16:uniqueId val="{00000000-2829-4C3B-A118-7E84D723DF6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30.27</c:v>
                </c:pt>
                <c:pt idx="1">
                  <c:v>26.45</c:v>
                </c:pt>
                <c:pt idx="2">
                  <c:v>23.21</c:v>
                </c:pt>
                <c:pt idx="3">
                  <c:v>21.13</c:v>
                </c:pt>
                <c:pt idx="4">
                  <c:v>19.04</c:v>
                </c:pt>
              </c:numCache>
            </c:numRef>
          </c:val>
          <c:extLst>
            <c:ext xmlns:c16="http://schemas.microsoft.com/office/drawing/2014/chart" uri="{C3380CC4-5D6E-409C-BE32-E72D297353CC}">
              <c16:uniqueId val="{00000001-2829-4C3B-A118-7E84D723DF6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-0.56000000000000005</c:v>
                </c:pt>
                <c:pt idx="1">
                  <c:v>-5.92</c:v>
                </c:pt>
                <c:pt idx="2">
                  <c:v>-4.08</c:v>
                </c:pt>
                <c:pt idx="3">
                  <c:v>-3.02</c:v>
                </c:pt>
                <c:pt idx="4">
                  <c:v>-2.12</c:v>
                </c:pt>
              </c:numCache>
            </c:numRef>
          </c:val>
          <c:smooth val="0"/>
          <c:extLst>
            <c:ext xmlns:c16="http://schemas.microsoft.com/office/drawing/2014/chart" uri="{C3380CC4-5D6E-409C-BE32-E72D297353CC}">
              <c16:uniqueId val="{00000002-2829-4C3B-A118-7E84D723DF6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E06-491F-A317-31C55ACBDE0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E06-491F-A317-31C55ACBDE0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E06-491F-A317-31C55ACBDE0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E06-491F-A317-31C55ACBDE0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0.48</c:v>
                </c:pt>
                <c:pt idx="8">
                  <c:v>#N/A</c:v>
                </c:pt>
                <c:pt idx="9">
                  <c:v>0.01</c:v>
                </c:pt>
              </c:numCache>
            </c:numRef>
          </c:val>
          <c:extLst>
            <c:ext xmlns:c16="http://schemas.microsoft.com/office/drawing/2014/chart" uri="{C3380CC4-5D6E-409C-BE32-E72D297353CC}">
              <c16:uniqueId val="{00000004-0E06-491F-A317-31C55ACBDE02}"/>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0.24</c:v>
                </c:pt>
                <c:pt idx="2">
                  <c:v>#N/A</c:v>
                </c:pt>
                <c:pt idx="3">
                  <c:v>0.39</c:v>
                </c:pt>
                <c:pt idx="4">
                  <c:v>#N/A</c:v>
                </c:pt>
                <c:pt idx="5">
                  <c:v>0.41</c:v>
                </c:pt>
                <c:pt idx="6">
                  <c:v>#N/A</c:v>
                </c:pt>
                <c:pt idx="7">
                  <c:v>0.01</c:v>
                </c:pt>
                <c:pt idx="8">
                  <c:v>#N/A</c:v>
                </c:pt>
                <c:pt idx="9">
                  <c:v>0.03</c:v>
                </c:pt>
              </c:numCache>
            </c:numRef>
          </c:val>
          <c:extLst>
            <c:ext xmlns:c16="http://schemas.microsoft.com/office/drawing/2014/chart" uri="{C3380CC4-5D6E-409C-BE32-E72D297353CC}">
              <c16:uniqueId val="{00000005-0E06-491F-A317-31C55ACBDE0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1.44</c:v>
                </c:pt>
                <c:pt idx="2">
                  <c:v>#N/A</c:v>
                </c:pt>
                <c:pt idx="3">
                  <c:v>2.5299999999999998</c:v>
                </c:pt>
                <c:pt idx="4">
                  <c:v>#N/A</c:v>
                </c:pt>
                <c:pt idx="5">
                  <c:v>1.01</c:v>
                </c:pt>
                <c:pt idx="6">
                  <c:v>#N/A</c:v>
                </c:pt>
                <c:pt idx="7">
                  <c:v>0.8</c:v>
                </c:pt>
                <c:pt idx="8">
                  <c:v>#N/A</c:v>
                </c:pt>
                <c:pt idx="9">
                  <c:v>0.55000000000000004</c:v>
                </c:pt>
              </c:numCache>
            </c:numRef>
          </c:val>
          <c:extLst>
            <c:ext xmlns:c16="http://schemas.microsoft.com/office/drawing/2014/chart" uri="{C3380CC4-5D6E-409C-BE32-E72D297353CC}">
              <c16:uniqueId val="{00000006-0E06-491F-A317-31C55ACBDE0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3.19</c:v>
                </c:pt>
                <c:pt idx="2">
                  <c:v>#N/A</c:v>
                </c:pt>
                <c:pt idx="3">
                  <c:v>2.37</c:v>
                </c:pt>
                <c:pt idx="4">
                  <c:v>#N/A</c:v>
                </c:pt>
                <c:pt idx="5">
                  <c:v>2.4</c:v>
                </c:pt>
                <c:pt idx="6">
                  <c:v>#N/A</c:v>
                </c:pt>
                <c:pt idx="7">
                  <c:v>2.3199999999999998</c:v>
                </c:pt>
                <c:pt idx="8">
                  <c:v>#N/A</c:v>
                </c:pt>
                <c:pt idx="9">
                  <c:v>2.76</c:v>
                </c:pt>
              </c:numCache>
            </c:numRef>
          </c:val>
          <c:extLst>
            <c:ext xmlns:c16="http://schemas.microsoft.com/office/drawing/2014/chart" uri="{C3380CC4-5D6E-409C-BE32-E72D297353CC}">
              <c16:uniqueId val="{00000007-0E06-491F-A317-31C55ACBDE02}"/>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2.87</c:v>
                </c:pt>
                <c:pt idx="2">
                  <c:v>#N/A</c:v>
                </c:pt>
                <c:pt idx="3">
                  <c:v>3.48</c:v>
                </c:pt>
                <c:pt idx="4">
                  <c:v>#N/A</c:v>
                </c:pt>
                <c:pt idx="5">
                  <c:v>3.93</c:v>
                </c:pt>
                <c:pt idx="6">
                  <c:v>#N/A</c:v>
                </c:pt>
                <c:pt idx="7">
                  <c:v>3.57</c:v>
                </c:pt>
                <c:pt idx="8">
                  <c:v>#N/A</c:v>
                </c:pt>
                <c:pt idx="9">
                  <c:v>3.28</c:v>
                </c:pt>
              </c:numCache>
            </c:numRef>
          </c:val>
          <c:extLst>
            <c:ext xmlns:c16="http://schemas.microsoft.com/office/drawing/2014/chart" uri="{C3380CC4-5D6E-409C-BE32-E72D297353CC}">
              <c16:uniqueId val="{00000008-0E06-491F-A317-31C55ACBDE0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11.69</c:v>
                </c:pt>
                <c:pt idx="2">
                  <c:v>#N/A</c:v>
                </c:pt>
                <c:pt idx="3">
                  <c:v>11.42</c:v>
                </c:pt>
                <c:pt idx="4">
                  <c:v>#N/A</c:v>
                </c:pt>
                <c:pt idx="5">
                  <c:v>12.87</c:v>
                </c:pt>
                <c:pt idx="6">
                  <c:v>#N/A</c:v>
                </c:pt>
                <c:pt idx="7">
                  <c:v>13.8</c:v>
                </c:pt>
                <c:pt idx="8">
                  <c:v>#N/A</c:v>
                </c:pt>
                <c:pt idx="9">
                  <c:v>13.97</c:v>
                </c:pt>
              </c:numCache>
            </c:numRef>
          </c:val>
          <c:extLst>
            <c:ext xmlns:c16="http://schemas.microsoft.com/office/drawing/2014/chart" uri="{C3380CC4-5D6E-409C-BE32-E72D297353CC}">
              <c16:uniqueId val="{00000009-0E06-491F-A317-31C55ACBDE0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1822</c:v>
                </c:pt>
                <c:pt idx="5">
                  <c:v>1809</c:v>
                </c:pt>
                <c:pt idx="8">
                  <c:v>1803</c:v>
                </c:pt>
                <c:pt idx="11">
                  <c:v>1765</c:v>
                </c:pt>
                <c:pt idx="14">
                  <c:v>1744</c:v>
                </c:pt>
              </c:numCache>
            </c:numRef>
          </c:val>
          <c:extLst>
            <c:ext xmlns:c16="http://schemas.microsoft.com/office/drawing/2014/chart" uri="{C3380CC4-5D6E-409C-BE32-E72D297353CC}">
              <c16:uniqueId val="{00000000-8B26-491D-BC11-8B284AF3A47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B26-491D-BC11-8B284AF3A47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91</c:v>
                </c:pt>
                <c:pt idx="3">
                  <c:v>112</c:v>
                </c:pt>
                <c:pt idx="6">
                  <c:v>166</c:v>
                </c:pt>
                <c:pt idx="9">
                  <c:v>184</c:v>
                </c:pt>
                <c:pt idx="12">
                  <c:v>183</c:v>
                </c:pt>
              </c:numCache>
            </c:numRef>
          </c:val>
          <c:extLst>
            <c:ext xmlns:c16="http://schemas.microsoft.com/office/drawing/2014/chart" uri="{C3380CC4-5D6E-409C-BE32-E72D297353CC}">
              <c16:uniqueId val="{00000002-8B26-491D-BC11-8B284AF3A47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114</c:v>
                </c:pt>
                <c:pt idx="3">
                  <c:v>129</c:v>
                </c:pt>
                <c:pt idx="6">
                  <c:v>138</c:v>
                </c:pt>
                <c:pt idx="9">
                  <c:v>132</c:v>
                </c:pt>
                <c:pt idx="12">
                  <c:v>183</c:v>
                </c:pt>
              </c:numCache>
            </c:numRef>
          </c:val>
          <c:extLst>
            <c:ext xmlns:c16="http://schemas.microsoft.com/office/drawing/2014/chart" uri="{C3380CC4-5D6E-409C-BE32-E72D297353CC}">
              <c16:uniqueId val="{00000003-8B26-491D-BC11-8B284AF3A47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355</c:v>
                </c:pt>
                <c:pt idx="3">
                  <c:v>408</c:v>
                </c:pt>
                <c:pt idx="6">
                  <c:v>405</c:v>
                </c:pt>
                <c:pt idx="9">
                  <c:v>358</c:v>
                </c:pt>
                <c:pt idx="12">
                  <c:v>319</c:v>
                </c:pt>
              </c:numCache>
            </c:numRef>
          </c:val>
          <c:extLst>
            <c:ext xmlns:c16="http://schemas.microsoft.com/office/drawing/2014/chart" uri="{C3380CC4-5D6E-409C-BE32-E72D297353CC}">
              <c16:uniqueId val="{00000004-8B26-491D-BC11-8B284AF3A47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B26-491D-BC11-8B284AF3A47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B26-491D-BC11-8B284AF3A47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1726</c:v>
                </c:pt>
                <c:pt idx="3">
                  <c:v>1709</c:v>
                </c:pt>
                <c:pt idx="6">
                  <c:v>1798</c:v>
                </c:pt>
                <c:pt idx="9">
                  <c:v>1749</c:v>
                </c:pt>
                <c:pt idx="12">
                  <c:v>1748</c:v>
                </c:pt>
              </c:numCache>
            </c:numRef>
          </c:val>
          <c:extLst>
            <c:ext xmlns:c16="http://schemas.microsoft.com/office/drawing/2014/chart" uri="{C3380CC4-5D6E-409C-BE32-E72D297353CC}">
              <c16:uniqueId val="{00000007-8B26-491D-BC11-8B284AF3A47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464</c:v>
                </c:pt>
                <c:pt idx="2">
                  <c:v>#N/A</c:v>
                </c:pt>
                <c:pt idx="3">
                  <c:v>#N/A</c:v>
                </c:pt>
                <c:pt idx="4">
                  <c:v>549</c:v>
                </c:pt>
                <c:pt idx="5">
                  <c:v>#N/A</c:v>
                </c:pt>
                <c:pt idx="6">
                  <c:v>#N/A</c:v>
                </c:pt>
                <c:pt idx="7">
                  <c:v>704</c:v>
                </c:pt>
                <c:pt idx="8">
                  <c:v>#N/A</c:v>
                </c:pt>
                <c:pt idx="9">
                  <c:v>#N/A</c:v>
                </c:pt>
                <c:pt idx="10">
                  <c:v>658</c:v>
                </c:pt>
                <c:pt idx="11">
                  <c:v>#N/A</c:v>
                </c:pt>
                <c:pt idx="12">
                  <c:v>#N/A</c:v>
                </c:pt>
                <c:pt idx="13">
                  <c:v>689</c:v>
                </c:pt>
                <c:pt idx="14">
                  <c:v>#N/A</c:v>
                </c:pt>
              </c:numCache>
            </c:numRef>
          </c:val>
          <c:smooth val="0"/>
          <c:extLst>
            <c:ext xmlns:c16="http://schemas.microsoft.com/office/drawing/2014/chart" uri="{C3380CC4-5D6E-409C-BE32-E72D297353CC}">
              <c16:uniqueId val="{00000008-8B26-491D-BC11-8B284AF3A47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19553</c:v>
                </c:pt>
                <c:pt idx="5">
                  <c:v>19624</c:v>
                </c:pt>
                <c:pt idx="8">
                  <c:v>19596</c:v>
                </c:pt>
                <c:pt idx="11">
                  <c:v>19253</c:v>
                </c:pt>
                <c:pt idx="14">
                  <c:v>18825</c:v>
                </c:pt>
              </c:numCache>
            </c:numRef>
          </c:val>
          <c:extLst>
            <c:ext xmlns:c16="http://schemas.microsoft.com/office/drawing/2014/chart" uri="{C3380CC4-5D6E-409C-BE32-E72D297353CC}">
              <c16:uniqueId val="{00000000-D11C-43AF-9155-FD58C7F9707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2855</c:v>
                </c:pt>
                <c:pt idx="5">
                  <c:v>3301</c:v>
                </c:pt>
                <c:pt idx="8">
                  <c:v>3581</c:v>
                </c:pt>
                <c:pt idx="11">
                  <c:v>3794</c:v>
                </c:pt>
                <c:pt idx="14">
                  <c:v>4084</c:v>
                </c:pt>
              </c:numCache>
            </c:numRef>
          </c:val>
          <c:extLst>
            <c:ext xmlns:c16="http://schemas.microsoft.com/office/drawing/2014/chart" uri="{C3380CC4-5D6E-409C-BE32-E72D297353CC}">
              <c16:uniqueId val="{00000001-D11C-43AF-9155-FD58C7F9707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5725</c:v>
                </c:pt>
                <c:pt idx="5">
                  <c:v>5428</c:v>
                </c:pt>
                <c:pt idx="8">
                  <c:v>5108</c:v>
                </c:pt>
                <c:pt idx="11">
                  <c:v>4985</c:v>
                </c:pt>
                <c:pt idx="14">
                  <c:v>4347</c:v>
                </c:pt>
              </c:numCache>
            </c:numRef>
          </c:val>
          <c:extLst>
            <c:ext xmlns:c16="http://schemas.microsoft.com/office/drawing/2014/chart" uri="{C3380CC4-5D6E-409C-BE32-E72D297353CC}">
              <c16:uniqueId val="{00000002-D11C-43AF-9155-FD58C7F9707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11C-43AF-9155-FD58C7F9707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11C-43AF-9155-FD58C7F9707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134</c:v>
                </c:pt>
                <c:pt idx="3">
                  <c:v>86</c:v>
                </c:pt>
                <c:pt idx="6">
                  <c:v>18</c:v>
                </c:pt>
                <c:pt idx="9">
                  <c:v>55</c:v>
                </c:pt>
                <c:pt idx="12">
                  <c:v>69</c:v>
                </c:pt>
              </c:numCache>
            </c:numRef>
          </c:val>
          <c:extLst>
            <c:ext xmlns:c16="http://schemas.microsoft.com/office/drawing/2014/chart" uri="{C3380CC4-5D6E-409C-BE32-E72D297353CC}">
              <c16:uniqueId val="{00000005-D11C-43AF-9155-FD58C7F9707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863</c:v>
                </c:pt>
                <c:pt idx="3">
                  <c:v>855</c:v>
                </c:pt>
                <c:pt idx="6">
                  <c:v>766</c:v>
                </c:pt>
                <c:pt idx="9">
                  <c:v>641</c:v>
                </c:pt>
                <c:pt idx="12">
                  <c:v>584</c:v>
                </c:pt>
              </c:numCache>
            </c:numRef>
          </c:val>
          <c:extLst>
            <c:ext xmlns:c16="http://schemas.microsoft.com/office/drawing/2014/chart" uri="{C3380CC4-5D6E-409C-BE32-E72D297353CC}">
              <c16:uniqueId val="{00000006-D11C-43AF-9155-FD58C7F9707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2321</c:v>
                </c:pt>
                <c:pt idx="3">
                  <c:v>2475</c:v>
                </c:pt>
                <c:pt idx="6">
                  <c:v>2594</c:v>
                </c:pt>
                <c:pt idx="9">
                  <c:v>2620</c:v>
                </c:pt>
                <c:pt idx="12">
                  <c:v>2486</c:v>
                </c:pt>
              </c:numCache>
            </c:numRef>
          </c:val>
          <c:extLst>
            <c:ext xmlns:c16="http://schemas.microsoft.com/office/drawing/2014/chart" uri="{C3380CC4-5D6E-409C-BE32-E72D297353CC}">
              <c16:uniqueId val="{00000007-D11C-43AF-9155-FD58C7F9707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6142</c:v>
                </c:pt>
                <c:pt idx="3">
                  <c:v>5915</c:v>
                </c:pt>
                <c:pt idx="6">
                  <c:v>5758</c:v>
                </c:pt>
                <c:pt idx="9">
                  <c:v>5545</c:v>
                </c:pt>
                <c:pt idx="12">
                  <c:v>4922</c:v>
                </c:pt>
              </c:numCache>
            </c:numRef>
          </c:val>
          <c:extLst>
            <c:ext xmlns:c16="http://schemas.microsoft.com/office/drawing/2014/chart" uri="{C3380CC4-5D6E-409C-BE32-E72D297353CC}">
              <c16:uniqueId val="{00000008-D11C-43AF-9155-FD58C7F9707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993</c:v>
                </c:pt>
                <c:pt idx="3">
                  <c:v>1404</c:v>
                </c:pt>
                <c:pt idx="6">
                  <c:v>1428</c:v>
                </c:pt>
                <c:pt idx="9">
                  <c:v>1260</c:v>
                </c:pt>
                <c:pt idx="12">
                  <c:v>1088</c:v>
                </c:pt>
              </c:numCache>
            </c:numRef>
          </c:val>
          <c:extLst>
            <c:ext xmlns:c16="http://schemas.microsoft.com/office/drawing/2014/chart" uri="{C3380CC4-5D6E-409C-BE32-E72D297353CC}">
              <c16:uniqueId val="{00000009-D11C-43AF-9155-FD58C7F9707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19427</c:v>
                </c:pt>
                <c:pt idx="3">
                  <c:v>20702</c:v>
                </c:pt>
                <c:pt idx="6">
                  <c:v>21117</c:v>
                </c:pt>
                <c:pt idx="9">
                  <c:v>20617</c:v>
                </c:pt>
                <c:pt idx="12">
                  <c:v>20172</c:v>
                </c:pt>
              </c:numCache>
            </c:numRef>
          </c:val>
          <c:extLst>
            <c:ext xmlns:c16="http://schemas.microsoft.com/office/drawing/2014/chart" uri="{C3380CC4-5D6E-409C-BE32-E72D297353CC}">
              <c16:uniqueId val="{0000000A-D11C-43AF-9155-FD58C7F9707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1747</c:v>
                </c:pt>
                <c:pt idx="2">
                  <c:v>#N/A</c:v>
                </c:pt>
                <c:pt idx="3">
                  <c:v>#N/A</c:v>
                </c:pt>
                <c:pt idx="4">
                  <c:v>3083</c:v>
                </c:pt>
                <c:pt idx="5">
                  <c:v>#N/A</c:v>
                </c:pt>
                <c:pt idx="6">
                  <c:v>#N/A</c:v>
                </c:pt>
                <c:pt idx="7">
                  <c:v>3396</c:v>
                </c:pt>
                <c:pt idx="8">
                  <c:v>#N/A</c:v>
                </c:pt>
                <c:pt idx="9">
                  <c:v>#N/A</c:v>
                </c:pt>
                <c:pt idx="10">
                  <c:v>2706</c:v>
                </c:pt>
                <c:pt idx="11">
                  <c:v>#N/A</c:v>
                </c:pt>
                <c:pt idx="12">
                  <c:v>#N/A</c:v>
                </c:pt>
                <c:pt idx="13">
                  <c:v>2065</c:v>
                </c:pt>
                <c:pt idx="14">
                  <c:v>#N/A</c:v>
                </c:pt>
              </c:numCache>
            </c:numRef>
          </c:val>
          <c:smooth val="0"/>
          <c:extLst>
            <c:ext xmlns:c16="http://schemas.microsoft.com/office/drawing/2014/chart" uri="{C3380CC4-5D6E-409C-BE32-E72D297353CC}">
              <c16:uniqueId val="{0000000B-D11C-43AF-9155-FD58C7F9707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2497</c:v>
                </c:pt>
                <c:pt idx="1">
                  <c:v>2302</c:v>
                </c:pt>
                <c:pt idx="2">
                  <c:v>2138</c:v>
                </c:pt>
              </c:numCache>
            </c:numRef>
          </c:val>
          <c:extLst>
            <c:ext xmlns:c16="http://schemas.microsoft.com/office/drawing/2014/chart" uri="{C3380CC4-5D6E-409C-BE32-E72D297353CC}">
              <c16:uniqueId val="{00000000-22E5-432C-A048-A0AAA9A9CB7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330</c:v>
                </c:pt>
                <c:pt idx="1">
                  <c:v>330</c:v>
                </c:pt>
                <c:pt idx="2">
                  <c:v>331</c:v>
                </c:pt>
              </c:numCache>
            </c:numRef>
          </c:val>
          <c:extLst>
            <c:ext xmlns:c16="http://schemas.microsoft.com/office/drawing/2014/chart" uri="{C3380CC4-5D6E-409C-BE32-E72D297353CC}">
              <c16:uniqueId val="{00000001-22E5-432C-A048-A0AAA9A9CB7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857</c:v>
                </c:pt>
                <c:pt idx="1">
                  <c:v>861</c:v>
                </c:pt>
                <c:pt idx="2">
                  <c:v>897</c:v>
                </c:pt>
              </c:numCache>
            </c:numRef>
          </c:val>
          <c:extLst>
            <c:ext xmlns:c16="http://schemas.microsoft.com/office/drawing/2014/chart" uri="{C3380CC4-5D6E-409C-BE32-E72D297353CC}">
              <c16:uniqueId val="{00000002-22E5-432C-A048-A0AAA9A9CB7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{85CC9690-4FF2-4E01-BCD8-30C87ED1AFF7}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6E2-4FE3-A317-8B70C7897C0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{86EC883C-80D5-48C0-A56E-03454CACF1E3}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6E2-4FE3-A317-8B70C7897C0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{2DAD2AAE-5278-4CCD-A478-C89D5388218E}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6E2-4FE3-A317-8B70C7897C0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{FB956C3B-5A4C-4175-A58D-F65EC73A607C}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6E2-4FE3-A317-8B70C7897C0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{2AC52DC0-D573-4490-BB22-908144F9E8AA}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6E2-4FE3-A317-8B70C7897C05}"/>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{6FD1BD2C-6618-49D4-9BD8-B22A6E337945}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6E2-4FE3-A317-8B70C7897C05}"/>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{B71DC533-A8AF-46A4-8144-52C5DE1797D8}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6E2-4FE3-A317-8B70C7897C05}"/>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{9094D848-12AB-4B4E-8776-611E6359C82A}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6E2-4FE3-A317-8B70C7897C05}"/>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{2DE54DDD-E0B2-4B63-8EA2-FB4EC03B49A9}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6E2-4FE3-A317-8B70C7897C0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57.4</c:v>
                </c:pt>
                <c:pt idx="8">
                  <c:v>55.8</c:v>
                </c:pt>
                <c:pt idx="16">
                  <c:v>55.8</c:v>
                </c:pt>
                <c:pt idx="24">
                  <c:v>57.6</c:v>
                </c:pt>
                <c:pt idx="32">
                  <c:v>59.5</c:v>
                </c:pt>
              </c:numCache>
            </c:numRef>
          </c:xVal>
          <c:yVal>
            <c:numRef>
              <c:f>公会計指標分析・財政指標組合せ分析表!$BP$51:$DC$51</c:f>
              <c:numCache>
                <c:formatCode>#,##0.0;"▲ "#,##0.0</c:formatCode>
                <c:ptCount val="40"/>
                <c:pt idx="0">
                  <c:v>19.399999999999999</c:v>
                </c:pt>
                <c:pt idx="8">
                  <c:v>33.700000000000003</c:v>
                </c:pt>
                <c:pt idx="16">
                  <c:v>36.5</c:v>
                </c:pt>
                <c:pt idx="24">
                  <c:v>28.6</c:v>
                </c:pt>
                <c:pt idx="32">
                  <c:v>21</c:v>
                </c:pt>
              </c:numCache>
            </c:numRef>
          </c:yVal>
          <c:smooth val="0"/>
          <c:extLst>
            <c:ext xmlns:c16="http://schemas.microsoft.com/office/drawing/2014/chart" uri="{C3380CC4-5D6E-409C-BE32-E72D297353CC}">
              <c16:uniqueId val="{00000009-06E2-4FE3-A317-8B70C7897C0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{BC32E11E-3E57-47E8-9BDE-7C08CD02032C}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6E2-4FE3-A317-8B70C7897C0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{2F5683BB-4708-4CE0-A20D-75C73C539495}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6E2-4FE3-A317-8B70C7897C0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{49907ABB-108F-4427-95E1-4B4FF8E91ED7}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6E2-4FE3-A317-8B70C7897C0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{34B09C48-79E6-4A52-9E35-30148B242CCC}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6E2-4FE3-A317-8B70C7897C0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{90CFF7B8-CDEB-4C2E-9F26-30B2138BBB8B}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6E2-4FE3-A317-8B70C7897C05}"/>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{60A65E2B-213D-4306-A0C0-D0166879FCD5}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6E2-4FE3-A317-8B70C7897C05}"/>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{4AFE5446-6F28-458E-9AAD-6252EE736F01}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6E2-4FE3-A317-8B70C7897C05}"/>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{811EA436-51E5-4FD4-9293-E92A92682CDC}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6E2-4FE3-A317-8B70C7897C05}"/>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{6B365179-04D6-45C4-84F1-4557A54BC26E}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6E2-4FE3-A317-8B70C7897C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06E2-4FE3-A317-8B70C7897C05}"/>
            </c:ext>
          </c:extLst>
        </c:ser>
        <c:dLbls>
          <c:showLegendKey val="0"/>
          <c:showVal val="1"/>
          <c:showCatName val="0"/>
          <c:showSerName val="0"/>
          <c:showPercent val="0"/>
          <c:showBubbleSize val="0"/>
        </c:dLbls>
        <c:axId val="46179840"/>
        <c:axId val="46181760"/>
      </c:scatterChart>
      <c:valAx>
        <c:axId val="46179840"/>
        <c:scaling>
          <c:orientation val="maxMin"/>
          <c:max val="64"/>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{12F2CD00-795A-4816-8F8C-21F3438A8C3A}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1EB-406C-A54B-943681E373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{4CD2FF30-7207-48EC-9E39-C812E46A418E}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1EB-406C-A54B-943681E373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{0B153181-43B8-43BC-AD5D-3148D85A725C}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1EB-406C-A54B-943681E373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{AA02F3F6-84AF-417B-9429-DC1CA6B56955}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1EB-406C-A54B-943681E373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{FC67DE72-B08B-4BF5-AF46-785821E28A16}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1EB-406C-A54B-943681E373E0}"/>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{0333E425-C68E-4134-8086-236931E794FB}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1EB-406C-A54B-943681E373E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{519899CD-22F4-4D54-9D22-E18E94E6B236}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1EB-406C-A54B-943681E373E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{A3BA27F7-5BD8-4316-955B-26DE49498F2B}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1EB-406C-A54B-943681E373E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{A4486C12-86AB-4F04-9750-967DF497408A}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1EB-406C-A54B-943681E373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5.6</c:v>
                </c:pt>
                <c:pt idx="16">
                  <c:v>6.2</c:v>
                </c:pt>
                <c:pt idx="24">
                  <c:v>6.8</c:v>
                </c:pt>
                <c:pt idx="32">
                  <c:v>7.1</c:v>
                </c:pt>
              </c:numCache>
            </c:numRef>
          </c:xVal>
          <c:yVal>
            <c:numRef>
              <c:f>公会計指標分析・財政指標組合せ分析表!$BP$73:$DC$73</c:f>
              <c:numCache>
                <c:formatCode>#,##0.0;"▲ "#,##0.0</c:formatCode>
                <c:ptCount val="40"/>
                <c:pt idx="0">
                  <c:v>19.399999999999999</c:v>
                </c:pt>
                <c:pt idx="8">
                  <c:v>33.700000000000003</c:v>
                </c:pt>
                <c:pt idx="16">
                  <c:v>36.5</c:v>
                </c:pt>
                <c:pt idx="24">
                  <c:v>28.6</c:v>
                </c:pt>
                <c:pt idx="32">
                  <c:v>21</c:v>
                </c:pt>
              </c:numCache>
            </c:numRef>
          </c:yVal>
          <c:smooth val="0"/>
          <c:extLst>
            <c:ext xmlns:c16="http://schemas.microsoft.com/office/drawing/2014/chart" uri="{C3380CC4-5D6E-409C-BE32-E72D297353CC}">
              <c16:uniqueId val="{00000009-F1EB-406C-A54B-943681E373E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{B9A9DF35-2422-40DB-89B3-27CCF6770056}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1EB-406C-A54B-943681E373E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{ECE280FB-920B-4F5D-9C7F-73D256B404DE}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1EB-406C-A54B-943681E373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{49B210A8-3F88-4AA7-AC07-0545E70DEC9A}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1EB-406C-A54B-943681E373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{652763EF-0AC9-4B83-953B-B27E485D4C42}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1EB-406C-A54B-943681E373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{12A74094-F05E-4D37-8C09-EDB924742EB2}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1EB-406C-A54B-943681E373E0}"/>
                </c:ext>
              </c:extLst>
            </c:dLbl>
            <c:dLbl>
              <c:idx val="8"/>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{D8CDFCDE-C332-4C2B-8DA2-45B419C47854}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1EB-406C-A54B-943681E373E0}"/>
                </c:ext>
              </c:extLst>
            </c:dLbl>
            <c:dLbl>
              <c:idx val="16"/>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{D1F0A74D-1C35-4D40-8423-54FA9318DECB}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1EB-406C-A54B-943681E373E0}"/>
                </c:ext>
              </c:extLst>
            </c:dLbl>
            <c:dLbl>
              <c:idx val="24"/>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{437B7B2B-C504-4BD9-AEE5-7C52014E4212}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1EB-406C-A54B-943681E373E0}"/>
                </c:ext>
              </c:extLst>
            </c:dLbl>
            <c:dLbl>
              <c:idx val="32"/>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{E0159BF5-6E73-4634-828C-D05338BD67AE}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1EB-406C-A54B-943681E373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F1EB-406C-A54B-943681E373E0}"/>
            </c:ext>
          </c:extLst>
        </c:ser>
        <c:dLbls>
          <c:showLegendKey val="0"/>
          <c:showVal val="1"/>
          <c:showCatName val="0"/>
          <c:showSerName val="0"/>
          <c:showPercent val="0"/>
          <c:showBubbleSize val="0"/>
        </c:dLbls>
        <c:axId val="84219776"/>
        <c:axId val="84234240"/>
      </c:scatterChart>
      <c:valAx>
        <c:axId val="84219776"/>
        <c:scaling>
          <c:orientation val="maxMin"/>
          <c:max val="8"/>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石川県野々市市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は、普通会計において大きな償還開始事業も少なく既往債の償還が進行したが、組合等が起こした地方債の元利償還金に対する負担金等の増により実質公債費比率の分子が増加し、前年度より比率が悪化し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石川県野々市市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令和２年度は、経常経費の増加による財源不足への対応として基金残高が全体で</a:t>
          </a:r>
          <a:r>
            <a:rPr kumimoji="1" lang="en-US" altLang="ja-JP" sz="1400">
              <a:latin typeface="ＭＳ ゴシック" pitchFamily="49" charset="-128"/>
              <a:ea typeface="ＭＳ ゴシック" pitchFamily="49" charset="-128"/>
            </a:rPr>
            <a:t>638</a:t>
          </a:r>
          <a:r>
            <a:rPr kumimoji="1" lang="ja-JP" altLang="en-US" sz="1400">
              <a:latin typeface="ＭＳ ゴシック" pitchFamily="49" charset="-128"/>
              <a:ea typeface="ＭＳ ゴシック" pitchFamily="49" charset="-128"/>
            </a:rPr>
            <a:t>百万円減少した。しかしながら、一般会計としては大きな償還開始事業もなく既往債の償還が進行し地方債残高が</a:t>
          </a:r>
          <a:r>
            <a:rPr kumimoji="1" lang="en-US" altLang="ja-JP" sz="1400">
              <a:latin typeface="ＭＳ ゴシック" pitchFamily="49" charset="-128"/>
              <a:ea typeface="ＭＳ ゴシック" pitchFamily="49" charset="-128"/>
            </a:rPr>
            <a:t>445</a:t>
          </a:r>
          <a:r>
            <a:rPr kumimoji="1" lang="ja-JP" altLang="en-US" sz="1400">
              <a:latin typeface="ＭＳ ゴシック" pitchFamily="49" charset="-128"/>
              <a:ea typeface="ＭＳ ゴシック" pitchFamily="49" charset="-128"/>
            </a:rPr>
            <a:t>百万円減少したことや、公営企業債等繰入見込額が</a:t>
          </a:r>
          <a:r>
            <a:rPr kumimoji="1" lang="en-US" altLang="ja-JP" sz="1400">
              <a:latin typeface="ＭＳ ゴシック" pitchFamily="49" charset="-128"/>
              <a:ea typeface="ＭＳ ゴシック" pitchFamily="49" charset="-128"/>
            </a:rPr>
            <a:t>623</a:t>
          </a:r>
          <a:r>
            <a:rPr kumimoji="1" lang="ja-JP" altLang="en-US" sz="1400">
              <a:latin typeface="ＭＳ ゴシック" pitchFamily="49" charset="-128"/>
              <a:ea typeface="ＭＳ ゴシック" pitchFamily="49" charset="-128"/>
            </a:rPr>
            <a:t>百万円減少したことにより将来負担比率は改善した。</a:t>
          </a:r>
        </a:p>
        <a:p>
          <a:r>
            <a:rPr kumimoji="1" lang="ja-JP" altLang="en-US" sz="1400">
              <a:latin typeface="ＭＳ ゴシック" pitchFamily="49" charset="-128"/>
              <a:ea typeface="ＭＳ ゴシック" pitchFamily="49" charset="-128"/>
            </a:rPr>
            <a:t>　野々市中央地区整備事業という大型事業が完了したものの、組合等負担等見込額（一部事務組合の地方債残高）も近年増加傾向にあったため引き続き注視していく必要がある。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石川県野々市市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新たに感染症対策基金を設置し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また財政調整基金については歳計剰余分を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億円積み立てた一方、経常経費の増加による財源不足への対応として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事業の見直し・統廃合など歳出の合理化等行財政改革を推進し、基金の取り崩しに頼らない財政運営を目指す。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また、災害や不況など不測の事態に対応できるだけの基金を確保するよう努める。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感染症対策基金：新型コロナウイルス感染症などの感染症対策のために要する経費の財源を積立てるもの。（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設置）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森林環境保全基金：木材を利用した公共施設の整備及び森林環境の保全の推進に関する事業に要する経費の財源を積み立てるもの。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感染症対策基金：新型コロナウイルス感染症によるイベント中止などの差金を積み立てたことによる皆増。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森林環境保全基金：森林環境譲与税（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感染症対策基金：新型コロナウイルス感染症対策に伴う臨時的な支出に対し充当していく予定である。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森林環境保全基金：木材を利用した公共施設の整備及び森林環境の保全の推進に関する事業に対し積極的に充当していく予定である。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億円積み立てたものの、経常経費の増加による財源不足への対応として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災害や不況など不測の事態に対応できるだけの基金を確保するよう努める。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基金利子の積立を継続し、繰上償還など公債費負担の軽減に備える。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C0FD924-2FB0-444C-B1E8-4E57380403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37C265A-1CF1-4BEE-9FAD-71243EB27D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66C3DFE8-B706-4C14-BC13-F9642A8384A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843F671-5DB1-44B7-8412-0CD268B8E7D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CBA564E8-BA89-4356-8A1D-3A6344D8956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96029512-DBD9-4C06-9FF4-F55B61BD985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石川県野々市市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77F1AEF-D15A-46A6-99F9-6F01A736811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9EC296CA-C975-4E24-B7D1-C97232C4E00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5DA7EF0-8301-4CFC-80A3-E9131820440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9584C669-E80F-4D4F-892C-33556E1F0C1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62665D0-2F43-4133-9D6C-C7061D39F3A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D9D76A51-F8A1-40D2-842D-AC23A53BF52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53,563
52,990
13.56
25,546,628
25,176,513
310,021
11,227,774
20,171,964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B12D8EC9-3E25-4F78-8101-DE37F0A7FA5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3AEEDF9-34C3-406A-B529-20A0960971A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7C2FF6-F93A-492D-B027-88A0D0718CC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FDB9149A-C033-4C7A-ABB2-FACC204E3D1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835F0304-8284-4603-9880-C451309A8A7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FAB8E49B-AD02-493D-BC6A-7A94D9751B2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4FA342A-1850-45FC-9BB6-B9C349CACE8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A5ED8CCF-2E61-444A-9B7B-768DB6EB394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D7CDEB7C-D96A-4F40-8096-6CC87056631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0885569-D265-4C05-A216-BC5CFAD6971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ACA872BB-C5AE-47C8-BC6E-EC122D18EEB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EDF677E-F828-4B12-B581-05150170983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DEB9B55-BFCE-4125-BC4F-0687D3618CC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E2D6FF7-80C5-4FC4-A1D3-675EDD0D37C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8429F179-99F5-4124-85F8-4779BBD463A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28E93C49-28D6-4DFE-9AC9-2C06AFA364C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D56E4681-F06F-4FA0-A5A1-C72943F43C0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AEE6C5E0-AF44-4264-8FCA-A925F05CE41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E39B1A60-842C-454B-922A-CB1BD62A4DD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1510BBCD-67AC-4777-8709-EE710A11131C}"/>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E7EAF0F8-032D-465D-A66A-45942571FBD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8D988D2-9260-4EAD-A659-3A7C6B2AC5B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5B2C95DB-BC84-43A5-A543-90681FF6998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4471B773-1B35-418C-BA58-96125922A57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19FB83C9-6FF1-442A-AAAC-1D482CFB46B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B74756A1-A92F-42BE-A09A-05FC8043D2C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E46305BC-22E9-485D-ADBF-96EA0838250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849F559C-10E5-43DD-B67F-6A7D5326171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8ED8A9FD-2295-4FCB-9369-B1BB964F546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74AC26A4-EB8A-4E21-B7C3-03CCD5CB216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A07DECC-A660-4D5B-B933-80472AC13BB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5321C40C-F9A3-47F7-8FA0-ECDB9A9A2EA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941A9AFD-2B93-4D13-AFA3-4C897BCCE34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ABA802E0-42E8-4821-8A3B-208BF80802B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3F66E525-7A9B-4035-A2C1-E10BB5CAE84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年度の「学びの杜ののいち カレード」、平成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年度の「にぎわいの里ののいち カミーノ」の大型建設事業に加え、相次ぐ区画整理事業に伴う街路整備事業やスポーツランド大規模改修事業などにより、公共施設の老朽化が一部改善され、有形固定資産減価償却率は類似団体平均の数値を下回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今後も老朽化する公共施設等に対し、令和２年度に策定された個別施設計画をもとに施設の長寿命化及び適正な維持管理に努めていきたい。</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2F7EB4B0-94AE-4976-B203-E89D80C4C81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8611E3A0-C374-4430-8AFC-C262BC732E7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39EBDD1A-E0D6-4932-8BAD-156999F54F5A}"/>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5DE19F24-E9E4-40FF-9924-DC3A9E700932}"/>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9DF7986F-076B-4052-9102-70D9839A8FFE}"/>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6E2BA87F-997B-4BBC-95AF-B34CF9E31187}"/>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CEE62829-CCCF-4BC0-A619-21611C917CD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C3D53257-514C-4871-A669-0A201338CCFA}"/>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5C021D14-C7CC-4C20-81F4-06532DED7C06}"/>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5A2F3894-FEFE-49B7-8D8C-01DACE40E295}"/>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363E81B2-78CA-43CC-A3E5-F157FB787E8B}"/>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8C01AE50-9957-40ED-A9C7-2695DAD85A67}"/>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C3180D3C-52BA-4C5E-A7AA-D8766AD8DFAB}"/>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3FAE3F8C-88B3-428C-A571-FBC48D924D64}"/>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A07ED788-08FD-4821-9269-4498EFFFD3B3}"/>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FB97DEDA-F867-4EFF-8308-96BDC3523B1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C9CF80B4-A866-44E0-B4F6-13F87132FE1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7C6CF282-5533-4373-BD2F-C820474C6C8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67" name="直線コネクタ 66">
          <a:extLst>
            <a:ext uri="{FF2B5EF4-FFF2-40B4-BE49-F238E27FC236}">
              <a16:creationId xmlns:a16="http://schemas.microsoft.com/office/drawing/2014/main" id="{C0CAA19E-701A-473E-A253-B5A859CB5369}"/>
            </a:ext>
          </a:extLst>
        </xdr:cNvPr>
        <xdr:cNvCxnSpPr/>
      </xdr:nvCxnSpPr>
      <xdr:spPr>
        <a:xfrm flipV="1">
          <a:off x="4760595" y="5307693"/>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68" name="有形固定資産減価償却率最小値テキスト">
          <a:extLst>
            <a:ext uri="{FF2B5EF4-FFF2-40B4-BE49-F238E27FC236}">
              <a16:creationId xmlns:a16="http://schemas.microsoft.com/office/drawing/2014/main" id="{468EAA5A-39A2-4953-B5FD-3E1F02295037}"/>
            </a:ext>
          </a:extLst>
        </xdr:cNvPr>
        <xdr:cNvSpPr txBox="1"/>
      </xdr:nvSpPr>
      <xdr:spPr>
        <a:xfrm>
          <a:off x="4813300" y="6838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69" name="直線コネクタ 68">
          <a:extLst>
            <a:ext uri="{FF2B5EF4-FFF2-40B4-BE49-F238E27FC236}">
              <a16:creationId xmlns:a16="http://schemas.microsoft.com/office/drawing/2014/main" id="{989126B0-C239-4DEB-AA6A-AEF8FE845A9A}"/>
            </a:ext>
          </a:extLst>
        </xdr:cNvPr>
        <xdr:cNvCxnSpPr/>
      </xdr:nvCxnSpPr>
      <xdr:spPr>
        <a:xfrm>
          <a:off x="4673600" y="683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70" name="有形固定資産減価償却率最大値テキスト">
          <a:extLst>
            <a:ext uri="{FF2B5EF4-FFF2-40B4-BE49-F238E27FC236}">
              <a16:creationId xmlns:a16="http://schemas.microsoft.com/office/drawing/2014/main" id="{71E46A72-80F8-474B-B92C-DCD84A269E9E}"/>
            </a:ext>
          </a:extLst>
        </xdr:cNvPr>
        <xdr:cNvSpPr txBox="1"/>
      </xdr:nvSpPr>
      <xdr:spPr>
        <a:xfrm>
          <a:off x="4813300" y="508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71" name="直線コネクタ 70">
          <a:extLst>
            <a:ext uri="{FF2B5EF4-FFF2-40B4-BE49-F238E27FC236}">
              <a16:creationId xmlns:a16="http://schemas.microsoft.com/office/drawing/2014/main" id="{8399A392-8991-4613-B95A-FF0ECAB5FA9D}"/>
            </a:ext>
          </a:extLst>
        </xdr:cNvPr>
        <xdr:cNvCxnSpPr/>
      </xdr:nvCxnSpPr>
      <xdr:spPr>
        <a:xfrm>
          <a:off x="4673600" y="530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72" name="有形固定資産減価償却率平均値テキスト">
          <a:extLst>
            <a:ext uri="{FF2B5EF4-FFF2-40B4-BE49-F238E27FC236}">
              <a16:creationId xmlns:a16="http://schemas.microsoft.com/office/drawing/2014/main" id="{086A0091-7E0E-4023-918B-4176DE2393BD}"/>
            </a:ext>
          </a:extLst>
        </xdr:cNvPr>
        <xdr:cNvSpPr txBox="1"/>
      </xdr:nvSpPr>
      <xdr:spPr>
        <a:xfrm>
          <a:off x="4813300" y="6200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a:extLst>
            <a:ext uri="{FF2B5EF4-FFF2-40B4-BE49-F238E27FC236}">
              <a16:creationId xmlns:a16="http://schemas.microsoft.com/office/drawing/2014/main" id="{BAAAF076-A443-4286-85E0-D9F7E46B7068}"/>
            </a:ext>
          </a:extLst>
        </xdr:cNvPr>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74" name="フローチャート: 判断 73">
          <a:extLst>
            <a:ext uri="{FF2B5EF4-FFF2-40B4-BE49-F238E27FC236}">
              <a16:creationId xmlns:a16="http://schemas.microsoft.com/office/drawing/2014/main" id="{5D782E4D-60F4-4777-89C5-C6C219D6ECEC}"/>
            </a:ext>
          </a:extLst>
        </xdr:cNvPr>
        <xdr:cNvSpPr/>
      </xdr:nvSpPr>
      <xdr:spPr>
        <a:xfrm>
          <a:off x="40005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75" name="フローチャート: 判断 74">
          <a:extLst>
            <a:ext uri="{FF2B5EF4-FFF2-40B4-BE49-F238E27FC236}">
              <a16:creationId xmlns:a16="http://schemas.microsoft.com/office/drawing/2014/main" id="{9EBD2C1D-5B07-4DC9-8665-75FEC8775A19}"/>
            </a:ext>
          </a:extLst>
        </xdr:cNvPr>
        <xdr:cNvSpPr/>
      </xdr:nvSpPr>
      <xdr:spPr>
        <a:xfrm>
          <a:off x="323850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76" name="フローチャート: 判断 75">
          <a:extLst>
            <a:ext uri="{FF2B5EF4-FFF2-40B4-BE49-F238E27FC236}">
              <a16:creationId xmlns:a16="http://schemas.microsoft.com/office/drawing/2014/main" id="{DB0F57EC-EFD9-44A0-BE1C-84A93599D277}"/>
            </a:ext>
          </a:extLst>
        </xdr:cNvPr>
        <xdr:cNvSpPr/>
      </xdr:nvSpPr>
      <xdr:spPr>
        <a:xfrm>
          <a:off x="2476500" y="611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77" name="フローチャート: 判断 76">
          <a:extLst>
            <a:ext uri="{FF2B5EF4-FFF2-40B4-BE49-F238E27FC236}">
              <a16:creationId xmlns:a16="http://schemas.microsoft.com/office/drawing/2014/main" id="{39CD0FFC-89B3-4BA5-9544-76E6ECE7C1E3}"/>
            </a:ext>
          </a:extLst>
        </xdr:cNvPr>
        <xdr:cNvSpPr/>
      </xdr:nvSpPr>
      <xdr:spPr>
        <a:xfrm>
          <a:off x="1714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80ED27BE-081C-4530-A933-72F4945F698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2FD79932-3E8A-4FAC-92DA-E739D172635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94C74BCA-0647-45FE-BAF1-1CB3DE26C12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D1AB1680-5274-4140-9DCF-43D9FE2612C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46A252B-0B94-4F16-A622-20CE97B984E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3" name="楕円 82">
          <a:extLst>
            <a:ext uri="{FF2B5EF4-FFF2-40B4-BE49-F238E27FC236}">
              <a16:creationId xmlns:a16="http://schemas.microsoft.com/office/drawing/2014/main" id="{2D3E013C-F03E-484E-A27B-FF1DB58C74FE}"/>
            </a:ext>
          </a:extLst>
        </xdr:cNvPr>
        <xdr:cNvSpPr/>
      </xdr:nvSpPr>
      <xdr:spPr>
        <a:xfrm>
          <a:off x="4711700" y="612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56895</xdr:rowOff>
    </xdr:from>
    <xdr:ext cx="405111" cy="259045"/>
    <xdr:sp macro="" textlink="">
      <xdr:nvSpPr>
        <xdr:cNvPr id="84" name="有形固定資産減価償却率該当値テキスト">
          <a:extLst>
            <a:ext uri="{FF2B5EF4-FFF2-40B4-BE49-F238E27FC236}">
              <a16:creationId xmlns:a16="http://schemas.microsoft.com/office/drawing/2014/main" id="{FC038DE8-9DF1-41E6-8A29-56539C42F45F}"/>
            </a:ext>
          </a:extLst>
        </xdr:cNvPr>
        <xdr:cNvSpPr txBox="1"/>
      </xdr:nvSpPr>
      <xdr:spPr>
        <a:xfrm>
          <a:off x="4813300" y="5971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146867</xdr:rowOff>
    </xdr:from>
    <xdr:to>
      <xdr:col>19</xdr:col>
      <xdr:colOff>187325</xdr:colOff>
      <xdr:row>31</xdr:row>
      <xdr:rowOff>77017</xdr:rowOff>
    </xdr:to>
    <xdr:sp macro="" textlink="">
      <xdr:nvSpPr>
        <xdr:cNvPr id="85" name="楕円 84">
          <a:extLst>
            <a:ext uri="{FF2B5EF4-FFF2-40B4-BE49-F238E27FC236}">
              <a16:creationId xmlns:a16="http://schemas.microsoft.com/office/drawing/2014/main" id="{227DDEA0-14C4-4AAF-8A2A-E5B075B70B2D}"/>
            </a:ext>
          </a:extLst>
        </xdr:cNvPr>
        <xdr:cNvSpPr/>
      </xdr:nvSpPr>
      <xdr:spPr>
        <a:xfrm>
          <a:off x="4000500" y="60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26217</xdr:rowOff>
    </xdr:from>
    <xdr:to>
      <xdr:col>23</xdr:col>
      <xdr:colOff>85725</xdr:colOff>
      <xdr:row>31</xdr:row>
      <xdr:rowOff>84818</xdr:rowOff>
    </xdr:to>
    <xdr:cxnSp macro="">
      <xdr:nvCxnSpPr>
        <xdr:cNvPr id="86" name="直線コネクタ 85">
          <a:extLst>
            <a:ext uri="{FF2B5EF4-FFF2-40B4-BE49-F238E27FC236}">
              <a16:creationId xmlns:a16="http://schemas.microsoft.com/office/drawing/2014/main" id="{FB5B1A31-5D25-438C-8FEE-E898BCA32996}"/>
            </a:ext>
          </a:extLst>
        </xdr:cNvPr>
        <xdr:cNvCxnSpPr/>
      </xdr:nvCxnSpPr>
      <xdr:spPr>
        <a:xfrm>
          <a:off x="4051300" y="6112692"/>
          <a:ext cx="711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91349</xdr:rowOff>
    </xdr:from>
    <xdr:to>
      <xdr:col>15</xdr:col>
      <xdr:colOff>187325</xdr:colOff>
      <xdr:row>31</xdr:row>
      <xdr:rowOff>21499</xdr:rowOff>
    </xdr:to>
    <xdr:sp macro="" textlink="">
      <xdr:nvSpPr>
        <xdr:cNvPr id="87" name="楕円 86">
          <a:extLst>
            <a:ext uri="{FF2B5EF4-FFF2-40B4-BE49-F238E27FC236}">
              <a16:creationId xmlns:a16="http://schemas.microsoft.com/office/drawing/2014/main" id="{7FB9F611-FA10-46AC-8631-F7D847F44539}"/>
            </a:ext>
          </a:extLst>
        </xdr:cNvPr>
        <xdr:cNvSpPr/>
      </xdr:nvSpPr>
      <xdr:spPr>
        <a:xfrm>
          <a:off x="3238500" y="60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142149</xdr:rowOff>
    </xdr:from>
    <xdr:to>
      <xdr:col>19</xdr:col>
      <xdr:colOff>136525</xdr:colOff>
      <xdr:row>31</xdr:row>
      <xdr:rowOff>26217</xdr:rowOff>
    </xdr:to>
    <xdr:cxnSp macro="">
      <xdr:nvCxnSpPr>
        <xdr:cNvPr id="88" name="直線コネクタ 87">
          <a:extLst>
            <a:ext uri="{FF2B5EF4-FFF2-40B4-BE49-F238E27FC236}">
              <a16:creationId xmlns:a16="http://schemas.microsoft.com/office/drawing/2014/main" id="{E4F9625C-D8D3-4295-AF8B-B3B32B06B7A9}"/>
            </a:ext>
          </a:extLst>
        </xdr:cNvPr>
        <xdr:cNvCxnSpPr/>
      </xdr:nvCxnSpPr>
      <xdr:spPr>
        <a:xfrm>
          <a:off x="3289300" y="6057174"/>
          <a:ext cx="762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91349</xdr:rowOff>
    </xdr:from>
    <xdr:to>
      <xdr:col>11</xdr:col>
      <xdr:colOff>187325</xdr:colOff>
      <xdr:row>31</xdr:row>
      <xdr:rowOff>21499</xdr:rowOff>
    </xdr:to>
    <xdr:sp macro="" textlink="">
      <xdr:nvSpPr>
        <xdr:cNvPr id="89" name="楕円 88">
          <a:extLst>
            <a:ext uri="{FF2B5EF4-FFF2-40B4-BE49-F238E27FC236}">
              <a16:creationId xmlns:a16="http://schemas.microsoft.com/office/drawing/2014/main" id="{2C08CED6-C404-4987-86EB-4F61DA6987A7}"/>
            </a:ext>
          </a:extLst>
        </xdr:cNvPr>
        <xdr:cNvSpPr/>
      </xdr:nvSpPr>
      <xdr:spPr>
        <a:xfrm>
          <a:off x="2476500" y="60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142149</xdr:rowOff>
    </xdr:from>
    <xdr:to>
      <xdr:col>15</xdr:col>
      <xdr:colOff>136525</xdr:colOff>
      <xdr:row>30</xdr:row>
      <xdr:rowOff>142149</xdr:rowOff>
    </xdr:to>
    <xdr:cxnSp macro="">
      <xdr:nvCxnSpPr>
        <xdr:cNvPr id="90" name="直線コネクタ 89">
          <a:extLst>
            <a:ext uri="{FF2B5EF4-FFF2-40B4-BE49-F238E27FC236}">
              <a16:creationId xmlns:a16="http://schemas.microsoft.com/office/drawing/2014/main" id="{D0B11FD9-34F2-45A5-8E81-F89E3DDD5D19}"/>
            </a:ext>
          </a:extLst>
        </xdr:cNvPr>
        <xdr:cNvCxnSpPr/>
      </xdr:nvCxnSpPr>
      <xdr:spPr>
        <a:xfrm>
          <a:off x="2527300" y="6057174"/>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140698</xdr:rowOff>
    </xdr:from>
    <xdr:to>
      <xdr:col>7</xdr:col>
      <xdr:colOff>187325</xdr:colOff>
      <xdr:row>31</xdr:row>
      <xdr:rowOff>70848</xdr:rowOff>
    </xdr:to>
    <xdr:sp macro="" textlink="">
      <xdr:nvSpPr>
        <xdr:cNvPr id="91" name="楕円 90">
          <a:extLst>
            <a:ext uri="{FF2B5EF4-FFF2-40B4-BE49-F238E27FC236}">
              <a16:creationId xmlns:a16="http://schemas.microsoft.com/office/drawing/2014/main" id="{CBABA782-34C6-4BC3-969C-EB0DD22B4FA8}"/>
            </a:ext>
          </a:extLst>
        </xdr:cNvPr>
        <xdr:cNvSpPr/>
      </xdr:nvSpPr>
      <xdr:spPr>
        <a:xfrm>
          <a:off x="17145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142149</xdr:rowOff>
    </xdr:from>
    <xdr:to>
      <xdr:col>11</xdr:col>
      <xdr:colOff>136525</xdr:colOff>
      <xdr:row>31</xdr:row>
      <xdr:rowOff>20048</xdr:rowOff>
    </xdr:to>
    <xdr:cxnSp macro="">
      <xdr:nvCxnSpPr>
        <xdr:cNvPr id="92" name="直線コネクタ 91">
          <a:extLst>
            <a:ext uri="{FF2B5EF4-FFF2-40B4-BE49-F238E27FC236}">
              <a16:creationId xmlns:a16="http://schemas.microsoft.com/office/drawing/2014/main" id="{9D36360B-EA16-418D-B378-DB9B35CB4B5C}"/>
            </a:ext>
          </a:extLst>
        </xdr:cNvPr>
        <xdr:cNvCxnSpPr/>
      </xdr:nvCxnSpPr>
      <xdr:spPr>
        <a:xfrm flipV="1">
          <a:off x="1765300" y="6057174"/>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16980</xdr:rowOff>
    </xdr:from>
    <xdr:ext cx="405111" cy="259045"/>
    <xdr:sp macro="" textlink="">
      <xdr:nvSpPr>
        <xdr:cNvPr id="93" name="n_1aveValue有形固定資産減価償却率">
          <a:extLst>
            <a:ext uri="{FF2B5EF4-FFF2-40B4-BE49-F238E27FC236}">
              <a16:creationId xmlns:a16="http://schemas.microsoft.com/office/drawing/2014/main" id="{F7C8B7A8-8E65-4F53-9D0C-85101867C247}"/>
            </a:ext>
          </a:extLst>
        </xdr:cNvPr>
        <xdr:cNvSpPr txBox="1"/>
      </xdr:nvSpPr>
      <xdr:spPr>
        <a:xfrm>
          <a:off x="383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148335</xdr:rowOff>
    </xdr:from>
    <xdr:ext cx="405111" cy="259045"/>
    <xdr:sp macro="" textlink="">
      <xdr:nvSpPr>
        <xdr:cNvPr id="94" name="n_2aveValue有形固定資産減価償却率">
          <a:extLst>
            <a:ext uri="{FF2B5EF4-FFF2-40B4-BE49-F238E27FC236}">
              <a16:creationId xmlns:a16="http://schemas.microsoft.com/office/drawing/2014/main" id="{4775EA7C-760D-460E-91C8-5B00BB508DCB}"/>
            </a:ext>
          </a:extLst>
        </xdr:cNvPr>
        <xdr:cNvSpPr txBox="1"/>
      </xdr:nvSpPr>
      <xdr:spPr>
        <a:xfrm>
          <a:off x="3086744" y="6234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123660</xdr:rowOff>
    </xdr:from>
    <xdr:ext cx="405111" cy="259045"/>
    <xdr:sp macro="" textlink="">
      <xdr:nvSpPr>
        <xdr:cNvPr id="95" name="n_3aveValue有形固定資産減価償却率">
          <a:extLst>
            <a:ext uri="{FF2B5EF4-FFF2-40B4-BE49-F238E27FC236}">
              <a16:creationId xmlns:a16="http://schemas.microsoft.com/office/drawing/2014/main" id="{AE98A1E1-DF9E-4117-A15E-8B09F6070CE8}"/>
            </a:ext>
          </a:extLst>
        </xdr:cNvPr>
        <xdr:cNvSpPr txBox="1"/>
      </xdr:nvSpPr>
      <xdr:spPr>
        <a:xfrm>
          <a:off x="2324744" y="621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154503</xdr:rowOff>
    </xdr:from>
    <xdr:ext cx="405111" cy="259045"/>
    <xdr:sp macro="" textlink="">
      <xdr:nvSpPr>
        <xdr:cNvPr id="96" name="n_4aveValue有形固定資産減価償却率">
          <a:extLst>
            <a:ext uri="{FF2B5EF4-FFF2-40B4-BE49-F238E27FC236}">
              <a16:creationId xmlns:a16="http://schemas.microsoft.com/office/drawing/2014/main" id="{E9D591F7-15A5-4225-A7FF-A78D1F1566BD}"/>
            </a:ext>
          </a:extLst>
        </xdr:cNvPr>
        <xdr:cNvSpPr txBox="1"/>
      </xdr:nvSpPr>
      <xdr:spPr>
        <a:xfrm>
          <a:off x="1562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93544</xdr:rowOff>
    </xdr:from>
    <xdr:ext cx="405111" cy="259045"/>
    <xdr:sp macro="" textlink="">
      <xdr:nvSpPr>
        <xdr:cNvPr id="97" name="n_1mainValue有形固定資産減価償却率">
          <a:extLst>
            <a:ext uri="{FF2B5EF4-FFF2-40B4-BE49-F238E27FC236}">
              <a16:creationId xmlns:a16="http://schemas.microsoft.com/office/drawing/2014/main" id="{1998C91A-4C66-44B0-9F85-26431713B20E}"/>
            </a:ext>
          </a:extLst>
        </xdr:cNvPr>
        <xdr:cNvSpPr txBox="1"/>
      </xdr:nvSpPr>
      <xdr:spPr>
        <a:xfrm>
          <a:off x="3836044" y="583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38026</xdr:rowOff>
    </xdr:from>
    <xdr:ext cx="405111" cy="259045"/>
    <xdr:sp macro="" textlink="">
      <xdr:nvSpPr>
        <xdr:cNvPr id="98" name="n_2mainValue有形固定資産減価償却率">
          <a:extLst>
            <a:ext uri="{FF2B5EF4-FFF2-40B4-BE49-F238E27FC236}">
              <a16:creationId xmlns:a16="http://schemas.microsoft.com/office/drawing/2014/main" id="{4ABE7A2A-B9BB-4EE0-AFD6-CB3A7F255B71}"/>
            </a:ext>
          </a:extLst>
        </xdr:cNvPr>
        <xdr:cNvSpPr txBox="1"/>
      </xdr:nvSpPr>
      <xdr:spPr>
        <a:xfrm>
          <a:off x="3086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99" name="n_3mainValue有形固定資産減価償却率">
          <a:extLst>
            <a:ext uri="{FF2B5EF4-FFF2-40B4-BE49-F238E27FC236}">
              <a16:creationId xmlns:a16="http://schemas.microsoft.com/office/drawing/2014/main" id="{CDC5FCF1-5092-4A6F-AE3C-5BC2FDF3BA8A}"/>
            </a:ext>
          </a:extLst>
        </xdr:cNvPr>
        <xdr:cNvSpPr txBox="1"/>
      </xdr:nvSpPr>
      <xdr:spPr>
        <a:xfrm>
          <a:off x="2324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87375</xdr:rowOff>
    </xdr:from>
    <xdr:ext cx="405111" cy="259045"/>
    <xdr:sp macro="" textlink="">
      <xdr:nvSpPr>
        <xdr:cNvPr id="100" name="n_4mainValue有形固定資産減価償却率">
          <a:extLst>
            <a:ext uri="{FF2B5EF4-FFF2-40B4-BE49-F238E27FC236}">
              <a16:creationId xmlns:a16="http://schemas.microsoft.com/office/drawing/2014/main" id="{910A8E01-49B6-478B-A157-6856F6020EDB}"/>
            </a:ext>
          </a:extLst>
        </xdr:cNvPr>
        <xdr:cNvSpPr txBox="1"/>
      </xdr:nvSpPr>
      <xdr:spPr>
        <a:xfrm>
          <a:off x="1562744" y="5830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44ED4E2-C641-482F-BBF2-FD35FB276D5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EFB1F660-9A6F-4FB3-AA50-FCBA1AAE94C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6C77EFB1-EE60-4EBA-8CD9-043A977E54D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CAC6E36D-B708-48D2-8478-69678E99997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71DAEA68-F284-4301-B738-4BB292C036D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1A24E6C9-EF00-4935-AFCC-BDCBA291248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73EFEC3-FF2E-4244-A2CB-A987C831EDF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8F9D3B9B-84B6-45E6-8D60-68C60C30637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41875C95-2EC3-44E0-B223-3D493C6601B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3460412B-4FDB-4223-ABC3-91B5E7B7281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F700898A-8FD2-43C5-BB67-9085BC70B08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AC7AE9F0-82D3-474C-8290-F19D824A38A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66255C0-02ED-40CC-A71E-876550A136A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年度の「学びの杜ののいち カレード」建設、平成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年度の「にぎわいの里ののいち カミーノ」建設と大規模事業が続いたことにより地方債残高が大幅に増加した。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また、扶助費や人件費などの経常経費が類似団体に比べ増加傾向にあることから債務償還比率は類似団体平均に比べ大きくなっている。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今後も人口増による児童福祉費や生活保護費などの扶助費は増加が続く見込みであるため、物件費など他経費の歳出抑制により経常収支比率全体の改善に努める必要がある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B77BE504-42DA-4C1E-B939-642332C1A47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B219588C-4A9C-418E-972C-ADF02615E4B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E735CFC5-C01C-4B83-A104-D8588AFDC8E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C0D3B4B6-3487-42D8-BCAA-EE50B413C182}"/>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9D9A6513-37CE-424F-8C52-5E67FDEC4CB7}"/>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427D96B5-34E5-4166-BFA9-55BAF292FE4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A5E747FD-CB0E-4D6B-9B6F-EA2C46A22A11}"/>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1407ABCD-2965-4E15-B4A0-C4FCDC435944}"/>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1E0DA342-42EB-4BB8-B938-08B89F22421D}"/>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2043C8CF-7323-4FB4-9DA4-996CB79AC8AE}"/>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93F67E1E-6095-4DDE-AA44-A7C07DFD9F47}"/>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2525ACC3-F0F2-4D34-A512-65EBE83AD8C7}"/>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66CF8FAB-5174-48FD-B7BA-CE4CB7231D48}"/>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359EBD8E-09ED-40BA-B2D6-44DF1D84B86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6350289B-4A5D-48CC-80CE-966D305B850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29" name="直線コネクタ 128">
          <a:extLst>
            <a:ext uri="{FF2B5EF4-FFF2-40B4-BE49-F238E27FC236}">
              <a16:creationId xmlns:a16="http://schemas.microsoft.com/office/drawing/2014/main" id="{0DB2667C-E3FA-474A-8377-62FF41153237}"/>
            </a:ext>
          </a:extLst>
        </xdr:cNvPr>
        <xdr:cNvCxnSpPr/>
      </xdr:nvCxnSpPr>
      <xdr:spPr>
        <a:xfrm flipV="1">
          <a:off x="14793595" y="5312833"/>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30" name="債務償還比率最小値テキスト">
          <a:extLst>
            <a:ext uri="{FF2B5EF4-FFF2-40B4-BE49-F238E27FC236}">
              <a16:creationId xmlns:a16="http://schemas.microsoft.com/office/drawing/2014/main" id="{7752F5B2-F584-4CC1-8745-EECEFE420DFB}"/>
            </a:ext>
          </a:extLst>
        </xdr:cNvPr>
        <xdr:cNvSpPr txBox="1"/>
      </xdr:nvSpPr>
      <xdr:spPr>
        <a:xfrm>
          <a:off x="14846300" y="66939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31" name="直線コネクタ 130">
          <a:extLst>
            <a:ext uri="{FF2B5EF4-FFF2-40B4-BE49-F238E27FC236}">
              <a16:creationId xmlns:a16="http://schemas.microsoft.com/office/drawing/2014/main" id="{53664C38-A345-49AE-846F-02C4605DBD66}"/>
            </a:ext>
          </a:extLst>
        </xdr:cNvPr>
        <xdr:cNvCxnSpPr/>
      </xdr:nvCxnSpPr>
      <xdr:spPr>
        <a:xfrm>
          <a:off x="14706600" y="669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CBF05554-295E-4ABA-8CF4-366F510C4933}"/>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0F973466-583F-4AF3-B609-5F18AB8AA8B7}"/>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121937</xdr:rowOff>
    </xdr:from>
    <xdr:ext cx="469744" cy="259045"/>
    <xdr:sp macro="" textlink="">
      <xdr:nvSpPr>
        <xdr:cNvPr id="134" name="債務償還比率平均値テキスト">
          <a:extLst>
            <a:ext uri="{FF2B5EF4-FFF2-40B4-BE49-F238E27FC236}">
              <a16:creationId xmlns:a16="http://schemas.microsoft.com/office/drawing/2014/main" id="{4DC8988F-611F-4A8A-A511-B054019C4CCA}"/>
            </a:ext>
          </a:extLst>
        </xdr:cNvPr>
        <xdr:cNvSpPr txBox="1"/>
      </xdr:nvSpPr>
      <xdr:spPr>
        <a:xfrm>
          <a:off x="14846300" y="5865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35" name="フローチャート: 判断 134">
          <a:extLst>
            <a:ext uri="{FF2B5EF4-FFF2-40B4-BE49-F238E27FC236}">
              <a16:creationId xmlns:a16="http://schemas.microsoft.com/office/drawing/2014/main" id="{317A887D-0D2C-47F7-855E-754FF5AA208A}"/>
            </a:ext>
          </a:extLst>
        </xdr:cNvPr>
        <xdr:cNvSpPr/>
      </xdr:nvSpPr>
      <xdr:spPr>
        <a:xfrm>
          <a:off x="14744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36" name="フローチャート: 判断 135">
          <a:extLst>
            <a:ext uri="{FF2B5EF4-FFF2-40B4-BE49-F238E27FC236}">
              <a16:creationId xmlns:a16="http://schemas.microsoft.com/office/drawing/2014/main" id="{15E8ADAE-A9A5-43C4-8689-B4683F484A31}"/>
            </a:ext>
          </a:extLst>
        </xdr:cNvPr>
        <xdr:cNvSpPr/>
      </xdr:nvSpPr>
      <xdr:spPr>
        <a:xfrm>
          <a:off x="140335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37" name="フローチャート: 判断 136">
          <a:extLst>
            <a:ext uri="{FF2B5EF4-FFF2-40B4-BE49-F238E27FC236}">
              <a16:creationId xmlns:a16="http://schemas.microsoft.com/office/drawing/2014/main" id="{FC50EF5E-A4B9-4DDE-A3CC-6A2FC45FE1C2}"/>
            </a:ext>
          </a:extLst>
        </xdr:cNvPr>
        <xdr:cNvSpPr/>
      </xdr:nvSpPr>
      <xdr:spPr>
        <a:xfrm>
          <a:off x="13271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38" name="フローチャート: 判断 137">
          <a:extLst>
            <a:ext uri="{FF2B5EF4-FFF2-40B4-BE49-F238E27FC236}">
              <a16:creationId xmlns:a16="http://schemas.microsoft.com/office/drawing/2014/main" id="{4679F092-610B-45B1-8F1E-682D98685EC2}"/>
            </a:ext>
          </a:extLst>
        </xdr:cNvPr>
        <xdr:cNvSpPr/>
      </xdr:nvSpPr>
      <xdr:spPr>
        <a:xfrm>
          <a:off x="12509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39" name="フローチャート: 判断 138">
          <a:extLst>
            <a:ext uri="{FF2B5EF4-FFF2-40B4-BE49-F238E27FC236}">
              <a16:creationId xmlns:a16="http://schemas.microsoft.com/office/drawing/2014/main" id="{7FD5F760-F0EE-4761-8DD3-19ED9B2F5D27}"/>
            </a:ext>
          </a:extLst>
        </xdr:cNvPr>
        <xdr:cNvSpPr/>
      </xdr:nvSpPr>
      <xdr:spPr>
        <a:xfrm>
          <a:off x="11747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B90E913-644A-4C72-A009-C52E31B3E35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23EA1CC-606D-4F18-A0A7-2409F834CAA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928D47F0-29C7-4BA5-8067-3D6AE33FE7A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2A209071-5EE4-47EC-817A-890ABF54833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EEFF0170-ED62-4465-91C8-70DEB0608FA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79459</xdr:rowOff>
    </xdr:from>
    <xdr:to>
      <xdr:col>76</xdr:col>
      <xdr:colOff>73025</xdr:colOff>
      <xdr:row>32</xdr:row>
      <xdr:rowOff>9609</xdr:rowOff>
    </xdr:to>
    <xdr:sp macro="" textlink="">
      <xdr:nvSpPr>
        <xdr:cNvPr id="145" name="楕円 144">
          <a:extLst>
            <a:ext uri="{FF2B5EF4-FFF2-40B4-BE49-F238E27FC236}">
              <a16:creationId xmlns:a16="http://schemas.microsoft.com/office/drawing/2014/main" id="{3B39C391-EDB4-448B-9855-8DE14CC12E8B}"/>
            </a:ext>
          </a:extLst>
        </xdr:cNvPr>
        <xdr:cNvSpPr/>
      </xdr:nvSpPr>
      <xdr:spPr>
        <a:xfrm>
          <a:off x="14744700" y="616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57886</xdr:rowOff>
    </xdr:from>
    <xdr:ext cx="469744" cy="259045"/>
    <xdr:sp macro="" textlink="">
      <xdr:nvSpPr>
        <xdr:cNvPr id="146" name="債務償還比率該当値テキスト">
          <a:extLst>
            <a:ext uri="{FF2B5EF4-FFF2-40B4-BE49-F238E27FC236}">
              <a16:creationId xmlns:a16="http://schemas.microsoft.com/office/drawing/2014/main" id="{AC7C12A8-52F6-4049-B471-964CF8857FE3}"/>
            </a:ext>
          </a:extLst>
        </xdr:cNvPr>
        <xdr:cNvSpPr txBox="1"/>
      </xdr:nvSpPr>
      <xdr:spPr>
        <a:xfrm>
          <a:off x="14846300" y="614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8763</xdr:rowOff>
    </xdr:from>
    <xdr:to>
      <xdr:col>72</xdr:col>
      <xdr:colOff>123825</xdr:colOff>
      <xdr:row>32</xdr:row>
      <xdr:rowOff>110363</xdr:rowOff>
    </xdr:to>
    <xdr:sp macro="" textlink="">
      <xdr:nvSpPr>
        <xdr:cNvPr id="147" name="楕円 146">
          <a:extLst>
            <a:ext uri="{FF2B5EF4-FFF2-40B4-BE49-F238E27FC236}">
              <a16:creationId xmlns:a16="http://schemas.microsoft.com/office/drawing/2014/main" id="{411DC6E6-1950-474E-B66F-30F2CC6C6581}"/>
            </a:ext>
          </a:extLst>
        </xdr:cNvPr>
        <xdr:cNvSpPr/>
      </xdr:nvSpPr>
      <xdr:spPr>
        <a:xfrm>
          <a:off x="140335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130259</xdr:rowOff>
    </xdr:from>
    <xdr:to>
      <xdr:col>76</xdr:col>
      <xdr:colOff>22225</xdr:colOff>
      <xdr:row>32</xdr:row>
      <xdr:rowOff>59563</xdr:rowOff>
    </xdr:to>
    <xdr:cxnSp macro="">
      <xdr:nvCxnSpPr>
        <xdr:cNvPr id="148" name="直線コネクタ 147">
          <a:extLst>
            <a:ext uri="{FF2B5EF4-FFF2-40B4-BE49-F238E27FC236}">
              <a16:creationId xmlns:a16="http://schemas.microsoft.com/office/drawing/2014/main" id="{53869C65-A7DC-4151-8E17-1899A77AF0A9}"/>
            </a:ext>
          </a:extLst>
        </xdr:cNvPr>
        <xdr:cNvCxnSpPr/>
      </xdr:nvCxnSpPr>
      <xdr:spPr>
        <a:xfrm flipV="1">
          <a:off x="14084300" y="6216734"/>
          <a:ext cx="711200" cy="10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150587</xdr:rowOff>
    </xdr:from>
    <xdr:to>
      <xdr:col>68</xdr:col>
      <xdr:colOff>123825</xdr:colOff>
      <xdr:row>32</xdr:row>
      <xdr:rowOff>80737</xdr:rowOff>
    </xdr:to>
    <xdr:sp macro="" textlink="">
      <xdr:nvSpPr>
        <xdr:cNvPr id="149" name="楕円 148">
          <a:extLst>
            <a:ext uri="{FF2B5EF4-FFF2-40B4-BE49-F238E27FC236}">
              <a16:creationId xmlns:a16="http://schemas.microsoft.com/office/drawing/2014/main" id="{6F0C75DE-BCD8-4383-BD73-0D0A9D54BCEC}"/>
            </a:ext>
          </a:extLst>
        </xdr:cNvPr>
        <xdr:cNvSpPr/>
      </xdr:nvSpPr>
      <xdr:spPr>
        <a:xfrm>
          <a:off x="13271500" y="623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29937</xdr:rowOff>
    </xdr:from>
    <xdr:to>
      <xdr:col>72</xdr:col>
      <xdr:colOff>73025</xdr:colOff>
      <xdr:row>32</xdr:row>
      <xdr:rowOff>59563</xdr:rowOff>
    </xdr:to>
    <xdr:cxnSp macro="">
      <xdr:nvCxnSpPr>
        <xdr:cNvPr id="150" name="直線コネクタ 149">
          <a:extLst>
            <a:ext uri="{FF2B5EF4-FFF2-40B4-BE49-F238E27FC236}">
              <a16:creationId xmlns:a16="http://schemas.microsoft.com/office/drawing/2014/main" id="{D5DCEEF1-5267-42EC-9435-173A00F92A48}"/>
            </a:ext>
          </a:extLst>
        </xdr:cNvPr>
        <xdr:cNvCxnSpPr/>
      </xdr:nvCxnSpPr>
      <xdr:spPr>
        <a:xfrm>
          <a:off x="13322300" y="6287862"/>
          <a:ext cx="762000" cy="2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129237</xdr:rowOff>
    </xdr:from>
    <xdr:to>
      <xdr:col>64</xdr:col>
      <xdr:colOff>123825</xdr:colOff>
      <xdr:row>32</xdr:row>
      <xdr:rowOff>59387</xdr:rowOff>
    </xdr:to>
    <xdr:sp macro="" textlink="">
      <xdr:nvSpPr>
        <xdr:cNvPr id="151" name="楕円 150">
          <a:extLst>
            <a:ext uri="{FF2B5EF4-FFF2-40B4-BE49-F238E27FC236}">
              <a16:creationId xmlns:a16="http://schemas.microsoft.com/office/drawing/2014/main" id="{4A7848F2-8203-4F6E-95A0-627063461EAE}"/>
            </a:ext>
          </a:extLst>
        </xdr:cNvPr>
        <xdr:cNvSpPr/>
      </xdr:nvSpPr>
      <xdr:spPr>
        <a:xfrm>
          <a:off x="12509500" y="621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8587</xdr:rowOff>
    </xdr:from>
    <xdr:to>
      <xdr:col>68</xdr:col>
      <xdr:colOff>73025</xdr:colOff>
      <xdr:row>32</xdr:row>
      <xdr:rowOff>29937</xdr:rowOff>
    </xdr:to>
    <xdr:cxnSp macro="">
      <xdr:nvCxnSpPr>
        <xdr:cNvPr id="152" name="直線コネクタ 151">
          <a:extLst>
            <a:ext uri="{FF2B5EF4-FFF2-40B4-BE49-F238E27FC236}">
              <a16:creationId xmlns:a16="http://schemas.microsoft.com/office/drawing/2014/main" id="{437B761D-577B-436B-AC38-019AB1BCF626}"/>
            </a:ext>
          </a:extLst>
        </xdr:cNvPr>
        <xdr:cNvCxnSpPr/>
      </xdr:nvCxnSpPr>
      <xdr:spPr>
        <a:xfrm>
          <a:off x="12560300" y="6266512"/>
          <a:ext cx="762000" cy="2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3415</xdr:rowOff>
    </xdr:from>
    <xdr:to>
      <xdr:col>60</xdr:col>
      <xdr:colOff>123825</xdr:colOff>
      <xdr:row>31</xdr:row>
      <xdr:rowOff>105015</xdr:rowOff>
    </xdr:to>
    <xdr:sp macro="" textlink="">
      <xdr:nvSpPr>
        <xdr:cNvPr id="153" name="楕円 152">
          <a:extLst>
            <a:ext uri="{FF2B5EF4-FFF2-40B4-BE49-F238E27FC236}">
              <a16:creationId xmlns:a16="http://schemas.microsoft.com/office/drawing/2014/main" id="{9EF51ACB-2D32-46FF-B652-6AA43095DA9F}"/>
            </a:ext>
          </a:extLst>
        </xdr:cNvPr>
        <xdr:cNvSpPr/>
      </xdr:nvSpPr>
      <xdr:spPr>
        <a:xfrm>
          <a:off x="11747500" y="608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54215</xdr:rowOff>
    </xdr:from>
    <xdr:to>
      <xdr:col>64</xdr:col>
      <xdr:colOff>73025</xdr:colOff>
      <xdr:row>32</xdr:row>
      <xdr:rowOff>8587</xdr:rowOff>
    </xdr:to>
    <xdr:cxnSp macro="">
      <xdr:nvCxnSpPr>
        <xdr:cNvPr id="154" name="直線コネクタ 153">
          <a:extLst>
            <a:ext uri="{FF2B5EF4-FFF2-40B4-BE49-F238E27FC236}">
              <a16:creationId xmlns:a16="http://schemas.microsoft.com/office/drawing/2014/main" id="{B6CE1D42-3438-4429-85DA-36AA5414A5FC}"/>
            </a:ext>
          </a:extLst>
        </xdr:cNvPr>
        <xdr:cNvCxnSpPr/>
      </xdr:nvCxnSpPr>
      <xdr:spPr>
        <a:xfrm>
          <a:off x="11798300" y="6140690"/>
          <a:ext cx="762000" cy="12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58211</xdr:rowOff>
    </xdr:from>
    <xdr:ext cx="469744" cy="259045"/>
    <xdr:sp macro="" textlink="">
      <xdr:nvSpPr>
        <xdr:cNvPr id="155" name="n_1aveValue債務償還比率">
          <a:extLst>
            <a:ext uri="{FF2B5EF4-FFF2-40B4-BE49-F238E27FC236}">
              <a16:creationId xmlns:a16="http://schemas.microsoft.com/office/drawing/2014/main" id="{CFADC8E7-1521-4218-816E-AD1195DD32B9}"/>
            </a:ext>
          </a:extLst>
        </xdr:cNvPr>
        <xdr:cNvSpPr txBox="1"/>
      </xdr:nvSpPr>
      <xdr:spPr>
        <a:xfrm>
          <a:off x="13836727" y="5801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65648</xdr:rowOff>
    </xdr:from>
    <xdr:ext cx="469744" cy="259045"/>
    <xdr:sp macro="" textlink="">
      <xdr:nvSpPr>
        <xdr:cNvPr id="156" name="n_2aveValue債務償還比率">
          <a:extLst>
            <a:ext uri="{FF2B5EF4-FFF2-40B4-BE49-F238E27FC236}">
              <a16:creationId xmlns:a16="http://schemas.microsoft.com/office/drawing/2014/main" id="{733DC585-D6BA-4A88-8725-DCEAAC846ADC}"/>
            </a:ext>
          </a:extLst>
        </xdr:cNvPr>
        <xdr:cNvSpPr txBox="1"/>
      </xdr:nvSpPr>
      <xdr:spPr>
        <a:xfrm>
          <a:off x="130874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108948</xdr:rowOff>
    </xdr:from>
    <xdr:ext cx="469744" cy="259045"/>
    <xdr:sp macro="" textlink="">
      <xdr:nvSpPr>
        <xdr:cNvPr id="157" name="n_3aveValue債務償還比率">
          <a:extLst>
            <a:ext uri="{FF2B5EF4-FFF2-40B4-BE49-F238E27FC236}">
              <a16:creationId xmlns:a16="http://schemas.microsoft.com/office/drawing/2014/main" id="{D56B39E4-1140-46BF-87BD-6080F2AAC629}"/>
            </a:ext>
          </a:extLst>
        </xdr:cNvPr>
        <xdr:cNvSpPr txBox="1"/>
      </xdr:nvSpPr>
      <xdr:spPr>
        <a:xfrm>
          <a:off x="123254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105618</xdr:rowOff>
    </xdr:from>
    <xdr:ext cx="469744" cy="259045"/>
    <xdr:sp macro="" textlink="">
      <xdr:nvSpPr>
        <xdr:cNvPr id="158" name="n_4aveValue債務償還比率">
          <a:extLst>
            <a:ext uri="{FF2B5EF4-FFF2-40B4-BE49-F238E27FC236}">
              <a16:creationId xmlns:a16="http://schemas.microsoft.com/office/drawing/2014/main" id="{A4994922-9488-442A-99B4-351B1148C1E3}"/>
            </a:ext>
          </a:extLst>
        </xdr:cNvPr>
        <xdr:cNvSpPr txBox="1"/>
      </xdr:nvSpPr>
      <xdr:spPr>
        <a:xfrm>
          <a:off x="115634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101490</xdr:rowOff>
    </xdr:from>
    <xdr:ext cx="469744" cy="259045"/>
    <xdr:sp macro="" textlink="">
      <xdr:nvSpPr>
        <xdr:cNvPr id="159" name="n_1mainValue債務償還比率">
          <a:extLst>
            <a:ext uri="{FF2B5EF4-FFF2-40B4-BE49-F238E27FC236}">
              <a16:creationId xmlns:a16="http://schemas.microsoft.com/office/drawing/2014/main" id="{00D4B43E-64E0-40F5-A361-FAA5ECA611CC}"/>
            </a:ext>
          </a:extLst>
        </xdr:cNvPr>
        <xdr:cNvSpPr txBox="1"/>
      </xdr:nvSpPr>
      <xdr:spPr>
        <a:xfrm>
          <a:off x="13836727" y="635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71864</xdr:rowOff>
    </xdr:from>
    <xdr:ext cx="469744" cy="259045"/>
    <xdr:sp macro="" textlink="">
      <xdr:nvSpPr>
        <xdr:cNvPr id="160" name="n_2mainValue債務償還比率">
          <a:extLst>
            <a:ext uri="{FF2B5EF4-FFF2-40B4-BE49-F238E27FC236}">
              <a16:creationId xmlns:a16="http://schemas.microsoft.com/office/drawing/2014/main" id="{0B0C282A-0737-4939-B568-7D2E7510910F}"/>
            </a:ext>
          </a:extLst>
        </xdr:cNvPr>
        <xdr:cNvSpPr txBox="1"/>
      </xdr:nvSpPr>
      <xdr:spPr>
        <a:xfrm>
          <a:off x="13087427" y="63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50514</xdr:rowOff>
    </xdr:from>
    <xdr:ext cx="469744" cy="259045"/>
    <xdr:sp macro="" textlink="">
      <xdr:nvSpPr>
        <xdr:cNvPr id="161" name="n_3mainValue債務償還比率">
          <a:extLst>
            <a:ext uri="{FF2B5EF4-FFF2-40B4-BE49-F238E27FC236}">
              <a16:creationId xmlns:a16="http://schemas.microsoft.com/office/drawing/2014/main" id="{44C50233-0730-4F9F-BFD9-69C4037A6C98}"/>
            </a:ext>
          </a:extLst>
        </xdr:cNvPr>
        <xdr:cNvSpPr txBox="1"/>
      </xdr:nvSpPr>
      <xdr:spPr>
        <a:xfrm>
          <a:off x="12325427" y="630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121542</xdr:rowOff>
    </xdr:from>
    <xdr:ext cx="469744" cy="259045"/>
    <xdr:sp macro="" textlink="">
      <xdr:nvSpPr>
        <xdr:cNvPr id="162" name="n_4mainValue債務償還比率">
          <a:extLst>
            <a:ext uri="{FF2B5EF4-FFF2-40B4-BE49-F238E27FC236}">
              <a16:creationId xmlns:a16="http://schemas.microsoft.com/office/drawing/2014/main" id="{2874F1B5-FF0D-476F-A058-C12312A30C74}"/>
            </a:ext>
          </a:extLst>
        </xdr:cNvPr>
        <xdr:cNvSpPr txBox="1"/>
      </xdr:nvSpPr>
      <xdr:spPr>
        <a:xfrm>
          <a:off x="11563427" y="586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7E1572E0-21FD-4B40-B5E6-36C70FCD8A5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1A3F5554-B8C9-458D-92FA-832CE8D9986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FAE6206D-CC5D-4044-951E-D55060BBADC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1B06EE63-03E5-485A-BE33-62149769B75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EE9AB7E9-EE41-4167-8401-5F493C2AF83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E83C02B3-4245-4727-91BF-E8A88A2FC19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8A76FE8-0388-42FC-AA1B-060C92DEF4F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6ECD2B0-A0FF-4E3C-8834-6BC875204B9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B8ADD78-6C20-40DB-91A5-B9020F579F3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96EEDE0-7A1C-43A3-A69B-5D620E1D2FB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石川県野々市市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7C8F724-6F60-47C0-BCCB-9CB42919CFB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3BA08B4-C16A-447E-8278-E8C855D6464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0681F25-08E2-4B57-9578-CE3819FD097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D169C90-49C6-4435-AF95-4620023AB57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59BDE2A-374E-448A-90EB-14DDD353D62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7464FA6-B556-442B-9C8F-CA15691CB6C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53,563
52,990
13.56
25,546,628
25,176,513
310,021
11,227,774
20,171,964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843AF6E-8DFE-4BB5-861C-A8B355E19F2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23375B7-62D8-465D-8EEC-BAD8E2E24E0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A43DDD8-8A85-4D88-B461-749BF61EB70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5DDF7D5-8670-41A0-AAB2-199F209EB5E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ADB907A-DC48-4426-AD94-7968F220AA3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E765332-65AB-4788-9696-984751F2B94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1E0C56E-6036-465B-98F6-9DB6D6FBF94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FA06543-5268-4B33-8308-6DDA2FF615C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74F554B-6A25-46E3-90D9-2804FE66FF2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EB63F5F-8DAE-486B-8683-3AC23D88035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F132C0F-9289-4724-994F-153FD51696F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0E297ED-8631-4D4A-9ED2-3CB303EB17D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5CFDA47-6278-414C-A81D-C929106DA79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DEBC4B7-1DA4-4E00-B2B2-F4BA839FBB3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4CB09AC-69D5-4FDC-9D6D-A7F8E8A3497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EAB5E38-8BA1-4532-9707-48E129FED0C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900F4A9-7E70-491C-ACD3-CC9F1F4DB1C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8B2A999-B410-428C-B1E9-CA3C07B160C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40F184F-BD35-48D7-9085-686B37B3C33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AC64515-582D-406A-9808-BEB7DD468F8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5670D81-3328-45E5-BF18-53C7D4D8636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44023CD-5AFA-4F60-986C-DA128FD5E67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2F8DF08-E9CD-4F83-8EF8-BAEBCC0D62D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B2352A9-E328-46D4-B6BF-FCB72EB7345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9BD16E3-116E-4AFA-897B-D51504EBF38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D4ED60C-7F70-4477-8B9C-83DABF8C227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04E4CE2-E637-4C6B-8725-DDE035894AB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AFED0AD-F6FD-4642-9DDC-16EECD832F0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F2A4352-5059-4679-B11F-A8E6F592AA4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17D0062-CBBD-48D2-846C-CBE24DF2C5C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85AD016-64E4-4CC8-9489-43DCBA65EFE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C219FAD-33EA-4674-8DB5-99D5EFF6603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0E17513-E944-40AE-B391-84C7FB7253C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5FFE74BD-F1C4-4212-8E9E-FB659A30EBE7}"/>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3D1AA9E-D334-4EE9-9A0F-74E574201DC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8CEDF6E-ED65-4827-A485-95687230DAD9}"/>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0AC9740-2084-48A2-82DA-CFAF570CAFF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5A9F589-EF41-419A-9874-37844D92A65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E618218-5E65-4A09-8072-0DF912FCB0D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56E6EA2-A27D-4728-9D95-523C61CB479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5C25FF6-8785-4CF6-BFC4-EBC6313A213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78483253-E937-47B6-8A67-01AA6A66DDC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1417F664-686D-4A3F-AB94-D65E2E03993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7CD80BF6-B3F4-4C1D-8CDF-A1895DF1AE4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6BBDABE-5EAC-4DE4-973E-925C00FA85E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E06ACE44-B325-4E16-83A0-2EA9DF99E22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a:extLst>
            <a:ext uri="{FF2B5EF4-FFF2-40B4-BE49-F238E27FC236}">
              <a16:creationId xmlns:a16="http://schemas.microsoft.com/office/drawing/2014/main" id="{AE83ED62-3D15-4288-A1B1-AA983ECF7014}"/>
            </a:ext>
          </a:extLst>
        </xdr:cNvPr>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a:extLst>
            <a:ext uri="{FF2B5EF4-FFF2-40B4-BE49-F238E27FC236}">
              <a16:creationId xmlns:a16="http://schemas.microsoft.com/office/drawing/2014/main" id="{234032CB-97DD-4902-975D-0EE359013355}"/>
            </a:ext>
          </a:extLst>
        </xdr:cNvPr>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a:extLst>
            <a:ext uri="{FF2B5EF4-FFF2-40B4-BE49-F238E27FC236}">
              <a16:creationId xmlns:a16="http://schemas.microsoft.com/office/drawing/2014/main" id="{F1184B50-5AA7-4006-83CB-854F363F73CC}"/>
            </a:ext>
          </a:extLst>
        </xdr:cNvPr>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6609CAA8-B590-48A5-BCBB-9AA0D2719C2A}"/>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BB12F9A6-A82C-4AF9-BB40-86F1F094ECAE}"/>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159311</xdr:rowOff>
    </xdr:from>
    <xdr:ext cx="405111" cy="259045"/>
    <xdr:sp macro="" textlink="">
      <xdr:nvSpPr>
        <xdr:cNvPr id="63" name="【道路】&#10;有形固定資産減価償却率平均値テキスト">
          <a:extLst>
            <a:ext uri="{FF2B5EF4-FFF2-40B4-BE49-F238E27FC236}">
              <a16:creationId xmlns:a16="http://schemas.microsoft.com/office/drawing/2014/main" id="{D5A8D69A-5198-4E5C-9126-33CD3A3BCB6E}"/>
            </a:ext>
          </a:extLst>
        </xdr:cNvPr>
        <xdr:cNvSpPr txBox="1"/>
      </xdr:nvSpPr>
      <xdr:spPr>
        <a:xfrm>
          <a:off x="4673600" y="6502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a:extLst>
            <a:ext uri="{FF2B5EF4-FFF2-40B4-BE49-F238E27FC236}">
              <a16:creationId xmlns:a16="http://schemas.microsoft.com/office/drawing/2014/main" id="{C9E8352D-1D47-4CB3-9D5C-B6497D74A85D}"/>
            </a:ext>
          </a:extLst>
        </xdr:cNvPr>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a:extLst>
            <a:ext uri="{FF2B5EF4-FFF2-40B4-BE49-F238E27FC236}">
              <a16:creationId xmlns:a16="http://schemas.microsoft.com/office/drawing/2014/main" id="{C5AB94F8-718B-4EDE-A247-BA5BC3C2CBB8}"/>
            </a:ext>
          </a:extLst>
        </xdr:cNvPr>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a:extLst>
            <a:ext uri="{FF2B5EF4-FFF2-40B4-BE49-F238E27FC236}">
              <a16:creationId xmlns:a16="http://schemas.microsoft.com/office/drawing/2014/main" id="{2750368F-9F81-4941-8B6A-191D1465B3D9}"/>
            </a:ext>
          </a:extLst>
        </xdr:cNvPr>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a:extLst>
            <a:ext uri="{FF2B5EF4-FFF2-40B4-BE49-F238E27FC236}">
              <a16:creationId xmlns:a16="http://schemas.microsoft.com/office/drawing/2014/main" id="{D427C1AA-1EA5-4EC4-A54D-77CE461FF384}"/>
            </a:ext>
          </a:extLst>
        </xdr:cNvPr>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9B50AFBA-18BB-4FBB-86D6-6F240A2B834A}"/>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5EE3379-00D9-4AB9-B9C3-8EFE0174704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4D19A8B-69A2-46F0-8DA3-055E6AC997E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DCF93E0-F69F-47BB-90E2-0B4350149F0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40826CD-7342-4B2F-A404-CE898C5BFED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D6ECBED-A347-4EC6-8683-45175CE33FD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31931</xdr:rowOff>
    </xdr:from>
    <xdr:to>
      <xdr:col>24</xdr:col>
      <xdr:colOff>114300</xdr:colOff>
      <xdr:row>39</xdr:row>
      <xdr:rowOff>133531</xdr:rowOff>
    </xdr:to>
    <xdr:sp macro="" textlink="">
      <xdr:nvSpPr>
        <xdr:cNvPr id="74" name="楕円 73">
          <a:extLst>
            <a:ext uri="{FF2B5EF4-FFF2-40B4-BE49-F238E27FC236}">
              <a16:creationId xmlns:a16="http://schemas.microsoft.com/office/drawing/2014/main" id="{AF0F96B6-862A-4DD7-9E36-F1E2896016C9}"/>
            </a:ext>
          </a:extLst>
        </xdr:cNvPr>
        <xdr:cNvSpPr/>
      </xdr:nvSpPr>
      <xdr:spPr>
        <a:xfrm>
          <a:off x="4584700" y="671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10358</xdr:rowOff>
    </xdr:from>
    <xdr:ext cx="405111" cy="259045"/>
    <xdr:sp macro="" textlink="">
      <xdr:nvSpPr>
        <xdr:cNvPr id="75" name="【道路】&#10;有形固定資産減価償却率該当値テキスト">
          <a:extLst>
            <a:ext uri="{FF2B5EF4-FFF2-40B4-BE49-F238E27FC236}">
              <a16:creationId xmlns:a16="http://schemas.microsoft.com/office/drawing/2014/main" id="{AA4BE1F7-240B-48AE-B0C7-F300CF9A786D}"/>
            </a:ext>
          </a:extLst>
        </xdr:cNvPr>
        <xdr:cNvSpPr txBox="1"/>
      </xdr:nvSpPr>
      <xdr:spPr>
        <a:xfrm>
          <a:off x="4673600" y="669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15603</xdr:rowOff>
    </xdr:from>
    <xdr:to>
      <xdr:col>20</xdr:col>
      <xdr:colOff>38100</xdr:colOff>
      <xdr:row>39</xdr:row>
      <xdr:rowOff>117203</xdr:rowOff>
    </xdr:to>
    <xdr:sp macro="" textlink="">
      <xdr:nvSpPr>
        <xdr:cNvPr id="76" name="楕円 75">
          <a:extLst>
            <a:ext uri="{FF2B5EF4-FFF2-40B4-BE49-F238E27FC236}">
              <a16:creationId xmlns:a16="http://schemas.microsoft.com/office/drawing/2014/main" id="{793506F7-CFE2-4826-AB0E-E931F39FDCFF}"/>
            </a:ext>
          </a:extLst>
        </xdr:cNvPr>
        <xdr:cNvSpPr/>
      </xdr:nvSpPr>
      <xdr:spPr>
        <a:xfrm>
          <a:off x="3746500" y="67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66403</xdr:rowOff>
    </xdr:from>
    <xdr:to>
      <xdr:col>24</xdr:col>
      <xdr:colOff>63500</xdr:colOff>
      <xdr:row>39</xdr:row>
      <xdr:rowOff>82731</xdr:rowOff>
    </xdr:to>
    <xdr:cxnSp macro="">
      <xdr:nvCxnSpPr>
        <xdr:cNvPr id="77" name="直線コネクタ 76">
          <a:extLst>
            <a:ext uri="{FF2B5EF4-FFF2-40B4-BE49-F238E27FC236}">
              <a16:creationId xmlns:a16="http://schemas.microsoft.com/office/drawing/2014/main" id="{C6EF0840-2569-4FF4-8994-4FE19794E612}"/>
            </a:ext>
          </a:extLst>
        </xdr:cNvPr>
        <xdr:cNvCxnSpPr/>
      </xdr:nvCxnSpPr>
      <xdr:spPr>
        <a:xfrm>
          <a:off x="3797300" y="675295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7438</xdr:rowOff>
    </xdr:from>
    <xdr:to>
      <xdr:col>15</xdr:col>
      <xdr:colOff>101600</xdr:colOff>
      <xdr:row>39</xdr:row>
      <xdr:rowOff>109038</xdr:rowOff>
    </xdr:to>
    <xdr:sp macro="" textlink="">
      <xdr:nvSpPr>
        <xdr:cNvPr id="78" name="楕円 77">
          <a:extLst>
            <a:ext uri="{FF2B5EF4-FFF2-40B4-BE49-F238E27FC236}">
              <a16:creationId xmlns:a16="http://schemas.microsoft.com/office/drawing/2014/main" id="{135D26A1-7012-444B-9F0E-995D058F925E}"/>
            </a:ext>
          </a:extLst>
        </xdr:cNvPr>
        <xdr:cNvSpPr/>
      </xdr:nvSpPr>
      <xdr:spPr>
        <a:xfrm>
          <a:off x="2857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58238</xdr:rowOff>
    </xdr:from>
    <xdr:to>
      <xdr:col>19</xdr:col>
      <xdr:colOff>177800</xdr:colOff>
      <xdr:row>39</xdr:row>
      <xdr:rowOff>66403</xdr:rowOff>
    </xdr:to>
    <xdr:cxnSp macro="">
      <xdr:nvCxnSpPr>
        <xdr:cNvPr id="79" name="直線コネクタ 78">
          <a:extLst>
            <a:ext uri="{FF2B5EF4-FFF2-40B4-BE49-F238E27FC236}">
              <a16:creationId xmlns:a16="http://schemas.microsoft.com/office/drawing/2014/main" id="{16498C97-E77C-4807-BF69-F7B5DB0271F0}"/>
            </a:ext>
          </a:extLst>
        </xdr:cNvPr>
        <xdr:cNvCxnSpPr/>
      </xdr:nvCxnSpPr>
      <xdr:spPr>
        <a:xfrm>
          <a:off x="2908300" y="674478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2540</xdr:rowOff>
    </xdr:from>
    <xdr:to>
      <xdr:col>10</xdr:col>
      <xdr:colOff>165100</xdr:colOff>
      <xdr:row>39</xdr:row>
      <xdr:rowOff>104140</xdr:rowOff>
    </xdr:to>
    <xdr:sp macro="" textlink="">
      <xdr:nvSpPr>
        <xdr:cNvPr id="80" name="楕円 79">
          <a:extLst>
            <a:ext uri="{FF2B5EF4-FFF2-40B4-BE49-F238E27FC236}">
              <a16:creationId xmlns:a16="http://schemas.microsoft.com/office/drawing/2014/main" id="{5030AC7C-C812-4DF8-A499-5E1DE0D30AD0}"/>
            </a:ext>
          </a:extLst>
        </xdr:cNvPr>
        <xdr:cNvSpPr/>
      </xdr:nvSpPr>
      <xdr:spPr>
        <a:xfrm>
          <a:off x="1968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53340</xdr:rowOff>
    </xdr:from>
    <xdr:to>
      <xdr:col>15</xdr:col>
      <xdr:colOff>50800</xdr:colOff>
      <xdr:row>39</xdr:row>
      <xdr:rowOff>58238</xdr:rowOff>
    </xdr:to>
    <xdr:cxnSp macro="">
      <xdr:nvCxnSpPr>
        <xdr:cNvPr id="81" name="直線コネクタ 80">
          <a:extLst>
            <a:ext uri="{FF2B5EF4-FFF2-40B4-BE49-F238E27FC236}">
              <a16:creationId xmlns:a16="http://schemas.microsoft.com/office/drawing/2014/main" id="{8451A232-180B-4EB7-9932-51104B7F2710}"/>
            </a:ext>
          </a:extLst>
        </xdr:cNvPr>
        <xdr:cNvCxnSpPr/>
      </xdr:nvCxnSpPr>
      <xdr:spPr>
        <a:xfrm>
          <a:off x="2019300" y="673989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169091</xdr:rowOff>
    </xdr:from>
    <xdr:to>
      <xdr:col>6</xdr:col>
      <xdr:colOff>38100</xdr:colOff>
      <xdr:row>39</xdr:row>
      <xdr:rowOff>99241</xdr:rowOff>
    </xdr:to>
    <xdr:sp macro="" textlink="">
      <xdr:nvSpPr>
        <xdr:cNvPr id="82" name="楕円 81">
          <a:extLst>
            <a:ext uri="{FF2B5EF4-FFF2-40B4-BE49-F238E27FC236}">
              <a16:creationId xmlns:a16="http://schemas.microsoft.com/office/drawing/2014/main" id="{E7994D14-26E2-430E-B50C-09A66E64D13B}"/>
            </a:ext>
          </a:extLst>
        </xdr:cNvPr>
        <xdr:cNvSpPr/>
      </xdr:nvSpPr>
      <xdr:spPr>
        <a:xfrm>
          <a:off x="1079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48441</xdr:rowOff>
    </xdr:from>
    <xdr:to>
      <xdr:col>10</xdr:col>
      <xdr:colOff>114300</xdr:colOff>
      <xdr:row>39</xdr:row>
      <xdr:rowOff>53340</xdr:rowOff>
    </xdr:to>
    <xdr:cxnSp macro="">
      <xdr:nvCxnSpPr>
        <xdr:cNvPr id="83" name="直線コネクタ 82">
          <a:extLst>
            <a:ext uri="{FF2B5EF4-FFF2-40B4-BE49-F238E27FC236}">
              <a16:creationId xmlns:a16="http://schemas.microsoft.com/office/drawing/2014/main" id="{786198D3-E09A-4039-8698-DE22372F2F74}"/>
            </a:ext>
          </a:extLst>
        </xdr:cNvPr>
        <xdr:cNvCxnSpPr/>
      </xdr:nvCxnSpPr>
      <xdr:spPr>
        <a:xfrm>
          <a:off x="1130300" y="673499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63517</xdr:rowOff>
    </xdr:from>
    <xdr:ext cx="405111" cy="259045"/>
    <xdr:sp macro="" textlink="">
      <xdr:nvSpPr>
        <xdr:cNvPr id="84" name="n_1aveValue【道路】&#10;有形固定資産減価償却率">
          <a:extLst>
            <a:ext uri="{FF2B5EF4-FFF2-40B4-BE49-F238E27FC236}">
              <a16:creationId xmlns:a16="http://schemas.microsoft.com/office/drawing/2014/main" id="{694339F3-B345-45C9-9E31-62BC2452C3D2}"/>
            </a:ext>
          </a:extLst>
        </xdr:cNvPr>
        <xdr:cNvSpPr txBox="1"/>
      </xdr:nvSpPr>
      <xdr:spPr>
        <a:xfrm>
          <a:off x="3582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42290</xdr:rowOff>
    </xdr:from>
    <xdr:ext cx="405111" cy="259045"/>
    <xdr:sp macro="" textlink="">
      <xdr:nvSpPr>
        <xdr:cNvPr id="85" name="n_2aveValue【道路】&#10;有形固定資産減価償却率">
          <a:extLst>
            <a:ext uri="{FF2B5EF4-FFF2-40B4-BE49-F238E27FC236}">
              <a16:creationId xmlns:a16="http://schemas.microsoft.com/office/drawing/2014/main" id="{A894A2FE-9076-4807-B491-F85D20BBB447}"/>
            </a:ext>
          </a:extLst>
        </xdr:cNvPr>
        <xdr:cNvSpPr txBox="1"/>
      </xdr:nvSpPr>
      <xdr:spPr>
        <a:xfrm>
          <a:off x="2705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19430</xdr:rowOff>
    </xdr:from>
    <xdr:ext cx="405111" cy="259045"/>
    <xdr:sp macro="" textlink="">
      <xdr:nvSpPr>
        <xdr:cNvPr id="86" name="n_3aveValue【道路】&#10;有形固定資産減価償却率">
          <a:extLst>
            <a:ext uri="{FF2B5EF4-FFF2-40B4-BE49-F238E27FC236}">
              <a16:creationId xmlns:a16="http://schemas.microsoft.com/office/drawing/2014/main" id="{B22A6FEE-F5AB-49C5-8B32-27745F81C5CB}"/>
            </a:ext>
          </a:extLst>
        </xdr:cNvPr>
        <xdr:cNvSpPr txBox="1"/>
      </xdr:nvSpPr>
      <xdr:spPr>
        <a:xfrm>
          <a:off x="1816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a:extLst>
            <a:ext uri="{FF2B5EF4-FFF2-40B4-BE49-F238E27FC236}">
              <a16:creationId xmlns:a16="http://schemas.microsoft.com/office/drawing/2014/main" id="{F6DF87F9-DCAF-4969-9413-4D7182F1DADB}"/>
            </a:ext>
          </a:extLst>
        </xdr:cNvPr>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108330</xdr:rowOff>
    </xdr:from>
    <xdr:ext cx="405111" cy="259045"/>
    <xdr:sp macro="" textlink="">
      <xdr:nvSpPr>
        <xdr:cNvPr id="88" name="n_1mainValue【道路】&#10;有形固定資産減価償却率">
          <a:extLst>
            <a:ext uri="{FF2B5EF4-FFF2-40B4-BE49-F238E27FC236}">
              <a16:creationId xmlns:a16="http://schemas.microsoft.com/office/drawing/2014/main" id="{07DFAE99-F4AA-4B66-9709-40C54A42586B}"/>
            </a:ext>
          </a:extLst>
        </xdr:cNvPr>
        <xdr:cNvSpPr txBox="1"/>
      </xdr:nvSpPr>
      <xdr:spPr>
        <a:xfrm>
          <a:off x="3582044" y="679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100165</xdr:rowOff>
    </xdr:from>
    <xdr:ext cx="405111" cy="259045"/>
    <xdr:sp macro="" textlink="">
      <xdr:nvSpPr>
        <xdr:cNvPr id="89" name="n_2mainValue【道路】&#10;有形固定資産減価償却率">
          <a:extLst>
            <a:ext uri="{FF2B5EF4-FFF2-40B4-BE49-F238E27FC236}">
              <a16:creationId xmlns:a16="http://schemas.microsoft.com/office/drawing/2014/main" id="{8BFEB259-8E89-447C-A8C5-99BCEA39E0C5}"/>
            </a:ext>
          </a:extLst>
        </xdr:cNvPr>
        <xdr:cNvSpPr txBox="1"/>
      </xdr:nvSpPr>
      <xdr:spPr>
        <a:xfrm>
          <a:off x="27057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95267</xdr:rowOff>
    </xdr:from>
    <xdr:ext cx="405111" cy="259045"/>
    <xdr:sp macro="" textlink="">
      <xdr:nvSpPr>
        <xdr:cNvPr id="90" name="n_3mainValue【道路】&#10;有形固定資産減価償却率">
          <a:extLst>
            <a:ext uri="{FF2B5EF4-FFF2-40B4-BE49-F238E27FC236}">
              <a16:creationId xmlns:a16="http://schemas.microsoft.com/office/drawing/2014/main" id="{6E16134A-F6D1-4A80-B60E-B85F154A0C96}"/>
            </a:ext>
          </a:extLst>
        </xdr:cNvPr>
        <xdr:cNvSpPr txBox="1"/>
      </xdr:nvSpPr>
      <xdr:spPr>
        <a:xfrm>
          <a:off x="1816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90368</xdr:rowOff>
    </xdr:from>
    <xdr:ext cx="405111" cy="259045"/>
    <xdr:sp macro="" textlink="">
      <xdr:nvSpPr>
        <xdr:cNvPr id="91" name="n_4mainValue【道路】&#10;有形固定資産減価償却率">
          <a:extLst>
            <a:ext uri="{FF2B5EF4-FFF2-40B4-BE49-F238E27FC236}">
              <a16:creationId xmlns:a16="http://schemas.microsoft.com/office/drawing/2014/main" id="{15C67CB2-97AE-4818-A552-8DD4020C6CB7}"/>
            </a:ext>
          </a:extLst>
        </xdr:cNvPr>
        <xdr:cNvSpPr txBox="1"/>
      </xdr:nvSpPr>
      <xdr:spPr>
        <a:xfrm>
          <a:off x="927744"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ED90EB2B-F895-4214-8D61-9ABF36CFB84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E7BB46E-B059-4248-BAC2-D22B677DDAE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83D88DAF-EE6C-461C-B324-1050F009393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8407E6D9-F819-448C-92D0-1B076795DF2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322AFDD5-A88D-4E6F-905A-F34F28AA611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002C0FB-6E05-461F-A28E-9170A19C387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6A089964-D5B8-4A64-984F-510149460E6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78D72F46-C455-4C54-BA99-3C38BE63101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7EB894A-CE63-4FC4-8697-DBC0D0AAF4B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836D98AD-3E55-4EC3-9D96-D261BA8363C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BBEF6D54-CA93-4777-91C0-CE65A8FF516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4E913D95-20C9-4113-A99A-CF55E3A67BC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7D71B926-8561-40CD-A05F-4EAFD95B2DD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5D47F48A-3A31-4B02-AA99-C3DEBA898A6B}"/>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DD4EACA2-43BC-49AD-A2EF-0D46041B450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3A2AD30F-FF18-41B7-AB2D-38F5F59B79FA}"/>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33412D20-5C05-4CE6-B6CC-557FA6A1A4F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DC2E6791-E599-4809-AABF-587D8CC8C709}"/>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80C498E3-DC92-41B3-9CAC-102496B6751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3122BE87-5ABB-4C92-B997-3B5FD297B5FE}"/>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7445A15F-1B9A-46D8-8D6F-CA8DA197AFE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B0B64DC3-F3E9-4E33-A797-FF383BD88543}"/>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D9496E8B-5B04-48AA-A893-7DAB4E8F1D5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a:extLst>
            <a:ext uri="{FF2B5EF4-FFF2-40B4-BE49-F238E27FC236}">
              <a16:creationId xmlns:a16="http://schemas.microsoft.com/office/drawing/2014/main" id="{BC8BECD8-5A92-4F35-8805-291C00A3C240}"/>
            </a:ext>
          </a:extLst>
        </xdr:cNvPr>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a:extLst>
            <a:ext uri="{FF2B5EF4-FFF2-40B4-BE49-F238E27FC236}">
              <a16:creationId xmlns:a16="http://schemas.microsoft.com/office/drawing/2014/main" id="{ECD02F76-F5D9-403A-8661-6EEC8A7CE7AD}"/>
            </a:ext>
          </a:extLst>
        </xdr:cNvPr>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a:extLst>
            <a:ext uri="{FF2B5EF4-FFF2-40B4-BE49-F238E27FC236}">
              <a16:creationId xmlns:a16="http://schemas.microsoft.com/office/drawing/2014/main" id="{6FB2BFF0-1326-457E-8A5B-44F3C430DE0C}"/>
            </a:ext>
          </a:extLst>
        </xdr:cNvPr>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a:extLst>
            <a:ext uri="{FF2B5EF4-FFF2-40B4-BE49-F238E27FC236}">
              <a16:creationId xmlns:a16="http://schemas.microsoft.com/office/drawing/2014/main" id="{938617B1-7145-4307-9C13-6CBA208CFF12}"/>
            </a:ext>
          </a:extLst>
        </xdr:cNvPr>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a:extLst>
            <a:ext uri="{FF2B5EF4-FFF2-40B4-BE49-F238E27FC236}">
              <a16:creationId xmlns:a16="http://schemas.microsoft.com/office/drawing/2014/main" id="{EF098CFB-16EE-47EE-9513-F1891BF844DF}"/>
            </a:ext>
          </a:extLst>
        </xdr:cNvPr>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69156</xdr:rowOff>
    </xdr:from>
    <xdr:ext cx="469744" cy="259045"/>
    <xdr:sp macro="" textlink="">
      <xdr:nvSpPr>
        <xdr:cNvPr id="120" name="【道路】&#10;一人当たり延長平均値テキスト">
          <a:extLst>
            <a:ext uri="{FF2B5EF4-FFF2-40B4-BE49-F238E27FC236}">
              <a16:creationId xmlns:a16="http://schemas.microsoft.com/office/drawing/2014/main" id="{AFCBAA0B-7F6E-4EEB-A7D6-3EE68A316EB4}"/>
            </a:ext>
          </a:extLst>
        </xdr:cNvPr>
        <xdr:cNvSpPr txBox="1"/>
      </xdr:nvSpPr>
      <xdr:spPr>
        <a:xfrm>
          <a:off x="10515600" y="6755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a:extLst>
            <a:ext uri="{FF2B5EF4-FFF2-40B4-BE49-F238E27FC236}">
              <a16:creationId xmlns:a16="http://schemas.microsoft.com/office/drawing/2014/main" id="{4BBBE0FA-425E-4DF5-B507-E27DAF5C19AC}"/>
            </a:ext>
          </a:extLst>
        </xdr:cNvPr>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a:extLst>
            <a:ext uri="{FF2B5EF4-FFF2-40B4-BE49-F238E27FC236}">
              <a16:creationId xmlns:a16="http://schemas.microsoft.com/office/drawing/2014/main" id="{038C2619-E591-408B-A39B-B9B34C6D6598}"/>
            </a:ext>
          </a:extLst>
        </xdr:cNvPr>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a:extLst>
            <a:ext uri="{FF2B5EF4-FFF2-40B4-BE49-F238E27FC236}">
              <a16:creationId xmlns:a16="http://schemas.microsoft.com/office/drawing/2014/main" id="{25CC30EE-D801-4518-AC10-0AD74432DC24}"/>
            </a:ext>
          </a:extLst>
        </xdr:cNvPr>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a:extLst>
            <a:ext uri="{FF2B5EF4-FFF2-40B4-BE49-F238E27FC236}">
              <a16:creationId xmlns:a16="http://schemas.microsoft.com/office/drawing/2014/main" id="{43D6A7C9-C473-44E2-932B-77D282400FE8}"/>
            </a:ext>
          </a:extLst>
        </xdr:cNvPr>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a:extLst>
            <a:ext uri="{FF2B5EF4-FFF2-40B4-BE49-F238E27FC236}">
              <a16:creationId xmlns:a16="http://schemas.microsoft.com/office/drawing/2014/main" id="{27944B6E-4EB5-48F9-8BE6-52F804B21C8C}"/>
            </a:ext>
          </a:extLst>
        </xdr:cNvPr>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CB815CE-0897-4FE8-BA61-43B5C60650C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5EF6C64-E67A-48D8-B3A2-4F935F72D72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62E7A3B-8120-461F-8298-0310C5C7A1E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1AEE3EA-B647-4579-8713-90281CF86B7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4FBA9E3F-49E5-42F5-8E74-6503722E958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148082</xdr:rowOff>
    </xdr:from>
    <xdr:to>
      <xdr:col>55</xdr:col>
      <xdr:colOff>50800</xdr:colOff>
      <xdr:row>41</xdr:row>
      <xdr:rowOff>78232</xdr:rowOff>
    </xdr:to>
    <xdr:sp macro="" textlink="">
      <xdr:nvSpPr>
        <xdr:cNvPr id="131" name="楕円 130">
          <a:extLst>
            <a:ext uri="{FF2B5EF4-FFF2-40B4-BE49-F238E27FC236}">
              <a16:creationId xmlns:a16="http://schemas.microsoft.com/office/drawing/2014/main" id="{FB5C30F9-4E77-457C-B774-790650F5AC9D}"/>
            </a:ext>
          </a:extLst>
        </xdr:cNvPr>
        <xdr:cNvSpPr/>
      </xdr:nvSpPr>
      <xdr:spPr>
        <a:xfrm>
          <a:off x="10426700" y="700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126509</xdr:rowOff>
    </xdr:from>
    <xdr:ext cx="469744" cy="259045"/>
    <xdr:sp macro="" textlink="">
      <xdr:nvSpPr>
        <xdr:cNvPr id="132" name="【道路】&#10;一人当たり延長該当値テキスト">
          <a:extLst>
            <a:ext uri="{FF2B5EF4-FFF2-40B4-BE49-F238E27FC236}">
              <a16:creationId xmlns:a16="http://schemas.microsoft.com/office/drawing/2014/main" id="{C1104137-8E3B-43E0-BAA4-F27ED16772C2}"/>
            </a:ext>
          </a:extLst>
        </xdr:cNvPr>
        <xdr:cNvSpPr txBox="1"/>
      </xdr:nvSpPr>
      <xdr:spPr>
        <a:xfrm>
          <a:off x="10515600" y="698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146215</xdr:rowOff>
    </xdr:from>
    <xdr:to>
      <xdr:col>50</xdr:col>
      <xdr:colOff>165100</xdr:colOff>
      <xdr:row>41</xdr:row>
      <xdr:rowOff>76365</xdr:rowOff>
    </xdr:to>
    <xdr:sp macro="" textlink="">
      <xdr:nvSpPr>
        <xdr:cNvPr id="133" name="楕円 132">
          <a:extLst>
            <a:ext uri="{FF2B5EF4-FFF2-40B4-BE49-F238E27FC236}">
              <a16:creationId xmlns:a16="http://schemas.microsoft.com/office/drawing/2014/main" id="{8F211CA4-E06E-4ACB-A353-DBCB856124FA}"/>
            </a:ext>
          </a:extLst>
        </xdr:cNvPr>
        <xdr:cNvSpPr/>
      </xdr:nvSpPr>
      <xdr:spPr>
        <a:xfrm>
          <a:off x="9588500" y="70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25565</xdr:rowOff>
    </xdr:from>
    <xdr:to>
      <xdr:col>55</xdr:col>
      <xdr:colOff>0</xdr:colOff>
      <xdr:row>41</xdr:row>
      <xdr:rowOff>27432</xdr:rowOff>
    </xdr:to>
    <xdr:cxnSp macro="">
      <xdr:nvCxnSpPr>
        <xdr:cNvPr id="134" name="直線コネクタ 133">
          <a:extLst>
            <a:ext uri="{FF2B5EF4-FFF2-40B4-BE49-F238E27FC236}">
              <a16:creationId xmlns:a16="http://schemas.microsoft.com/office/drawing/2014/main" id="{F563302F-D635-4BDA-A980-F327CB7C26B9}"/>
            </a:ext>
          </a:extLst>
        </xdr:cNvPr>
        <xdr:cNvCxnSpPr/>
      </xdr:nvCxnSpPr>
      <xdr:spPr>
        <a:xfrm>
          <a:off x="9639300" y="7055015"/>
          <a:ext cx="8382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145338</xdr:rowOff>
    </xdr:from>
    <xdr:to>
      <xdr:col>46</xdr:col>
      <xdr:colOff>38100</xdr:colOff>
      <xdr:row>41</xdr:row>
      <xdr:rowOff>75488</xdr:rowOff>
    </xdr:to>
    <xdr:sp macro="" textlink="">
      <xdr:nvSpPr>
        <xdr:cNvPr id="135" name="楕円 134">
          <a:extLst>
            <a:ext uri="{FF2B5EF4-FFF2-40B4-BE49-F238E27FC236}">
              <a16:creationId xmlns:a16="http://schemas.microsoft.com/office/drawing/2014/main" id="{A8A9AC6A-8770-44EB-A627-1AB4FEB984E6}"/>
            </a:ext>
          </a:extLst>
        </xdr:cNvPr>
        <xdr:cNvSpPr/>
      </xdr:nvSpPr>
      <xdr:spPr>
        <a:xfrm>
          <a:off x="8699500" y="700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24688</xdr:rowOff>
    </xdr:from>
    <xdr:to>
      <xdr:col>50</xdr:col>
      <xdr:colOff>114300</xdr:colOff>
      <xdr:row>41</xdr:row>
      <xdr:rowOff>25565</xdr:rowOff>
    </xdr:to>
    <xdr:cxnSp macro="">
      <xdr:nvCxnSpPr>
        <xdr:cNvPr id="136" name="直線コネクタ 135">
          <a:extLst>
            <a:ext uri="{FF2B5EF4-FFF2-40B4-BE49-F238E27FC236}">
              <a16:creationId xmlns:a16="http://schemas.microsoft.com/office/drawing/2014/main" id="{A37174DF-09D0-445A-B405-A0314F1B493E}"/>
            </a:ext>
          </a:extLst>
        </xdr:cNvPr>
        <xdr:cNvCxnSpPr/>
      </xdr:nvCxnSpPr>
      <xdr:spPr>
        <a:xfrm>
          <a:off x="8750300" y="7054138"/>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144120</xdr:rowOff>
    </xdr:from>
    <xdr:to>
      <xdr:col>41</xdr:col>
      <xdr:colOff>101600</xdr:colOff>
      <xdr:row>41</xdr:row>
      <xdr:rowOff>74270</xdr:rowOff>
    </xdr:to>
    <xdr:sp macro="" textlink="">
      <xdr:nvSpPr>
        <xdr:cNvPr id="137" name="楕円 136">
          <a:extLst>
            <a:ext uri="{FF2B5EF4-FFF2-40B4-BE49-F238E27FC236}">
              <a16:creationId xmlns:a16="http://schemas.microsoft.com/office/drawing/2014/main" id="{7CC3F14F-E02E-4CA4-8989-101A37C34269}"/>
            </a:ext>
          </a:extLst>
        </xdr:cNvPr>
        <xdr:cNvSpPr/>
      </xdr:nvSpPr>
      <xdr:spPr>
        <a:xfrm>
          <a:off x="7810500" y="700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23470</xdr:rowOff>
    </xdr:from>
    <xdr:to>
      <xdr:col>45</xdr:col>
      <xdr:colOff>177800</xdr:colOff>
      <xdr:row>41</xdr:row>
      <xdr:rowOff>24688</xdr:rowOff>
    </xdr:to>
    <xdr:cxnSp macro="">
      <xdr:nvCxnSpPr>
        <xdr:cNvPr id="138" name="直線コネクタ 137">
          <a:extLst>
            <a:ext uri="{FF2B5EF4-FFF2-40B4-BE49-F238E27FC236}">
              <a16:creationId xmlns:a16="http://schemas.microsoft.com/office/drawing/2014/main" id="{7255E98C-1B53-411C-AB20-1358468E0D02}"/>
            </a:ext>
          </a:extLst>
        </xdr:cNvPr>
        <xdr:cNvCxnSpPr/>
      </xdr:nvCxnSpPr>
      <xdr:spPr>
        <a:xfrm>
          <a:off x="7861300" y="7052920"/>
          <a:ext cx="88900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143853</xdr:rowOff>
    </xdr:from>
    <xdr:to>
      <xdr:col>36</xdr:col>
      <xdr:colOff>165100</xdr:colOff>
      <xdr:row>41</xdr:row>
      <xdr:rowOff>74003</xdr:rowOff>
    </xdr:to>
    <xdr:sp macro="" textlink="">
      <xdr:nvSpPr>
        <xdr:cNvPr id="139" name="楕円 138">
          <a:extLst>
            <a:ext uri="{FF2B5EF4-FFF2-40B4-BE49-F238E27FC236}">
              <a16:creationId xmlns:a16="http://schemas.microsoft.com/office/drawing/2014/main" id="{192132D7-5FBF-442E-BF87-1AFD274628B6}"/>
            </a:ext>
          </a:extLst>
        </xdr:cNvPr>
        <xdr:cNvSpPr/>
      </xdr:nvSpPr>
      <xdr:spPr>
        <a:xfrm>
          <a:off x="6921500" y="700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23203</xdr:rowOff>
    </xdr:from>
    <xdr:to>
      <xdr:col>41</xdr:col>
      <xdr:colOff>50800</xdr:colOff>
      <xdr:row>41</xdr:row>
      <xdr:rowOff>23470</xdr:rowOff>
    </xdr:to>
    <xdr:cxnSp macro="">
      <xdr:nvCxnSpPr>
        <xdr:cNvPr id="140" name="直線コネクタ 139">
          <a:extLst>
            <a:ext uri="{FF2B5EF4-FFF2-40B4-BE49-F238E27FC236}">
              <a16:creationId xmlns:a16="http://schemas.microsoft.com/office/drawing/2014/main" id="{240319F6-6493-4B67-B3E7-5E766DD02DA9}"/>
            </a:ext>
          </a:extLst>
        </xdr:cNvPr>
        <xdr:cNvCxnSpPr/>
      </xdr:nvCxnSpPr>
      <xdr:spPr>
        <a:xfrm>
          <a:off x="6972300" y="7052653"/>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166578</xdr:rowOff>
    </xdr:from>
    <xdr:ext cx="469744" cy="259045"/>
    <xdr:sp macro="" textlink="">
      <xdr:nvSpPr>
        <xdr:cNvPr id="141" name="n_1aveValue【道路】&#10;一人当たり延長">
          <a:extLst>
            <a:ext uri="{FF2B5EF4-FFF2-40B4-BE49-F238E27FC236}">
              <a16:creationId xmlns:a16="http://schemas.microsoft.com/office/drawing/2014/main" id="{DD86563A-6B6B-44FE-AD22-7F392CBA4C05}"/>
            </a:ext>
          </a:extLst>
        </xdr:cNvPr>
        <xdr:cNvSpPr txBox="1"/>
      </xdr:nvSpPr>
      <xdr:spPr>
        <a:xfrm>
          <a:off x="9391727" y="668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766</xdr:rowOff>
    </xdr:from>
    <xdr:ext cx="469744" cy="259045"/>
    <xdr:sp macro="" textlink="">
      <xdr:nvSpPr>
        <xdr:cNvPr id="142" name="n_2aveValue【道路】&#10;一人当たり延長">
          <a:extLst>
            <a:ext uri="{FF2B5EF4-FFF2-40B4-BE49-F238E27FC236}">
              <a16:creationId xmlns:a16="http://schemas.microsoft.com/office/drawing/2014/main" id="{49D7CDAA-02D3-4350-A94D-A4163E8C9B2F}"/>
            </a:ext>
          </a:extLst>
        </xdr:cNvPr>
        <xdr:cNvSpPr txBox="1"/>
      </xdr:nvSpPr>
      <xdr:spPr>
        <a:xfrm>
          <a:off x="8515427" y="668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123715</xdr:rowOff>
    </xdr:from>
    <xdr:ext cx="469744" cy="259045"/>
    <xdr:sp macro="" textlink="">
      <xdr:nvSpPr>
        <xdr:cNvPr id="143" name="n_3aveValue【道路】&#10;一人当たり延長">
          <a:extLst>
            <a:ext uri="{FF2B5EF4-FFF2-40B4-BE49-F238E27FC236}">
              <a16:creationId xmlns:a16="http://schemas.microsoft.com/office/drawing/2014/main" id="{7422D711-301C-467E-999C-408ADB8EA82F}"/>
            </a:ext>
          </a:extLst>
        </xdr:cNvPr>
        <xdr:cNvSpPr txBox="1"/>
      </xdr:nvSpPr>
      <xdr:spPr>
        <a:xfrm>
          <a:off x="7626427"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128173</xdr:rowOff>
    </xdr:from>
    <xdr:ext cx="469744" cy="259045"/>
    <xdr:sp macro="" textlink="">
      <xdr:nvSpPr>
        <xdr:cNvPr id="144" name="n_4aveValue【道路】&#10;一人当たり延長">
          <a:extLst>
            <a:ext uri="{FF2B5EF4-FFF2-40B4-BE49-F238E27FC236}">
              <a16:creationId xmlns:a16="http://schemas.microsoft.com/office/drawing/2014/main" id="{9F94FB8A-24AB-4C6E-AD3F-D976A22F3F37}"/>
            </a:ext>
          </a:extLst>
        </xdr:cNvPr>
        <xdr:cNvSpPr txBox="1"/>
      </xdr:nvSpPr>
      <xdr:spPr>
        <a:xfrm>
          <a:off x="6737427" y="664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67492</xdr:rowOff>
    </xdr:from>
    <xdr:ext cx="469744" cy="259045"/>
    <xdr:sp macro="" textlink="">
      <xdr:nvSpPr>
        <xdr:cNvPr id="145" name="n_1mainValue【道路】&#10;一人当たり延長">
          <a:extLst>
            <a:ext uri="{FF2B5EF4-FFF2-40B4-BE49-F238E27FC236}">
              <a16:creationId xmlns:a16="http://schemas.microsoft.com/office/drawing/2014/main" id="{0CA2BE4C-8F04-4E44-A117-768AF92F17E7}"/>
            </a:ext>
          </a:extLst>
        </xdr:cNvPr>
        <xdr:cNvSpPr txBox="1"/>
      </xdr:nvSpPr>
      <xdr:spPr>
        <a:xfrm>
          <a:off x="9391727" y="709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66615</xdr:rowOff>
    </xdr:from>
    <xdr:ext cx="469744" cy="259045"/>
    <xdr:sp macro="" textlink="">
      <xdr:nvSpPr>
        <xdr:cNvPr id="146" name="n_2mainValue【道路】&#10;一人当たり延長">
          <a:extLst>
            <a:ext uri="{FF2B5EF4-FFF2-40B4-BE49-F238E27FC236}">
              <a16:creationId xmlns:a16="http://schemas.microsoft.com/office/drawing/2014/main" id="{E5A142FB-03C5-4D21-AD4A-CD12FB59BBD3}"/>
            </a:ext>
          </a:extLst>
        </xdr:cNvPr>
        <xdr:cNvSpPr txBox="1"/>
      </xdr:nvSpPr>
      <xdr:spPr>
        <a:xfrm>
          <a:off x="8515427" y="7096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65397</xdr:rowOff>
    </xdr:from>
    <xdr:ext cx="469744" cy="259045"/>
    <xdr:sp macro="" textlink="">
      <xdr:nvSpPr>
        <xdr:cNvPr id="147" name="n_3mainValue【道路】&#10;一人当たり延長">
          <a:extLst>
            <a:ext uri="{FF2B5EF4-FFF2-40B4-BE49-F238E27FC236}">
              <a16:creationId xmlns:a16="http://schemas.microsoft.com/office/drawing/2014/main" id="{A6C1FA0A-2D50-415C-AC40-C2D13FF43CED}"/>
            </a:ext>
          </a:extLst>
        </xdr:cNvPr>
        <xdr:cNvSpPr txBox="1"/>
      </xdr:nvSpPr>
      <xdr:spPr>
        <a:xfrm>
          <a:off x="7626427" y="709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65130</xdr:rowOff>
    </xdr:from>
    <xdr:ext cx="469744" cy="259045"/>
    <xdr:sp macro="" textlink="">
      <xdr:nvSpPr>
        <xdr:cNvPr id="148" name="n_4mainValue【道路】&#10;一人当たり延長">
          <a:extLst>
            <a:ext uri="{FF2B5EF4-FFF2-40B4-BE49-F238E27FC236}">
              <a16:creationId xmlns:a16="http://schemas.microsoft.com/office/drawing/2014/main" id="{47D01F6B-3B33-43DE-B947-1B9684C93820}"/>
            </a:ext>
          </a:extLst>
        </xdr:cNvPr>
        <xdr:cNvSpPr txBox="1"/>
      </xdr:nvSpPr>
      <xdr:spPr>
        <a:xfrm>
          <a:off x="6737427" y="709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19D05B13-0CC5-4739-9A2B-956B7FF1CFC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6EB14422-A9E4-4BB9-909E-8F6D52C25C4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C45E9AF4-AF80-4B9A-971E-029DC62C94F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129E6CE6-E33F-40E0-ACF8-C7CF290EC1C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F2F972CA-2D30-4BDE-9FB6-4F8E63DA8A8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CE8A5C44-52DD-4208-BFDC-580ACF1A9F0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D18C9226-3FD7-4EC5-B47C-7F193EDDD4C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83D42579-CAE7-4CC1-82E4-EA8CCC34E9D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24183B5A-32A7-483F-A8E9-DAC588EE27E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DC2A7953-D86E-47D6-99FA-FA6AEFF2642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3A91B301-7D71-46F7-9393-1AD0C59F6AF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B81818E2-F441-43FD-A6E5-31E279EA248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54568351-F841-446C-B624-9B204F1884D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6825BFB4-B3CD-4851-891A-3EF605D2C6A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5931CF3E-9BCF-47B6-8D38-A1855072339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8A7E4CBA-3FE0-4976-9351-00E5AF1D976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30455826-1BBC-4417-BEC2-DAC90BFFB23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1801159C-0AF3-4AC8-B338-4FDA65CAF31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DF6BFFB0-F7C5-4C0C-879A-1164DC84710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3CF6C19A-46F9-408F-AD8A-086F12B0BA9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ED8FE292-2E81-4F11-8F22-808D131F8F6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79873741-75B6-4CAF-96C6-64FF2C4D5B4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4B114538-5D4A-44A9-93C8-47BDEC0F19D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AEEA914E-5520-43C8-B380-95F3290A26D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7059FA53-82A6-425A-8C56-462878E77A2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a:extLst>
            <a:ext uri="{FF2B5EF4-FFF2-40B4-BE49-F238E27FC236}">
              <a16:creationId xmlns:a16="http://schemas.microsoft.com/office/drawing/2014/main" id="{ADA5B9A4-3B86-4DD8-BBA9-AAC5705B8239}"/>
            </a:ext>
          </a:extLst>
        </xdr:cNvPr>
        <xdr:cNvCxnSpPr/>
      </xdr:nvCxnSpPr>
      <xdr:spPr>
        <a:xfrm flipV="1">
          <a:off x="46348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86A91C7E-C060-44D7-8521-75B992A858BC}"/>
            </a:ext>
          </a:extLst>
        </xdr:cNvPr>
        <xdr:cNvSpPr txBox="1"/>
      </xdr:nvSpPr>
      <xdr:spPr>
        <a:xfrm>
          <a:off x="46736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a:extLst>
            <a:ext uri="{FF2B5EF4-FFF2-40B4-BE49-F238E27FC236}">
              <a16:creationId xmlns:a16="http://schemas.microsoft.com/office/drawing/2014/main" id="{BEC1AF07-0364-49DE-BC3F-1AB6F7940E06}"/>
            </a:ext>
          </a:extLst>
        </xdr:cNvPr>
        <xdr:cNvCxnSpPr/>
      </xdr:nvCxnSpPr>
      <xdr:spPr>
        <a:xfrm>
          <a:off x="4546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a:extLst>
            <a:ext uri="{FF2B5EF4-FFF2-40B4-BE49-F238E27FC236}">
              <a16:creationId xmlns:a16="http://schemas.microsoft.com/office/drawing/2014/main" id="{A896F4B4-6E18-4CA9-9BAB-AAF617465EDC}"/>
            </a:ext>
          </a:extLst>
        </xdr:cNvPr>
        <xdr:cNvSpPr txBox="1"/>
      </xdr:nvSpPr>
      <xdr:spPr>
        <a:xfrm>
          <a:off x="4673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a:extLst>
            <a:ext uri="{FF2B5EF4-FFF2-40B4-BE49-F238E27FC236}">
              <a16:creationId xmlns:a16="http://schemas.microsoft.com/office/drawing/2014/main" id="{18FFBB08-547E-4D68-8BD7-485BE3807284}"/>
            </a:ext>
          </a:extLst>
        </xdr:cNvPr>
        <xdr:cNvCxnSpPr/>
      </xdr:nvCxnSpPr>
      <xdr:spPr>
        <a:xfrm>
          <a:off x="4546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38F7FA29-D009-41FA-B841-91B0833FA5DA}"/>
            </a:ext>
          </a:extLst>
        </xdr:cNvPr>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1D833303-8D06-47D6-95AC-AE9633790108}"/>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a:extLst>
            <a:ext uri="{FF2B5EF4-FFF2-40B4-BE49-F238E27FC236}">
              <a16:creationId xmlns:a16="http://schemas.microsoft.com/office/drawing/2014/main" id="{280F4BBD-BAD4-43F2-A656-E70D2EB3AE39}"/>
            </a:ext>
          </a:extLst>
        </xdr:cNvPr>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a:extLst>
            <a:ext uri="{FF2B5EF4-FFF2-40B4-BE49-F238E27FC236}">
              <a16:creationId xmlns:a16="http://schemas.microsoft.com/office/drawing/2014/main" id="{B32E94AD-6BED-437D-A650-F028E6BE5B67}"/>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3" name="フローチャート: 判断 182">
          <a:extLst>
            <a:ext uri="{FF2B5EF4-FFF2-40B4-BE49-F238E27FC236}">
              <a16:creationId xmlns:a16="http://schemas.microsoft.com/office/drawing/2014/main" id="{CEC3337E-C215-4E50-B69E-B273C13661DF}"/>
            </a:ext>
          </a:extLst>
        </xdr:cNvPr>
        <xdr:cNvSpPr/>
      </xdr:nvSpPr>
      <xdr:spPr>
        <a:xfrm>
          <a:off x="1968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a:extLst>
            <a:ext uri="{FF2B5EF4-FFF2-40B4-BE49-F238E27FC236}">
              <a16:creationId xmlns:a16="http://schemas.microsoft.com/office/drawing/2014/main" id="{12FDC874-9A09-41BB-833C-AACEBAABB100}"/>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DAF88EF-2EF7-4654-BE81-44D9FD7EBDE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B73BA44-EDC4-4A06-AE5D-E52C31804B0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5018F003-A7DF-46AC-97AD-9A80EF14D57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D75F3120-F405-489F-992F-EDB8253C465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7B181DD2-30DE-4E3E-8BA6-52B03A95D7D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66766</xdr:rowOff>
    </xdr:from>
    <xdr:to>
      <xdr:col>24</xdr:col>
      <xdr:colOff>114300</xdr:colOff>
      <xdr:row>60</xdr:row>
      <xdr:rowOff>168366</xdr:rowOff>
    </xdr:to>
    <xdr:sp macro="" textlink="">
      <xdr:nvSpPr>
        <xdr:cNvPr id="190" name="楕円 189">
          <a:extLst>
            <a:ext uri="{FF2B5EF4-FFF2-40B4-BE49-F238E27FC236}">
              <a16:creationId xmlns:a16="http://schemas.microsoft.com/office/drawing/2014/main" id="{406DF07E-3417-4DA4-8FC4-428711FBEF5D}"/>
            </a:ext>
          </a:extLst>
        </xdr:cNvPr>
        <xdr:cNvSpPr/>
      </xdr:nvSpPr>
      <xdr:spPr>
        <a:xfrm>
          <a:off x="45847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89643</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BB2AF9E4-1B18-4CC4-A0BD-7782CBA36ED6}"/>
            </a:ext>
          </a:extLst>
        </xdr:cNvPr>
        <xdr:cNvSpPr txBox="1"/>
      </xdr:nvSpPr>
      <xdr:spPr>
        <a:xfrm>
          <a:off x="4673600" y="10205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43906</xdr:rowOff>
    </xdr:from>
    <xdr:to>
      <xdr:col>20</xdr:col>
      <xdr:colOff>38100</xdr:colOff>
      <xdr:row>60</xdr:row>
      <xdr:rowOff>145506</xdr:rowOff>
    </xdr:to>
    <xdr:sp macro="" textlink="">
      <xdr:nvSpPr>
        <xdr:cNvPr id="192" name="楕円 191">
          <a:extLst>
            <a:ext uri="{FF2B5EF4-FFF2-40B4-BE49-F238E27FC236}">
              <a16:creationId xmlns:a16="http://schemas.microsoft.com/office/drawing/2014/main" id="{32F47D5A-FF1D-45DB-B6CB-71915517FAC1}"/>
            </a:ext>
          </a:extLst>
        </xdr:cNvPr>
        <xdr:cNvSpPr/>
      </xdr:nvSpPr>
      <xdr:spPr>
        <a:xfrm>
          <a:off x="3746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94706</xdr:rowOff>
    </xdr:from>
    <xdr:to>
      <xdr:col>24</xdr:col>
      <xdr:colOff>63500</xdr:colOff>
      <xdr:row>60</xdr:row>
      <xdr:rowOff>117566</xdr:rowOff>
    </xdr:to>
    <xdr:cxnSp macro="">
      <xdr:nvCxnSpPr>
        <xdr:cNvPr id="193" name="直線コネクタ 192">
          <a:extLst>
            <a:ext uri="{FF2B5EF4-FFF2-40B4-BE49-F238E27FC236}">
              <a16:creationId xmlns:a16="http://schemas.microsoft.com/office/drawing/2014/main" id="{DD5D83D2-2741-49DA-B73B-F2DE29A0E980}"/>
            </a:ext>
          </a:extLst>
        </xdr:cNvPr>
        <xdr:cNvCxnSpPr/>
      </xdr:nvCxnSpPr>
      <xdr:spPr>
        <a:xfrm>
          <a:off x="3797300" y="1038170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19413</xdr:rowOff>
    </xdr:from>
    <xdr:to>
      <xdr:col>15</xdr:col>
      <xdr:colOff>101600</xdr:colOff>
      <xdr:row>60</xdr:row>
      <xdr:rowOff>121013</xdr:rowOff>
    </xdr:to>
    <xdr:sp macro="" textlink="">
      <xdr:nvSpPr>
        <xdr:cNvPr id="194" name="楕円 193">
          <a:extLst>
            <a:ext uri="{FF2B5EF4-FFF2-40B4-BE49-F238E27FC236}">
              <a16:creationId xmlns:a16="http://schemas.microsoft.com/office/drawing/2014/main" id="{585E0B04-029B-472A-96B7-404D034A4099}"/>
            </a:ext>
          </a:extLst>
        </xdr:cNvPr>
        <xdr:cNvSpPr/>
      </xdr:nvSpPr>
      <xdr:spPr>
        <a:xfrm>
          <a:off x="28575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70213</xdr:rowOff>
    </xdr:from>
    <xdr:to>
      <xdr:col>19</xdr:col>
      <xdr:colOff>177800</xdr:colOff>
      <xdr:row>60</xdr:row>
      <xdr:rowOff>94706</xdr:rowOff>
    </xdr:to>
    <xdr:cxnSp macro="">
      <xdr:nvCxnSpPr>
        <xdr:cNvPr id="195" name="直線コネクタ 194">
          <a:extLst>
            <a:ext uri="{FF2B5EF4-FFF2-40B4-BE49-F238E27FC236}">
              <a16:creationId xmlns:a16="http://schemas.microsoft.com/office/drawing/2014/main" id="{E6FF60F3-0A53-4584-B2C8-0B72BF22339D}"/>
            </a:ext>
          </a:extLst>
        </xdr:cNvPr>
        <xdr:cNvCxnSpPr/>
      </xdr:nvCxnSpPr>
      <xdr:spPr>
        <a:xfrm>
          <a:off x="2908300" y="1035721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166370</xdr:rowOff>
    </xdr:from>
    <xdr:to>
      <xdr:col>10</xdr:col>
      <xdr:colOff>165100</xdr:colOff>
      <xdr:row>60</xdr:row>
      <xdr:rowOff>96520</xdr:rowOff>
    </xdr:to>
    <xdr:sp macro="" textlink="">
      <xdr:nvSpPr>
        <xdr:cNvPr id="196" name="楕円 195">
          <a:extLst>
            <a:ext uri="{FF2B5EF4-FFF2-40B4-BE49-F238E27FC236}">
              <a16:creationId xmlns:a16="http://schemas.microsoft.com/office/drawing/2014/main" id="{E0899A21-5A4B-45B7-9728-3D4A5890595B}"/>
            </a:ext>
          </a:extLst>
        </xdr:cNvPr>
        <xdr:cNvSpPr/>
      </xdr:nvSpPr>
      <xdr:spPr>
        <a:xfrm>
          <a:off x="1968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45720</xdr:rowOff>
    </xdr:from>
    <xdr:to>
      <xdr:col>15</xdr:col>
      <xdr:colOff>50800</xdr:colOff>
      <xdr:row>60</xdr:row>
      <xdr:rowOff>70213</xdr:rowOff>
    </xdr:to>
    <xdr:cxnSp macro="">
      <xdr:nvCxnSpPr>
        <xdr:cNvPr id="197" name="直線コネクタ 196">
          <a:extLst>
            <a:ext uri="{FF2B5EF4-FFF2-40B4-BE49-F238E27FC236}">
              <a16:creationId xmlns:a16="http://schemas.microsoft.com/office/drawing/2014/main" id="{F8FD0A2A-E01C-424B-B15D-C86C252AC346}"/>
            </a:ext>
          </a:extLst>
        </xdr:cNvPr>
        <xdr:cNvCxnSpPr/>
      </xdr:nvCxnSpPr>
      <xdr:spPr>
        <a:xfrm>
          <a:off x="2019300" y="1033272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145143</xdr:rowOff>
    </xdr:from>
    <xdr:to>
      <xdr:col>6</xdr:col>
      <xdr:colOff>38100</xdr:colOff>
      <xdr:row>60</xdr:row>
      <xdr:rowOff>75293</xdr:rowOff>
    </xdr:to>
    <xdr:sp macro="" textlink="">
      <xdr:nvSpPr>
        <xdr:cNvPr id="198" name="楕円 197">
          <a:extLst>
            <a:ext uri="{FF2B5EF4-FFF2-40B4-BE49-F238E27FC236}">
              <a16:creationId xmlns:a16="http://schemas.microsoft.com/office/drawing/2014/main" id="{3F9126FD-95C9-41CA-86F5-B5BFDFC5ED60}"/>
            </a:ext>
          </a:extLst>
        </xdr:cNvPr>
        <xdr:cNvSpPr/>
      </xdr:nvSpPr>
      <xdr:spPr>
        <a:xfrm>
          <a:off x="10795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24493</xdr:rowOff>
    </xdr:from>
    <xdr:to>
      <xdr:col>10</xdr:col>
      <xdr:colOff>114300</xdr:colOff>
      <xdr:row>60</xdr:row>
      <xdr:rowOff>45720</xdr:rowOff>
    </xdr:to>
    <xdr:cxnSp macro="">
      <xdr:nvCxnSpPr>
        <xdr:cNvPr id="199" name="直線コネクタ 198">
          <a:extLst>
            <a:ext uri="{FF2B5EF4-FFF2-40B4-BE49-F238E27FC236}">
              <a16:creationId xmlns:a16="http://schemas.microsoft.com/office/drawing/2014/main" id="{B5B328B4-4C93-4506-9B17-6737215500C1}"/>
            </a:ext>
          </a:extLst>
        </xdr:cNvPr>
        <xdr:cNvCxnSpPr/>
      </xdr:nvCxnSpPr>
      <xdr:spPr>
        <a:xfrm>
          <a:off x="1130300" y="1031149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7637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F37337E6-02BF-4503-AAD6-3AA46E4B1393}"/>
            </a:ext>
          </a:extLst>
        </xdr:cNvPr>
        <xdr:cNvSpPr txBox="1"/>
      </xdr:nvSpPr>
      <xdr:spPr>
        <a:xfrm>
          <a:off x="3582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3B314E19-682E-4C42-AFA8-84B542E98B9E}"/>
            </a:ext>
          </a:extLst>
        </xdr:cNvPr>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128468</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5443DFEE-DF24-4AED-B3CC-7F1D9091679F}"/>
            </a:ext>
          </a:extLst>
        </xdr:cNvPr>
        <xdr:cNvSpPr txBox="1"/>
      </xdr:nvSpPr>
      <xdr:spPr>
        <a:xfrm>
          <a:off x="1816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CAEAA502-946D-4043-883C-13FC34F6FA57}"/>
            </a:ext>
          </a:extLst>
        </xdr:cNvPr>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162033</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E6CE0373-DA33-4354-B28B-F2D74D31990B}"/>
            </a:ext>
          </a:extLst>
        </xdr:cNvPr>
        <xdr:cNvSpPr txBox="1"/>
      </xdr:nvSpPr>
      <xdr:spPr>
        <a:xfrm>
          <a:off x="35820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137540</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A4560B49-244F-4463-B354-F961F074799B}"/>
            </a:ext>
          </a:extLst>
        </xdr:cNvPr>
        <xdr:cNvSpPr txBox="1"/>
      </xdr:nvSpPr>
      <xdr:spPr>
        <a:xfrm>
          <a:off x="2705744" y="1008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113047</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ECA25E2B-1D4D-4D5C-AE22-21A0E17E6E35}"/>
            </a:ext>
          </a:extLst>
        </xdr:cNvPr>
        <xdr:cNvSpPr txBox="1"/>
      </xdr:nvSpPr>
      <xdr:spPr>
        <a:xfrm>
          <a:off x="1816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91820</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B7F10347-0853-4DB1-85CD-04954B7A8C9A}"/>
            </a:ext>
          </a:extLst>
        </xdr:cNvPr>
        <xdr:cNvSpPr txBox="1"/>
      </xdr:nvSpPr>
      <xdr:spPr>
        <a:xfrm>
          <a:off x="9277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5350248B-CBC3-408C-B939-FDE6FA748E1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EFA19C7-7CB0-4598-90F1-EC0BC90CB97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44C5E3BB-161F-49C7-B114-6706796A4D6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2FDABDD7-D77D-445B-9075-E48C7D70ACB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E4BAA42-ED84-499C-BAFA-25BBE997821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B27F4034-1BE9-4C99-AD4D-3141FC8D3F7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A3AD2FAA-60DD-44F7-ADA8-8B50AECCD36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2E1839C9-48D8-42CB-84EC-051016DEF0B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FD393827-B407-4737-AFCA-B5E089C48F2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C986CD8F-059E-468E-AB7A-3F454387263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66A4E1D0-A568-4114-A6BE-A806F3369F1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7A923781-3386-427E-98FC-ECDBD7604DF5}"/>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E5C1D319-ADB2-4E25-AEBF-500AEA020C6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08EA7B01-2ABF-4473-BE07-4D9F6EB4D23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CB48DD01-8978-4251-9413-8F8565DBD67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29196FB8-3DB0-4836-A91F-A632A1F8518D}"/>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627EDF18-0C4B-49B6-A818-6902AC77AE2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96B7F174-646A-434D-813E-450CA753147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6A763043-B784-4810-8215-2F9313CD604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E8F277A3-D3CB-4267-B31D-9E07AB0B8B64}"/>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AD7CCF9-4C9A-4A05-AD6C-FC76EE1A8C8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CFDD0D77-A986-4A02-9532-303D9365FE21}"/>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39FBFA77-1F10-4A18-9EAF-F45019D0DD9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31" name="直線コネクタ 230">
          <a:extLst>
            <a:ext uri="{FF2B5EF4-FFF2-40B4-BE49-F238E27FC236}">
              <a16:creationId xmlns:a16="http://schemas.microsoft.com/office/drawing/2014/main" id="{A6F3BD37-13FC-4056-8465-C3EB6536210F}"/>
            </a:ext>
          </a:extLst>
        </xdr:cNvPr>
        <xdr:cNvCxnSpPr/>
      </xdr:nvCxnSpPr>
      <xdr:spPr>
        <a:xfrm flipV="1">
          <a:off x="10476865"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3848C71E-4939-4BF0-A633-065416626D11}"/>
            </a:ext>
          </a:extLst>
        </xdr:cNvPr>
        <xdr:cNvSpPr txBox="1"/>
      </xdr:nvSpPr>
      <xdr:spPr>
        <a:xfrm>
          <a:off x="10515600"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33" name="直線コネクタ 232">
          <a:extLst>
            <a:ext uri="{FF2B5EF4-FFF2-40B4-BE49-F238E27FC236}">
              <a16:creationId xmlns:a16="http://schemas.microsoft.com/office/drawing/2014/main" id="{A86521A8-365A-497E-998A-FF9C9B1C60EA}"/>
            </a:ext>
          </a:extLst>
        </xdr:cNvPr>
        <xdr:cNvCxnSpPr/>
      </xdr:nvCxnSpPr>
      <xdr:spPr>
        <a:xfrm>
          <a:off x="10388600" y="1104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1ED18676-74E9-4DDC-8018-4F78FFFC80C9}"/>
            </a:ext>
          </a:extLst>
        </xdr:cNvPr>
        <xdr:cNvSpPr txBox="1"/>
      </xdr:nvSpPr>
      <xdr:spPr>
        <a:xfrm>
          <a:off x="10515600"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5" name="直線コネクタ 234">
          <a:extLst>
            <a:ext uri="{FF2B5EF4-FFF2-40B4-BE49-F238E27FC236}">
              <a16:creationId xmlns:a16="http://schemas.microsoft.com/office/drawing/2014/main" id="{0A7DC17C-2F08-4303-861B-08A4232C80C5}"/>
            </a:ext>
          </a:extLst>
        </xdr:cNvPr>
        <xdr:cNvCxnSpPr/>
      </xdr:nvCxnSpPr>
      <xdr:spPr>
        <a:xfrm>
          <a:off x="10388600" y="9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82263</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25BF2EDA-1832-4883-9AF3-0CE14B432935}"/>
            </a:ext>
          </a:extLst>
        </xdr:cNvPr>
        <xdr:cNvSpPr txBox="1"/>
      </xdr:nvSpPr>
      <xdr:spPr>
        <a:xfrm>
          <a:off x="10515600" y="10712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7" name="フローチャート: 判断 236">
          <a:extLst>
            <a:ext uri="{FF2B5EF4-FFF2-40B4-BE49-F238E27FC236}">
              <a16:creationId xmlns:a16="http://schemas.microsoft.com/office/drawing/2014/main" id="{6D92E043-ED79-4DE2-A190-DC60E2EB8E56}"/>
            </a:ext>
          </a:extLst>
        </xdr:cNvPr>
        <xdr:cNvSpPr/>
      </xdr:nvSpPr>
      <xdr:spPr>
        <a:xfrm>
          <a:off x="10426700" y="1086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8" name="フローチャート: 判断 237">
          <a:extLst>
            <a:ext uri="{FF2B5EF4-FFF2-40B4-BE49-F238E27FC236}">
              <a16:creationId xmlns:a16="http://schemas.microsoft.com/office/drawing/2014/main" id="{F1EEB07D-B2CB-4BBC-902C-78F165AB49F2}"/>
            </a:ext>
          </a:extLst>
        </xdr:cNvPr>
        <xdr:cNvSpPr/>
      </xdr:nvSpPr>
      <xdr:spPr>
        <a:xfrm>
          <a:off x="958850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9" name="フローチャート: 判断 238">
          <a:extLst>
            <a:ext uri="{FF2B5EF4-FFF2-40B4-BE49-F238E27FC236}">
              <a16:creationId xmlns:a16="http://schemas.microsoft.com/office/drawing/2014/main" id="{91F1E262-202D-4F25-8D91-7791C6BED246}"/>
            </a:ext>
          </a:extLst>
        </xdr:cNvPr>
        <xdr:cNvSpPr/>
      </xdr:nvSpPr>
      <xdr:spPr>
        <a:xfrm>
          <a:off x="8699500" y="1086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40" name="フローチャート: 判断 239">
          <a:extLst>
            <a:ext uri="{FF2B5EF4-FFF2-40B4-BE49-F238E27FC236}">
              <a16:creationId xmlns:a16="http://schemas.microsoft.com/office/drawing/2014/main" id="{4DE3BE78-7B4B-48B2-BD1B-50A03730ABFE}"/>
            </a:ext>
          </a:extLst>
        </xdr:cNvPr>
        <xdr:cNvSpPr/>
      </xdr:nvSpPr>
      <xdr:spPr>
        <a:xfrm>
          <a:off x="7810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41" name="フローチャート: 判断 240">
          <a:extLst>
            <a:ext uri="{FF2B5EF4-FFF2-40B4-BE49-F238E27FC236}">
              <a16:creationId xmlns:a16="http://schemas.microsoft.com/office/drawing/2014/main" id="{7FEAB837-6EB4-47CC-AE49-B592A6DB7C1B}"/>
            </a:ext>
          </a:extLst>
        </xdr:cNvPr>
        <xdr:cNvSpPr/>
      </xdr:nvSpPr>
      <xdr:spPr>
        <a:xfrm>
          <a:off x="6921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D66DBF1-A161-469A-BA80-96BD0F3817F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4FB4027-E522-40B9-82A0-988E3F51D68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C3B265E-116E-45AD-BB21-C0A1A8AFB1A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32AC3B18-E52E-429E-ACE8-85178B4F7A1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3B9F63F9-18E9-4DF2-BB74-14563F09394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127515</xdr:rowOff>
    </xdr:from>
    <xdr:to>
      <xdr:col>55</xdr:col>
      <xdr:colOff>50800</xdr:colOff>
      <xdr:row>64</xdr:row>
      <xdr:rowOff>57665</xdr:rowOff>
    </xdr:to>
    <xdr:sp macro="" textlink="">
      <xdr:nvSpPr>
        <xdr:cNvPr id="247" name="楕円 246">
          <a:extLst>
            <a:ext uri="{FF2B5EF4-FFF2-40B4-BE49-F238E27FC236}">
              <a16:creationId xmlns:a16="http://schemas.microsoft.com/office/drawing/2014/main" id="{3C299B51-7362-4A9F-95A5-8F98C07620A2}"/>
            </a:ext>
          </a:extLst>
        </xdr:cNvPr>
        <xdr:cNvSpPr/>
      </xdr:nvSpPr>
      <xdr:spPr>
        <a:xfrm>
          <a:off x="10426700" y="109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42442</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1EC5A617-AF44-446E-B9E7-134A8B583581}"/>
            </a:ext>
          </a:extLst>
        </xdr:cNvPr>
        <xdr:cNvSpPr txBox="1"/>
      </xdr:nvSpPr>
      <xdr:spPr>
        <a:xfrm>
          <a:off x="10515600" y="1084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126722</xdr:rowOff>
    </xdr:from>
    <xdr:to>
      <xdr:col>50</xdr:col>
      <xdr:colOff>165100</xdr:colOff>
      <xdr:row>64</xdr:row>
      <xdr:rowOff>56872</xdr:rowOff>
    </xdr:to>
    <xdr:sp macro="" textlink="">
      <xdr:nvSpPr>
        <xdr:cNvPr id="249" name="楕円 248">
          <a:extLst>
            <a:ext uri="{FF2B5EF4-FFF2-40B4-BE49-F238E27FC236}">
              <a16:creationId xmlns:a16="http://schemas.microsoft.com/office/drawing/2014/main" id="{02893C11-0343-42A0-B69A-E148B6996925}"/>
            </a:ext>
          </a:extLst>
        </xdr:cNvPr>
        <xdr:cNvSpPr/>
      </xdr:nvSpPr>
      <xdr:spPr>
        <a:xfrm>
          <a:off x="9588500" y="1092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6072</xdr:rowOff>
    </xdr:from>
    <xdr:to>
      <xdr:col>55</xdr:col>
      <xdr:colOff>0</xdr:colOff>
      <xdr:row>64</xdr:row>
      <xdr:rowOff>6865</xdr:rowOff>
    </xdr:to>
    <xdr:cxnSp macro="">
      <xdr:nvCxnSpPr>
        <xdr:cNvPr id="250" name="直線コネクタ 249">
          <a:extLst>
            <a:ext uri="{FF2B5EF4-FFF2-40B4-BE49-F238E27FC236}">
              <a16:creationId xmlns:a16="http://schemas.microsoft.com/office/drawing/2014/main" id="{A9982BC6-ECCD-47D6-B35C-18279AC9DE3F}"/>
            </a:ext>
          </a:extLst>
        </xdr:cNvPr>
        <xdr:cNvCxnSpPr/>
      </xdr:nvCxnSpPr>
      <xdr:spPr>
        <a:xfrm>
          <a:off x="9639300" y="10978872"/>
          <a:ext cx="838200" cy="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126319</xdr:rowOff>
    </xdr:from>
    <xdr:to>
      <xdr:col>46</xdr:col>
      <xdr:colOff>38100</xdr:colOff>
      <xdr:row>64</xdr:row>
      <xdr:rowOff>56469</xdr:rowOff>
    </xdr:to>
    <xdr:sp macro="" textlink="">
      <xdr:nvSpPr>
        <xdr:cNvPr id="251" name="楕円 250">
          <a:extLst>
            <a:ext uri="{FF2B5EF4-FFF2-40B4-BE49-F238E27FC236}">
              <a16:creationId xmlns:a16="http://schemas.microsoft.com/office/drawing/2014/main" id="{51619026-C221-432C-9D6F-399A4DAC0EB7}"/>
            </a:ext>
          </a:extLst>
        </xdr:cNvPr>
        <xdr:cNvSpPr/>
      </xdr:nvSpPr>
      <xdr:spPr>
        <a:xfrm>
          <a:off x="8699500" y="1092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5669</xdr:rowOff>
    </xdr:from>
    <xdr:to>
      <xdr:col>50</xdr:col>
      <xdr:colOff>114300</xdr:colOff>
      <xdr:row>64</xdr:row>
      <xdr:rowOff>6072</xdr:rowOff>
    </xdr:to>
    <xdr:cxnSp macro="">
      <xdr:nvCxnSpPr>
        <xdr:cNvPr id="252" name="直線コネクタ 251">
          <a:extLst>
            <a:ext uri="{FF2B5EF4-FFF2-40B4-BE49-F238E27FC236}">
              <a16:creationId xmlns:a16="http://schemas.microsoft.com/office/drawing/2014/main" id="{C9EF2173-2B9B-4B5F-AF1E-96BE9D7A1D95}"/>
            </a:ext>
          </a:extLst>
        </xdr:cNvPr>
        <xdr:cNvCxnSpPr/>
      </xdr:nvCxnSpPr>
      <xdr:spPr>
        <a:xfrm>
          <a:off x="8750300" y="10978469"/>
          <a:ext cx="88900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125695</xdr:rowOff>
    </xdr:from>
    <xdr:to>
      <xdr:col>41</xdr:col>
      <xdr:colOff>101600</xdr:colOff>
      <xdr:row>64</xdr:row>
      <xdr:rowOff>55845</xdr:rowOff>
    </xdr:to>
    <xdr:sp macro="" textlink="">
      <xdr:nvSpPr>
        <xdr:cNvPr id="253" name="楕円 252">
          <a:extLst>
            <a:ext uri="{FF2B5EF4-FFF2-40B4-BE49-F238E27FC236}">
              <a16:creationId xmlns:a16="http://schemas.microsoft.com/office/drawing/2014/main" id="{F5DD5633-64C5-4431-A7D7-D68C87B62828}"/>
            </a:ext>
          </a:extLst>
        </xdr:cNvPr>
        <xdr:cNvSpPr/>
      </xdr:nvSpPr>
      <xdr:spPr>
        <a:xfrm>
          <a:off x="7810500" y="1092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5045</xdr:rowOff>
    </xdr:from>
    <xdr:to>
      <xdr:col>45</xdr:col>
      <xdr:colOff>177800</xdr:colOff>
      <xdr:row>64</xdr:row>
      <xdr:rowOff>5669</xdr:rowOff>
    </xdr:to>
    <xdr:cxnSp macro="">
      <xdr:nvCxnSpPr>
        <xdr:cNvPr id="254" name="直線コネクタ 253">
          <a:extLst>
            <a:ext uri="{FF2B5EF4-FFF2-40B4-BE49-F238E27FC236}">
              <a16:creationId xmlns:a16="http://schemas.microsoft.com/office/drawing/2014/main" id="{CCE79CF5-3E38-4F54-8F74-E233BF93E118}"/>
            </a:ext>
          </a:extLst>
        </xdr:cNvPr>
        <xdr:cNvCxnSpPr/>
      </xdr:nvCxnSpPr>
      <xdr:spPr>
        <a:xfrm>
          <a:off x="7861300" y="10977845"/>
          <a:ext cx="889000" cy="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125560</xdr:rowOff>
    </xdr:from>
    <xdr:to>
      <xdr:col>36</xdr:col>
      <xdr:colOff>165100</xdr:colOff>
      <xdr:row>64</xdr:row>
      <xdr:rowOff>55710</xdr:rowOff>
    </xdr:to>
    <xdr:sp macro="" textlink="">
      <xdr:nvSpPr>
        <xdr:cNvPr id="255" name="楕円 254">
          <a:extLst>
            <a:ext uri="{FF2B5EF4-FFF2-40B4-BE49-F238E27FC236}">
              <a16:creationId xmlns:a16="http://schemas.microsoft.com/office/drawing/2014/main" id="{270A2A0B-334E-4E96-B23D-21B550AB1BBF}"/>
            </a:ext>
          </a:extLst>
        </xdr:cNvPr>
        <xdr:cNvSpPr/>
      </xdr:nvSpPr>
      <xdr:spPr>
        <a:xfrm>
          <a:off x="6921500" y="1092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4910</xdr:rowOff>
    </xdr:from>
    <xdr:to>
      <xdr:col>41</xdr:col>
      <xdr:colOff>50800</xdr:colOff>
      <xdr:row>64</xdr:row>
      <xdr:rowOff>5045</xdr:rowOff>
    </xdr:to>
    <xdr:cxnSp macro="">
      <xdr:nvCxnSpPr>
        <xdr:cNvPr id="256" name="直線コネクタ 255">
          <a:extLst>
            <a:ext uri="{FF2B5EF4-FFF2-40B4-BE49-F238E27FC236}">
              <a16:creationId xmlns:a16="http://schemas.microsoft.com/office/drawing/2014/main" id="{A9E3BE42-E774-42B0-B697-6B02707E4297}"/>
            </a:ext>
          </a:extLst>
        </xdr:cNvPr>
        <xdr:cNvCxnSpPr/>
      </xdr:nvCxnSpPr>
      <xdr:spPr>
        <a:xfrm>
          <a:off x="6972300" y="10977710"/>
          <a:ext cx="88900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7935</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3B04514D-C346-4960-A8ED-1727C1A19EC7}"/>
            </a:ext>
          </a:extLst>
        </xdr:cNvPr>
        <xdr:cNvSpPr txBox="1"/>
      </xdr:nvSpPr>
      <xdr:spPr>
        <a:xfrm>
          <a:off x="9327095" y="1063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7941</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DC9617F8-0056-4388-828F-2F2CC7A2CD2F}"/>
            </a:ext>
          </a:extLst>
        </xdr:cNvPr>
        <xdr:cNvSpPr txBox="1"/>
      </xdr:nvSpPr>
      <xdr:spPr>
        <a:xfrm>
          <a:off x="8450795" y="1063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9372</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406F0423-90F5-4713-9DEA-A52051D3920A}"/>
            </a:ext>
          </a:extLst>
        </xdr:cNvPr>
        <xdr:cNvSpPr txBox="1"/>
      </xdr:nvSpPr>
      <xdr:spPr>
        <a:xfrm>
          <a:off x="7561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9481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54BF8FE7-B04A-4433-A51F-EA01A03D1E67}"/>
            </a:ext>
          </a:extLst>
        </xdr:cNvPr>
        <xdr:cNvSpPr txBox="1"/>
      </xdr:nvSpPr>
      <xdr:spPr>
        <a:xfrm>
          <a:off x="6672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47999</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7A639C2B-F9A5-4C66-BBC4-599522119E8F}"/>
            </a:ext>
          </a:extLst>
        </xdr:cNvPr>
        <xdr:cNvSpPr txBox="1"/>
      </xdr:nvSpPr>
      <xdr:spPr>
        <a:xfrm>
          <a:off x="9359411" y="1102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47596</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B7A843BA-0346-4D9D-9F93-678F6E22AE04}"/>
            </a:ext>
          </a:extLst>
        </xdr:cNvPr>
        <xdr:cNvSpPr txBox="1"/>
      </xdr:nvSpPr>
      <xdr:spPr>
        <a:xfrm>
          <a:off x="8483111" y="1102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46972</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299B5C52-1CD7-4073-A759-A26EE72C76F8}"/>
            </a:ext>
          </a:extLst>
        </xdr:cNvPr>
        <xdr:cNvSpPr txBox="1"/>
      </xdr:nvSpPr>
      <xdr:spPr>
        <a:xfrm>
          <a:off x="7594111" y="1101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46837</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3108D3FE-AB44-4B08-B7C6-E76051B0B1BD}"/>
            </a:ext>
          </a:extLst>
        </xdr:cNvPr>
        <xdr:cNvSpPr txBox="1"/>
      </xdr:nvSpPr>
      <xdr:spPr>
        <a:xfrm>
          <a:off x="6705111" y="1101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10CE8F12-8A47-4D60-8458-67A8C21B2DD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F63D7C3E-821E-4DD7-BD87-E733C1BC6B3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BCBF59B-A552-4031-AA11-9FF8F9AFB61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4B2018CC-E86E-48B4-9D8A-A5530B09733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A40A2221-0120-46A4-AA97-CFB6D1BF221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5A6DA0FC-C3E1-4480-8272-9FEC57DE6FC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8F52FEA6-5091-48B9-87C8-162A013E8C9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53364825-89D4-4116-AC22-F6C3774B713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5A557D1-8824-442A-A0F6-EC2403EC9FF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6CF83D29-2336-4C29-B061-3B5C0468548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D1B8EBFD-6F7D-419C-8FB3-DEEAA7746DE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134157F3-6610-43E4-AE7A-774FC5BEB98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E19240CB-7A43-4993-9ABE-BF5566A3261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B967B19C-2881-4836-A28A-89A30DA7FCA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2D52ED7E-624A-446E-B890-6E06F40A40F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3DB9CFC5-F303-4E43-A1F1-2E0D96D3FD8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DE9A0E61-B14F-47F3-9A3B-7B8A229FDF5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946AC0A5-9A98-496E-AB28-CA0E0EAD701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FF4192CA-1908-4BFB-9B57-041826A38B7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CD757B1A-6F56-4529-89D6-8856FDE3EDA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E7C99EFE-0E12-44CA-8D63-B18F70B8653D}"/>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E27D1B6A-6299-4A41-AB4D-D6708BB4F6D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B489233F-C5CF-446E-969E-F4F237A1AAA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100B5F04-222C-4F86-8BF9-A64175C4EE9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322FED1A-73EF-4628-9138-E76F50DF1D5D}"/>
            </a:ext>
          </a:extLst>
        </xdr:cNvPr>
        <xdr:cNvCxnSpPr/>
      </xdr:nvCxnSpPr>
      <xdr:spPr>
        <a:xfrm flipV="1">
          <a:off x="4634865" y="1337500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9489B464-4E90-4F47-85CA-2F8071C5C58B}"/>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214B6F3B-901D-4AE8-84E1-9EC00407BE06}"/>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97697CC2-524F-4D78-B640-1A14B0121507}"/>
            </a:ext>
          </a:extLst>
        </xdr:cNvPr>
        <xdr:cNvSpPr txBox="1"/>
      </xdr:nvSpPr>
      <xdr:spPr>
        <a:xfrm>
          <a:off x="4673600" y="1315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93" name="直線コネクタ 292">
          <a:extLst>
            <a:ext uri="{FF2B5EF4-FFF2-40B4-BE49-F238E27FC236}">
              <a16:creationId xmlns:a16="http://schemas.microsoft.com/office/drawing/2014/main" id="{04CD96C6-40C6-4FE6-BB97-B38E7F4D518A}"/>
            </a:ext>
          </a:extLst>
        </xdr:cNvPr>
        <xdr:cNvCxnSpPr/>
      </xdr:nvCxnSpPr>
      <xdr:spPr>
        <a:xfrm>
          <a:off x="4546600" y="1337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19066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B94E433B-4AD9-4EEB-9E8E-BC0FD4E3AA3C}"/>
            </a:ext>
          </a:extLst>
        </xdr:cNvPr>
        <xdr:cNvSpPr txBox="1"/>
      </xdr:nvSpPr>
      <xdr:spPr>
        <a:xfrm>
          <a:off x="4673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95" name="フローチャート: 判断 294">
          <a:extLst>
            <a:ext uri="{FF2B5EF4-FFF2-40B4-BE49-F238E27FC236}">
              <a16:creationId xmlns:a16="http://schemas.microsoft.com/office/drawing/2014/main" id="{3BEA35AD-27B3-4EA3-A1CF-6C515AE75658}"/>
            </a:ext>
          </a:extLst>
        </xdr:cNvPr>
        <xdr:cNvSpPr/>
      </xdr:nvSpPr>
      <xdr:spPr>
        <a:xfrm>
          <a:off x="4584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a:extLst>
            <a:ext uri="{FF2B5EF4-FFF2-40B4-BE49-F238E27FC236}">
              <a16:creationId xmlns:a16="http://schemas.microsoft.com/office/drawing/2014/main" id="{C36A8FB8-5763-4D38-8213-BECF03AB03D3}"/>
            </a:ext>
          </a:extLst>
        </xdr:cNvPr>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97" name="フローチャート: 判断 296">
          <a:extLst>
            <a:ext uri="{FF2B5EF4-FFF2-40B4-BE49-F238E27FC236}">
              <a16:creationId xmlns:a16="http://schemas.microsoft.com/office/drawing/2014/main" id="{30853A22-4039-41BC-B259-42373C834A1B}"/>
            </a:ext>
          </a:extLst>
        </xdr:cNvPr>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98" name="フローチャート: 判断 297">
          <a:extLst>
            <a:ext uri="{FF2B5EF4-FFF2-40B4-BE49-F238E27FC236}">
              <a16:creationId xmlns:a16="http://schemas.microsoft.com/office/drawing/2014/main" id="{8F1074AA-5447-4735-B485-57A3FC3EFF47}"/>
            </a:ext>
          </a:extLst>
        </xdr:cNvPr>
        <xdr:cNvSpPr/>
      </xdr:nvSpPr>
      <xdr:spPr>
        <a:xfrm>
          <a:off x="1968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99" name="フローチャート: 判断 298">
          <a:extLst>
            <a:ext uri="{FF2B5EF4-FFF2-40B4-BE49-F238E27FC236}">
              <a16:creationId xmlns:a16="http://schemas.microsoft.com/office/drawing/2014/main" id="{EEA2827B-3CAB-4D52-B426-1ADF6E5EABA1}"/>
            </a:ext>
          </a:extLst>
        </xdr:cNvPr>
        <xdr:cNvSpPr/>
      </xdr:nvSpPr>
      <xdr:spPr>
        <a:xfrm>
          <a:off x="1079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3F167105-3B63-47AB-8B7A-62DE1B017D5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32A4236-70EB-4FBD-A7C5-2A2B0C452B7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52D2DF0-9FF7-47AE-B7EA-B4853EAE26C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1EB9A26-6BCE-4EBA-925A-7940FEC9EF0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A0FB985D-C4BA-40A5-AE18-00151836DE2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103505</xdr:rowOff>
    </xdr:from>
    <xdr:to>
      <xdr:col>24</xdr:col>
      <xdr:colOff>114300</xdr:colOff>
      <xdr:row>79</xdr:row>
      <xdr:rowOff>33655</xdr:rowOff>
    </xdr:to>
    <xdr:sp macro="" textlink="">
      <xdr:nvSpPr>
        <xdr:cNvPr id="305" name="楕円 304">
          <a:extLst>
            <a:ext uri="{FF2B5EF4-FFF2-40B4-BE49-F238E27FC236}">
              <a16:creationId xmlns:a16="http://schemas.microsoft.com/office/drawing/2014/main" id="{0B1987DA-65E4-457B-90F2-CBB4D77EF931}"/>
            </a:ext>
          </a:extLst>
        </xdr:cNvPr>
        <xdr:cNvSpPr/>
      </xdr:nvSpPr>
      <xdr:spPr>
        <a:xfrm>
          <a:off x="4584700" y="134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126382</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EB849A15-092A-4370-84C4-792EBBFC4346}"/>
            </a:ext>
          </a:extLst>
        </xdr:cNvPr>
        <xdr:cNvSpPr txBox="1"/>
      </xdr:nvSpPr>
      <xdr:spPr>
        <a:xfrm>
          <a:off x="4673600" y="1332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69214</xdr:rowOff>
    </xdr:from>
    <xdr:to>
      <xdr:col>20</xdr:col>
      <xdr:colOff>38100</xdr:colOff>
      <xdr:row>78</xdr:row>
      <xdr:rowOff>170814</xdr:rowOff>
    </xdr:to>
    <xdr:sp macro="" textlink="">
      <xdr:nvSpPr>
        <xdr:cNvPr id="307" name="楕円 306">
          <a:extLst>
            <a:ext uri="{FF2B5EF4-FFF2-40B4-BE49-F238E27FC236}">
              <a16:creationId xmlns:a16="http://schemas.microsoft.com/office/drawing/2014/main" id="{C5C867F6-C47E-4A83-ADD1-8B81B3EE48AE}"/>
            </a:ext>
          </a:extLst>
        </xdr:cNvPr>
        <xdr:cNvSpPr/>
      </xdr:nvSpPr>
      <xdr:spPr>
        <a:xfrm>
          <a:off x="3746500" y="1344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120014</xdr:rowOff>
    </xdr:from>
    <xdr:to>
      <xdr:col>24</xdr:col>
      <xdr:colOff>63500</xdr:colOff>
      <xdr:row>78</xdr:row>
      <xdr:rowOff>154305</xdr:rowOff>
    </xdr:to>
    <xdr:cxnSp macro="">
      <xdr:nvCxnSpPr>
        <xdr:cNvPr id="308" name="直線コネクタ 307">
          <a:extLst>
            <a:ext uri="{FF2B5EF4-FFF2-40B4-BE49-F238E27FC236}">
              <a16:creationId xmlns:a16="http://schemas.microsoft.com/office/drawing/2014/main" id="{3AAB07B9-E8B6-45E3-8D7B-34DC7557BCD6}"/>
            </a:ext>
          </a:extLst>
        </xdr:cNvPr>
        <xdr:cNvCxnSpPr/>
      </xdr:nvCxnSpPr>
      <xdr:spPr>
        <a:xfrm>
          <a:off x="3797300" y="1349311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33020</xdr:rowOff>
    </xdr:from>
    <xdr:to>
      <xdr:col>15</xdr:col>
      <xdr:colOff>101600</xdr:colOff>
      <xdr:row>78</xdr:row>
      <xdr:rowOff>134620</xdr:rowOff>
    </xdr:to>
    <xdr:sp macro="" textlink="">
      <xdr:nvSpPr>
        <xdr:cNvPr id="309" name="楕円 308">
          <a:extLst>
            <a:ext uri="{FF2B5EF4-FFF2-40B4-BE49-F238E27FC236}">
              <a16:creationId xmlns:a16="http://schemas.microsoft.com/office/drawing/2014/main" id="{09F7A04E-4AD1-48BA-8016-784BD9F04781}"/>
            </a:ext>
          </a:extLst>
        </xdr:cNvPr>
        <xdr:cNvSpPr/>
      </xdr:nvSpPr>
      <xdr:spPr>
        <a:xfrm>
          <a:off x="2857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83820</xdr:rowOff>
    </xdr:from>
    <xdr:to>
      <xdr:col>19</xdr:col>
      <xdr:colOff>177800</xdr:colOff>
      <xdr:row>78</xdr:row>
      <xdr:rowOff>120014</xdr:rowOff>
    </xdr:to>
    <xdr:cxnSp macro="">
      <xdr:nvCxnSpPr>
        <xdr:cNvPr id="310" name="直線コネクタ 309">
          <a:extLst>
            <a:ext uri="{FF2B5EF4-FFF2-40B4-BE49-F238E27FC236}">
              <a16:creationId xmlns:a16="http://schemas.microsoft.com/office/drawing/2014/main" id="{1A409375-A3E2-4968-BEA0-2ED558D2BA2E}"/>
            </a:ext>
          </a:extLst>
        </xdr:cNvPr>
        <xdr:cNvCxnSpPr/>
      </xdr:nvCxnSpPr>
      <xdr:spPr>
        <a:xfrm>
          <a:off x="2908300" y="134569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168275</xdr:rowOff>
    </xdr:from>
    <xdr:to>
      <xdr:col>10</xdr:col>
      <xdr:colOff>165100</xdr:colOff>
      <xdr:row>78</xdr:row>
      <xdr:rowOff>98425</xdr:rowOff>
    </xdr:to>
    <xdr:sp macro="" textlink="">
      <xdr:nvSpPr>
        <xdr:cNvPr id="311" name="楕円 310">
          <a:extLst>
            <a:ext uri="{FF2B5EF4-FFF2-40B4-BE49-F238E27FC236}">
              <a16:creationId xmlns:a16="http://schemas.microsoft.com/office/drawing/2014/main" id="{3808D49C-E7CB-41D7-8A9C-46FAD448C091}"/>
            </a:ext>
          </a:extLst>
        </xdr:cNvPr>
        <xdr:cNvSpPr/>
      </xdr:nvSpPr>
      <xdr:spPr>
        <a:xfrm>
          <a:off x="1968500" y="133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47625</xdr:rowOff>
    </xdr:from>
    <xdr:to>
      <xdr:col>15</xdr:col>
      <xdr:colOff>50800</xdr:colOff>
      <xdr:row>78</xdr:row>
      <xdr:rowOff>83820</xdr:rowOff>
    </xdr:to>
    <xdr:cxnSp macro="">
      <xdr:nvCxnSpPr>
        <xdr:cNvPr id="312" name="直線コネクタ 311">
          <a:extLst>
            <a:ext uri="{FF2B5EF4-FFF2-40B4-BE49-F238E27FC236}">
              <a16:creationId xmlns:a16="http://schemas.microsoft.com/office/drawing/2014/main" id="{503EA149-84E5-45F9-9A0E-9E6E42D4AF47}"/>
            </a:ext>
          </a:extLst>
        </xdr:cNvPr>
        <xdr:cNvCxnSpPr/>
      </xdr:nvCxnSpPr>
      <xdr:spPr>
        <a:xfrm>
          <a:off x="2019300" y="134207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133986</xdr:rowOff>
    </xdr:from>
    <xdr:to>
      <xdr:col>6</xdr:col>
      <xdr:colOff>38100</xdr:colOff>
      <xdr:row>78</xdr:row>
      <xdr:rowOff>64136</xdr:rowOff>
    </xdr:to>
    <xdr:sp macro="" textlink="">
      <xdr:nvSpPr>
        <xdr:cNvPr id="313" name="楕円 312">
          <a:extLst>
            <a:ext uri="{FF2B5EF4-FFF2-40B4-BE49-F238E27FC236}">
              <a16:creationId xmlns:a16="http://schemas.microsoft.com/office/drawing/2014/main" id="{3ACC3F33-9C61-4350-9A67-AE47E35C8CC2}"/>
            </a:ext>
          </a:extLst>
        </xdr:cNvPr>
        <xdr:cNvSpPr/>
      </xdr:nvSpPr>
      <xdr:spPr>
        <a:xfrm>
          <a:off x="1079500" y="1333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13336</xdr:rowOff>
    </xdr:from>
    <xdr:to>
      <xdr:col>10</xdr:col>
      <xdr:colOff>114300</xdr:colOff>
      <xdr:row>78</xdr:row>
      <xdr:rowOff>47625</xdr:rowOff>
    </xdr:to>
    <xdr:cxnSp macro="">
      <xdr:nvCxnSpPr>
        <xdr:cNvPr id="314" name="直線コネクタ 313">
          <a:extLst>
            <a:ext uri="{FF2B5EF4-FFF2-40B4-BE49-F238E27FC236}">
              <a16:creationId xmlns:a16="http://schemas.microsoft.com/office/drawing/2014/main" id="{BEFCAA4D-97F1-4A2F-9872-A61E1F48920D}"/>
            </a:ext>
          </a:extLst>
        </xdr:cNvPr>
        <xdr:cNvCxnSpPr/>
      </xdr:nvCxnSpPr>
      <xdr:spPr>
        <a:xfrm>
          <a:off x="1130300" y="1338643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104791</xdr:rowOff>
    </xdr:from>
    <xdr:ext cx="405111" cy="259045"/>
    <xdr:sp macro="" textlink="">
      <xdr:nvSpPr>
        <xdr:cNvPr id="315" name="n_1aveValue【公営住宅】&#10;有形固定資産減価償却率">
          <a:extLst>
            <a:ext uri="{FF2B5EF4-FFF2-40B4-BE49-F238E27FC236}">
              <a16:creationId xmlns:a16="http://schemas.microsoft.com/office/drawing/2014/main" id="{00AEC4D7-A3AA-42C1-AB80-87CDC8FDC80A}"/>
            </a:ext>
          </a:extLst>
        </xdr:cNvPr>
        <xdr:cNvSpPr txBox="1"/>
      </xdr:nvSpPr>
      <xdr:spPr>
        <a:xfrm>
          <a:off x="35820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72407</xdr:rowOff>
    </xdr:from>
    <xdr:ext cx="405111" cy="259045"/>
    <xdr:sp macro="" textlink="">
      <xdr:nvSpPr>
        <xdr:cNvPr id="316" name="n_2aveValue【公営住宅】&#10;有形固定資産減価償却率">
          <a:extLst>
            <a:ext uri="{FF2B5EF4-FFF2-40B4-BE49-F238E27FC236}">
              <a16:creationId xmlns:a16="http://schemas.microsoft.com/office/drawing/2014/main" id="{264F972C-AF37-43B6-81D7-94A9577BDC0C}"/>
            </a:ext>
          </a:extLst>
        </xdr:cNvPr>
        <xdr:cNvSpPr txBox="1"/>
      </xdr:nvSpPr>
      <xdr:spPr>
        <a:xfrm>
          <a:off x="2705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100982</xdr:rowOff>
    </xdr:from>
    <xdr:ext cx="405111" cy="259045"/>
    <xdr:sp macro="" textlink="">
      <xdr:nvSpPr>
        <xdr:cNvPr id="317" name="n_3aveValue【公営住宅】&#10;有形固定資産減価償却率">
          <a:extLst>
            <a:ext uri="{FF2B5EF4-FFF2-40B4-BE49-F238E27FC236}">
              <a16:creationId xmlns:a16="http://schemas.microsoft.com/office/drawing/2014/main" id="{C576FE89-DE34-4264-95F2-4830A6317C72}"/>
            </a:ext>
          </a:extLst>
        </xdr:cNvPr>
        <xdr:cNvSpPr txBox="1"/>
      </xdr:nvSpPr>
      <xdr:spPr>
        <a:xfrm>
          <a:off x="1816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78122</xdr:rowOff>
    </xdr:from>
    <xdr:ext cx="405111" cy="259045"/>
    <xdr:sp macro="" textlink="">
      <xdr:nvSpPr>
        <xdr:cNvPr id="318" name="n_4aveValue【公営住宅】&#10;有形固定資産減価償却率">
          <a:extLst>
            <a:ext uri="{FF2B5EF4-FFF2-40B4-BE49-F238E27FC236}">
              <a16:creationId xmlns:a16="http://schemas.microsoft.com/office/drawing/2014/main" id="{6E3C10E0-BA2C-428F-B616-8C621DE3B671}"/>
            </a:ext>
          </a:extLst>
        </xdr:cNvPr>
        <xdr:cNvSpPr txBox="1"/>
      </xdr:nvSpPr>
      <xdr:spPr>
        <a:xfrm>
          <a:off x="927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15891</xdr:rowOff>
    </xdr:from>
    <xdr:ext cx="405111" cy="259045"/>
    <xdr:sp macro="" textlink="">
      <xdr:nvSpPr>
        <xdr:cNvPr id="319" name="n_1mainValue【公営住宅】&#10;有形固定資産減価償却率">
          <a:extLst>
            <a:ext uri="{FF2B5EF4-FFF2-40B4-BE49-F238E27FC236}">
              <a16:creationId xmlns:a16="http://schemas.microsoft.com/office/drawing/2014/main" id="{D52903C5-87DF-4008-8FC9-5663B0564CBF}"/>
            </a:ext>
          </a:extLst>
        </xdr:cNvPr>
        <xdr:cNvSpPr txBox="1"/>
      </xdr:nvSpPr>
      <xdr:spPr>
        <a:xfrm>
          <a:off x="3582044" y="1321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151147</xdr:rowOff>
    </xdr:from>
    <xdr:ext cx="405111" cy="259045"/>
    <xdr:sp macro="" textlink="">
      <xdr:nvSpPr>
        <xdr:cNvPr id="320" name="n_2mainValue【公営住宅】&#10;有形固定資産減価償却率">
          <a:extLst>
            <a:ext uri="{FF2B5EF4-FFF2-40B4-BE49-F238E27FC236}">
              <a16:creationId xmlns:a16="http://schemas.microsoft.com/office/drawing/2014/main" id="{24F37F51-0AB1-41EC-9B71-86620C2323A1}"/>
            </a:ext>
          </a:extLst>
        </xdr:cNvPr>
        <xdr:cNvSpPr txBox="1"/>
      </xdr:nvSpPr>
      <xdr:spPr>
        <a:xfrm>
          <a:off x="27057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114952</xdr:rowOff>
    </xdr:from>
    <xdr:ext cx="405111" cy="259045"/>
    <xdr:sp macro="" textlink="">
      <xdr:nvSpPr>
        <xdr:cNvPr id="321" name="n_3mainValue【公営住宅】&#10;有形固定資産減価償却率">
          <a:extLst>
            <a:ext uri="{FF2B5EF4-FFF2-40B4-BE49-F238E27FC236}">
              <a16:creationId xmlns:a16="http://schemas.microsoft.com/office/drawing/2014/main" id="{E2C997D7-491B-48B8-8C0F-AF584DDB5BAB}"/>
            </a:ext>
          </a:extLst>
        </xdr:cNvPr>
        <xdr:cNvSpPr txBox="1"/>
      </xdr:nvSpPr>
      <xdr:spPr>
        <a:xfrm>
          <a:off x="1816744" y="1314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80663</xdr:rowOff>
    </xdr:from>
    <xdr:ext cx="405111" cy="259045"/>
    <xdr:sp macro="" textlink="">
      <xdr:nvSpPr>
        <xdr:cNvPr id="322" name="n_4mainValue【公営住宅】&#10;有形固定資産減価償却率">
          <a:extLst>
            <a:ext uri="{FF2B5EF4-FFF2-40B4-BE49-F238E27FC236}">
              <a16:creationId xmlns:a16="http://schemas.microsoft.com/office/drawing/2014/main" id="{D5EC7C6D-3B16-4545-8927-503EB58EF8D9}"/>
            </a:ext>
          </a:extLst>
        </xdr:cNvPr>
        <xdr:cNvSpPr txBox="1"/>
      </xdr:nvSpPr>
      <xdr:spPr>
        <a:xfrm>
          <a:off x="927744" y="1311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21DC6587-C40E-48DC-B5DB-9C029C1B53F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AA64BF9B-B03C-4519-980F-5689BC1D5CD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EAE97BC-6CEC-40EC-8CD2-AFAB362ED0E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C2BFB868-A2AD-4621-BEA9-870B7C4B8F2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5A09622E-1729-4CC0-8A6B-9B862C2010B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4B015209-D9F8-438A-B4C3-281A1B19263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D39D4872-03B6-47E8-A1FF-4A6D51EC4C8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CEEF9455-DEF8-4EA0-8F77-F855A0F97A3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90981273-249C-4B51-BAC5-07B61E19337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B2AA5CD2-D688-4509-AC87-F56D978669C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40FBF92E-68BD-4CEF-9697-950B2243E18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813D30A2-5D68-498F-8C58-4E4076C9863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B1112367-4DAB-4ABA-B4AC-19A2A984470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83B6AD96-983F-428C-AAA9-F33FD4E1A09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D31B5F25-616B-4749-8BA3-51DCFB5D771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350A700D-5310-43F0-9599-743CF8721BC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FB4C18AE-229F-48E0-B5E9-129437ADCF5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712F64F3-D077-4CF6-A612-DCDD7C6E36E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A4D3A674-FE42-4C2B-8DF1-B2F1F1FE789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A9523D50-386D-4E4A-937C-8AD204569FFE}"/>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4A78DC13-0C8E-4014-A3F1-400195C26BD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7EE44125-4B0D-4C76-B722-9722F67950E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B93DC5C4-1A97-412D-B82E-1F762E7FB46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46" name="直線コネクタ 345">
          <a:extLst>
            <a:ext uri="{FF2B5EF4-FFF2-40B4-BE49-F238E27FC236}">
              <a16:creationId xmlns:a16="http://schemas.microsoft.com/office/drawing/2014/main" id="{E97536E4-516F-4426-88B7-4FC662617EC0}"/>
            </a:ext>
          </a:extLst>
        </xdr:cNvPr>
        <xdr:cNvCxnSpPr/>
      </xdr:nvCxnSpPr>
      <xdr:spPr>
        <a:xfrm flipV="1">
          <a:off x="10476865" y="13544931"/>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7" name="【公営住宅】&#10;一人当たり面積最小値テキスト">
          <a:extLst>
            <a:ext uri="{FF2B5EF4-FFF2-40B4-BE49-F238E27FC236}">
              <a16:creationId xmlns:a16="http://schemas.microsoft.com/office/drawing/2014/main" id="{2A0F50C8-D94A-4C17-83C0-C4359C848F45}"/>
            </a:ext>
          </a:extLst>
        </xdr:cNvPr>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8" name="直線コネクタ 347">
          <a:extLst>
            <a:ext uri="{FF2B5EF4-FFF2-40B4-BE49-F238E27FC236}">
              <a16:creationId xmlns:a16="http://schemas.microsoft.com/office/drawing/2014/main" id="{BF1334C8-7088-4746-8C98-1118A9A81AF7}"/>
            </a:ext>
          </a:extLst>
        </xdr:cNvPr>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49" name="【公営住宅】&#10;一人当たり面積最大値テキスト">
          <a:extLst>
            <a:ext uri="{FF2B5EF4-FFF2-40B4-BE49-F238E27FC236}">
              <a16:creationId xmlns:a16="http://schemas.microsoft.com/office/drawing/2014/main" id="{8C37ECC6-AAF4-44EB-BA5C-F935F1FBE5BC}"/>
            </a:ext>
          </a:extLst>
        </xdr:cNvPr>
        <xdr:cNvSpPr txBox="1"/>
      </xdr:nvSpPr>
      <xdr:spPr>
        <a:xfrm>
          <a:off x="10515600" y="133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50" name="直線コネクタ 349">
          <a:extLst>
            <a:ext uri="{FF2B5EF4-FFF2-40B4-BE49-F238E27FC236}">
              <a16:creationId xmlns:a16="http://schemas.microsoft.com/office/drawing/2014/main" id="{B99EE939-B8E6-4BAF-AF01-AE6FDB3D24E6}"/>
            </a:ext>
          </a:extLst>
        </xdr:cNvPr>
        <xdr:cNvCxnSpPr/>
      </xdr:nvCxnSpPr>
      <xdr:spPr>
        <a:xfrm>
          <a:off x="10388600" y="1354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60089</xdr:rowOff>
    </xdr:from>
    <xdr:ext cx="469744" cy="259045"/>
    <xdr:sp macro="" textlink="">
      <xdr:nvSpPr>
        <xdr:cNvPr id="351" name="【公営住宅】&#10;一人当たり面積平均値テキスト">
          <a:extLst>
            <a:ext uri="{FF2B5EF4-FFF2-40B4-BE49-F238E27FC236}">
              <a16:creationId xmlns:a16="http://schemas.microsoft.com/office/drawing/2014/main" id="{AEDF6B06-3B2B-4058-8FC6-881AE81C906D}"/>
            </a:ext>
          </a:extLst>
        </xdr:cNvPr>
        <xdr:cNvSpPr txBox="1"/>
      </xdr:nvSpPr>
      <xdr:spPr>
        <a:xfrm>
          <a:off x="10515600" y="1446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52" name="フローチャート: 判断 351">
          <a:extLst>
            <a:ext uri="{FF2B5EF4-FFF2-40B4-BE49-F238E27FC236}">
              <a16:creationId xmlns:a16="http://schemas.microsoft.com/office/drawing/2014/main" id="{E15C40B0-6402-45C0-9C8C-0D221FD1E1C1}"/>
            </a:ext>
          </a:extLst>
        </xdr:cNvPr>
        <xdr:cNvSpPr/>
      </xdr:nvSpPr>
      <xdr:spPr>
        <a:xfrm>
          <a:off x="104267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53" name="フローチャート: 判断 352">
          <a:extLst>
            <a:ext uri="{FF2B5EF4-FFF2-40B4-BE49-F238E27FC236}">
              <a16:creationId xmlns:a16="http://schemas.microsoft.com/office/drawing/2014/main" id="{C23AF302-AC44-40D6-9E7F-03642E5DE761}"/>
            </a:ext>
          </a:extLst>
        </xdr:cNvPr>
        <xdr:cNvSpPr/>
      </xdr:nvSpPr>
      <xdr:spPr>
        <a:xfrm>
          <a:off x="9588500" y="1461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54" name="フローチャート: 判断 353">
          <a:extLst>
            <a:ext uri="{FF2B5EF4-FFF2-40B4-BE49-F238E27FC236}">
              <a16:creationId xmlns:a16="http://schemas.microsoft.com/office/drawing/2014/main" id="{425A4F85-7430-40B9-93C9-82F21F4FC6BF}"/>
            </a:ext>
          </a:extLst>
        </xdr:cNvPr>
        <xdr:cNvSpPr/>
      </xdr:nvSpPr>
      <xdr:spPr>
        <a:xfrm>
          <a:off x="8699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55" name="フローチャート: 判断 354">
          <a:extLst>
            <a:ext uri="{FF2B5EF4-FFF2-40B4-BE49-F238E27FC236}">
              <a16:creationId xmlns:a16="http://schemas.microsoft.com/office/drawing/2014/main" id="{C529C449-B180-462C-BCE4-D6597A376A43}"/>
            </a:ext>
          </a:extLst>
        </xdr:cNvPr>
        <xdr:cNvSpPr/>
      </xdr:nvSpPr>
      <xdr:spPr>
        <a:xfrm>
          <a:off x="7810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56" name="フローチャート: 判断 355">
          <a:extLst>
            <a:ext uri="{FF2B5EF4-FFF2-40B4-BE49-F238E27FC236}">
              <a16:creationId xmlns:a16="http://schemas.microsoft.com/office/drawing/2014/main" id="{DE26310F-F48A-43AE-AFF5-C33EEC84A34E}"/>
            </a:ext>
          </a:extLst>
        </xdr:cNvPr>
        <xdr:cNvSpPr/>
      </xdr:nvSpPr>
      <xdr:spPr>
        <a:xfrm>
          <a:off x="6921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BE528DE8-CC4A-46D0-BA0A-8B000D82E0B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5241F19-248F-4FBD-A64B-16551E47265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85F93912-13DB-417B-8B23-E95CAAB9126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6AC7A26D-AF46-49FF-8BE3-315C9B5FA5D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198C2A4C-81E8-432C-9B6F-0592B1EEF21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37212</xdr:rowOff>
    </xdr:from>
    <xdr:to>
      <xdr:col>55</xdr:col>
      <xdr:colOff>50800</xdr:colOff>
      <xdr:row>86</xdr:row>
      <xdr:rowOff>138812</xdr:rowOff>
    </xdr:to>
    <xdr:sp macro="" textlink="">
      <xdr:nvSpPr>
        <xdr:cNvPr id="362" name="楕円 361">
          <a:extLst>
            <a:ext uri="{FF2B5EF4-FFF2-40B4-BE49-F238E27FC236}">
              <a16:creationId xmlns:a16="http://schemas.microsoft.com/office/drawing/2014/main" id="{53F19E2C-E0E7-442E-A1CF-CF5102F26C73}"/>
            </a:ext>
          </a:extLst>
        </xdr:cNvPr>
        <xdr:cNvSpPr/>
      </xdr:nvSpPr>
      <xdr:spPr>
        <a:xfrm>
          <a:off x="10426700" y="1478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123589</xdr:rowOff>
    </xdr:from>
    <xdr:ext cx="469744" cy="259045"/>
    <xdr:sp macro="" textlink="">
      <xdr:nvSpPr>
        <xdr:cNvPr id="363" name="【公営住宅】&#10;一人当たり面積該当値テキスト">
          <a:extLst>
            <a:ext uri="{FF2B5EF4-FFF2-40B4-BE49-F238E27FC236}">
              <a16:creationId xmlns:a16="http://schemas.microsoft.com/office/drawing/2014/main" id="{447BF50E-9B62-4271-8FC2-B8A4C2CED080}"/>
            </a:ext>
          </a:extLst>
        </xdr:cNvPr>
        <xdr:cNvSpPr txBox="1"/>
      </xdr:nvSpPr>
      <xdr:spPr>
        <a:xfrm>
          <a:off x="10515600" y="146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36830</xdr:rowOff>
    </xdr:from>
    <xdr:to>
      <xdr:col>50</xdr:col>
      <xdr:colOff>165100</xdr:colOff>
      <xdr:row>86</xdr:row>
      <xdr:rowOff>138430</xdr:rowOff>
    </xdr:to>
    <xdr:sp macro="" textlink="">
      <xdr:nvSpPr>
        <xdr:cNvPr id="364" name="楕円 363">
          <a:extLst>
            <a:ext uri="{FF2B5EF4-FFF2-40B4-BE49-F238E27FC236}">
              <a16:creationId xmlns:a16="http://schemas.microsoft.com/office/drawing/2014/main" id="{2BAEF0DB-725F-4903-9284-160AE44D02FE}"/>
            </a:ext>
          </a:extLst>
        </xdr:cNvPr>
        <xdr:cNvSpPr/>
      </xdr:nvSpPr>
      <xdr:spPr>
        <a:xfrm>
          <a:off x="95885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87630</xdr:rowOff>
    </xdr:from>
    <xdr:to>
      <xdr:col>55</xdr:col>
      <xdr:colOff>0</xdr:colOff>
      <xdr:row>86</xdr:row>
      <xdr:rowOff>88012</xdr:rowOff>
    </xdr:to>
    <xdr:cxnSp macro="">
      <xdr:nvCxnSpPr>
        <xdr:cNvPr id="365" name="直線コネクタ 364">
          <a:extLst>
            <a:ext uri="{FF2B5EF4-FFF2-40B4-BE49-F238E27FC236}">
              <a16:creationId xmlns:a16="http://schemas.microsoft.com/office/drawing/2014/main" id="{731BE93A-3D2C-43EA-8C38-59FA6069B845}"/>
            </a:ext>
          </a:extLst>
        </xdr:cNvPr>
        <xdr:cNvCxnSpPr/>
      </xdr:nvCxnSpPr>
      <xdr:spPr>
        <a:xfrm>
          <a:off x="9639300" y="14832330"/>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36830</xdr:rowOff>
    </xdr:from>
    <xdr:to>
      <xdr:col>46</xdr:col>
      <xdr:colOff>38100</xdr:colOff>
      <xdr:row>86</xdr:row>
      <xdr:rowOff>138430</xdr:rowOff>
    </xdr:to>
    <xdr:sp macro="" textlink="">
      <xdr:nvSpPr>
        <xdr:cNvPr id="366" name="楕円 365">
          <a:extLst>
            <a:ext uri="{FF2B5EF4-FFF2-40B4-BE49-F238E27FC236}">
              <a16:creationId xmlns:a16="http://schemas.microsoft.com/office/drawing/2014/main" id="{6E744612-39BB-4532-998C-27EFBF71CCD9}"/>
            </a:ext>
          </a:extLst>
        </xdr:cNvPr>
        <xdr:cNvSpPr/>
      </xdr:nvSpPr>
      <xdr:spPr>
        <a:xfrm>
          <a:off x="86995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87630</xdr:rowOff>
    </xdr:from>
    <xdr:to>
      <xdr:col>50</xdr:col>
      <xdr:colOff>114300</xdr:colOff>
      <xdr:row>86</xdr:row>
      <xdr:rowOff>87630</xdr:rowOff>
    </xdr:to>
    <xdr:cxnSp macro="">
      <xdr:nvCxnSpPr>
        <xdr:cNvPr id="367" name="直線コネクタ 366">
          <a:extLst>
            <a:ext uri="{FF2B5EF4-FFF2-40B4-BE49-F238E27FC236}">
              <a16:creationId xmlns:a16="http://schemas.microsoft.com/office/drawing/2014/main" id="{F67D5ACD-35E8-4042-BA4D-3EFF4827613C}"/>
            </a:ext>
          </a:extLst>
        </xdr:cNvPr>
        <xdr:cNvCxnSpPr/>
      </xdr:nvCxnSpPr>
      <xdr:spPr>
        <a:xfrm>
          <a:off x="8750300" y="14832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36449</xdr:rowOff>
    </xdr:from>
    <xdr:to>
      <xdr:col>41</xdr:col>
      <xdr:colOff>101600</xdr:colOff>
      <xdr:row>86</xdr:row>
      <xdr:rowOff>138049</xdr:rowOff>
    </xdr:to>
    <xdr:sp macro="" textlink="">
      <xdr:nvSpPr>
        <xdr:cNvPr id="368" name="楕円 367">
          <a:extLst>
            <a:ext uri="{FF2B5EF4-FFF2-40B4-BE49-F238E27FC236}">
              <a16:creationId xmlns:a16="http://schemas.microsoft.com/office/drawing/2014/main" id="{6CB0A9A1-0708-4937-8173-392A907E766A}"/>
            </a:ext>
          </a:extLst>
        </xdr:cNvPr>
        <xdr:cNvSpPr/>
      </xdr:nvSpPr>
      <xdr:spPr>
        <a:xfrm>
          <a:off x="7810500" y="1478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87249</xdr:rowOff>
    </xdr:from>
    <xdr:to>
      <xdr:col>45</xdr:col>
      <xdr:colOff>177800</xdr:colOff>
      <xdr:row>86</xdr:row>
      <xdr:rowOff>87630</xdr:rowOff>
    </xdr:to>
    <xdr:cxnSp macro="">
      <xdr:nvCxnSpPr>
        <xdr:cNvPr id="369" name="直線コネクタ 368">
          <a:extLst>
            <a:ext uri="{FF2B5EF4-FFF2-40B4-BE49-F238E27FC236}">
              <a16:creationId xmlns:a16="http://schemas.microsoft.com/office/drawing/2014/main" id="{A911FCD5-E16A-4B03-96FC-4FD29A949DC4}"/>
            </a:ext>
          </a:extLst>
        </xdr:cNvPr>
        <xdr:cNvCxnSpPr/>
      </xdr:nvCxnSpPr>
      <xdr:spPr>
        <a:xfrm>
          <a:off x="7861300" y="1483194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36449</xdr:rowOff>
    </xdr:from>
    <xdr:to>
      <xdr:col>36</xdr:col>
      <xdr:colOff>165100</xdr:colOff>
      <xdr:row>86</xdr:row>
      <xdr:rowOff>138049</xdr:rowOff>
    </xdr:to>
    <xdr:sp macro="" textlink="">
      <xdr:nvSpPr>
        <xdr:cNvPr id="370" name="楕円 369">
          <a:extLst>
            <a:ext uri="{FF2B5EF4-FFF2-40B4-BE49-F238E27FC236}">
              <a16:creationId xmlns:a16="http://schemas.microsoft.com/office/drawing/2014/main" id="{1F992549-081E-4F83-8777-1F1456A3613D}"/>
            </a:ext>
          </a:extLst>
        </xdr:cNvPr>
        <xdr:cNvSpPr/>
      </xdr:nvSpPr>
      <xdr:spPr>
        <a:xfrm>
          <a:off x="6921500" y="1478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87249</xdr:rowOff>
    </xdr:from>
    <xdr:to>
      <xdr:col>41</xdr:col>
      <xdr:colOff>50800</xdr:colOff>
      <xdr:row>86</xdr:row>
      <xdr:rowOff>87249</xdr:rowOff>
    </xdr:to>
    <xdr:cxnSp macro="">
      <xdr:nvCxnSpPr>
        <xdr:cNvPr id="371" name="直線コネクタ 370">
          <a:extLst>
            <a:ext uri="{FF2B5EF4-FFF2-40B4-BE49-F238E27FC236}">
              <a16:creationId xmlns:a16="http://schemas.microsoft.com/office/drawing/2014/main" id="{BD963F02-42B4-48F0-AA60-0D6A194DB98D}"/>
            </a:ext>
          </a:extLst>
        </xdr:cNvPr>
        <xdr:cNvCxnSpPr/>
      </xdr:nvCxnSpPr>
      <xdr:spPr>
        <a:xfrm>
          <a:off x="6972300" y="148319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159148</xdr:rowOff>
    </xdr:from>
    <xdr:ext cx="469744" cy="259045"/>
    <xdr:sp macro="" textlink="">
      <xdr:nvSpPr>
        <xdr:cNvPr id="372" name="n_1aveValue【公営住宅】&#10;一人当たり面積">
          <a:extLst>
            <a:ext uri="{FF2B5EF4-FFF2-40B4-BE49-F238E27FC236}">
              <a16:creationId xmlns:a16="http://schemas.microsoft.com/office/drawing/2014/main" id="{D1D58033-6E57-4D47-9A29-F48AA32B042A}"/>
            </a:ext>
          </a:extLst>
        </xdr:cNvPr>
        <xdr:cNvSpPr txBox="1"/>
      </xdr:nvSpPr>
      <xdr:spPr>
        <a:xfrm>
          <a:off x="9391727" y="1438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160290</xdr:rowOff>
    </xdr:from>
    <xdr:ext cx="469744" cy="259045"/>
    <xdr:sp macro="" textlink="">
      <xdr:nvSpPr>
        <xdr:cNvPr id="373" name="n_2aveValue【公営住宅】&#10;一人当たり面積">
          <a:extLst>
            <a:ext uri="{FF2B5EF4-FFF2-40B4-BE49-F238E27FC236}">
              <a16:creationId xmlns:a16="http://schemas.microsoft.com/office/drawing/2014/main" id="{C9136175-DE2F-4AC6-BBF7-86E0F29E30FD}"/>
            </a:ext>
          </a:extLst>
        </xdr:cNvPr>
        <xdr:cNvSpPr txBox="1"/>
      </xdr:nvSpPr>
      <xdr:spPr>
        <a:xfrm>
          <a:off x="85154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167149</xdr:rowOff>
    </xdr:from>
    <xdr:ext cx="469744" cy="259045"/>
    <xdr:sp macro="" textlink="">
      <xdr:nvSpPr>
        <xdr:cNvPr id="374" name="n_3aveValue【公営住宅】&#10;一人当たり面積">
          <a:extLst>
            <a:ext uri="{FF2B5EF4-FFF2-40B4-BE49-F238E27FC236}">
              <a16:creationId xmlns:a16="http://schemas.microsoft.com/office/drawing/2014/main" id="{335ED949-984F-4CFE-B0BF-067766A40303}"/>
            </a:ext>
          </a:extLst>
        </xdr:cNvPr>
        <xdr:cNvSpPr txBox="1"/>
      </xdr:nvSpPr>
      <xdr:spPr>
        <a:xfrm>
          <a:off x="7626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161053</xdr:rowOff>
    </xdr:from>
    <xdr:ext cx="469744" cy="259045"/>
    <xdr:sp macro="" textlink="">
      <xdr:nvSpPr>
        <xdr:cNvPr id="375" name="n_4aveValue【公営住宅】&#10;一人当たり面積">
          <a:extLst>
            <a:ext uri="{FF2B5EF4-FFF2-40B4-BE49-F238E27FC236}">
              <a16:creationId xmlns:a16="http://schemas.microsoft.com/office/drawing/2014/main" id="{F6B1F871-9B4C-48E1-B26C-767B4E5819F5}"/>
            </a:ext>
          </a:extLst>
        </xdr:cNvPr>
        <xdr:cNvSpPr txBox="1"/>
      </xdr:nvSpPr>
      <xdr:spPr>
        <a:xfrm>
          <a:off x="6737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129557</xdr:rowOff>
    </xdr:from>
    <xdr:ext cx="469744" cy="259045"/>
    <xdr:sp macro="" textlink="">
      <xdr:nvSpPr>
        <xdr:cNvPr id="376" name="n_1mainValue【公営住宅】&#10;一人当たり面積">
          <a:extLst>
            <a:ext uri="{FF2B5EF4-FFF2-40B4-BE49-F238E27FC236}">
              <a16:creationId xmlns:a16="http://schemas.microsoft.com/office/drawing/2014/main" id="{95036A07-89E0-4FB2-A8AC-7E2132C5D5D5}"/>
            </a:ext>
          </a:extLst>
        </xdr:cNvPr>
        <xdr:cNvSpPr txBox="1"/>
      </xdr:nvSpPr>
      <xdr:spPr>
        <a:xfrm>
          <a:off x="9391727" y="1487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129557</xdr:rowOff>
    </xdr:from>
    <xdr:ext cx="469744" cy="259045"/>
    <xdr:sp macro="" textlink="">
      <xdr:nvSpPr>
        <xdr:cNvPr id="377" name="n_2mainValue【公営住宅】&#10;一人当たり面積">
          <a:extLst>
            <a:ext uri="{FF2B5EF4-FFF2-40B4-BE49-F238E27FC236}">
              <a16:creationId xmlns:a16="http://schemas.microsoft.com/office/drawing/2014/main" id="{0AA88F90-873D-42C1-8273-30248EC722A1}"/>
            </a:ext>
          </a:extLst>
        </xdr:cNvPr>
        <xdr:cNvSpPr txBox="1"/>
      </xdr:nvSpPr>
      <xdr:spPr>
        <a:xfrm>
          <a:off x="8515427" y="1487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129176</xdr:rowOff>
    </xdr:from>
    <xdr:ext cx="469744" cy="259045"/>
    <xdr:sp macro="" textlink="">
      <xdr:nvSpPr>
        <xdr:cNvPr id="378" name="n_3mainValue【公営住宅】&#10;一人当たり面積">
          <a:extLst>
            <a:ext uri="{FF2B5EF4-FFF2-40B4-BE49-F238E27FC236}">
              <a16:creationId xmlns:a16="http://schemas.microsoft.com/office/drawing/2014/main" id="{352F6DB3-865F-484A-A78E-24487AEDC4C5}"/>
            </a:ext>
          </a:extLst>
        </xdr:cNvPr>
        <xdr:cNvSpPr txBox="1"/>
      </xdr:nvSpPr>
      <xdr:spPr>
        <a:xfrm>
          <a:off x="7626427" y="1487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129176</xdr:rowOff>
    </xdr:from>
    <xdr:ext cx="469744" cy="259045"/>
    <xdr:sp macro="" textlink="">
      <xdr:nvSpPr>
        <xdr:cNvPr id="379" name="n_4mainValue【公営住宅】&#10;一人当たり面積">
          <a:extLst>
            <a:ext uri="{FF2B5EF4-FFF2-40B4-BE49-F238E27FC236}">
              <a16:creationId xmlns:a16="http://schemas.microsoft.com/office/drawing/2014/main" id="{BCE3F7B9-625B-4D4A-91FD-75870EF276E2}"/>
            </a:ext>
          </a:extLst>
        </xdr:cNvPr>
        <xdr:cNvSpPr txBox="1"/>
      </xdr:nvSpPr>
      <xdr:spPr>
        <a:xfrm>
          <a:off x="6737427" y="1487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FC7316E4-72C6-4AF8-B215-40E070294EB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A073ADB9-38F4-43EB-9BF2-F90DBB3D8D1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CB3CE22E-F6AE-4293-B660-B12BBB37D91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218D92E2-659B-46A6-85B5-04D1365C7F0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593F3ABD-DA72-40F5-AA9F-B63CB8E5B67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1F97C17C-A893-472E-996C-2651F83FC0F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DEB84AD-1A42-4D06-96F1-3BDE319DC39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BB2741CA-9DCE-492C-A9FA-1E0CB200967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1C6B3886-328D-44CB-9566-F9D9B3A8403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06CEC910-D695-4BF6-B836-68632EF3E6F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8D0C50BB-DBF9-4113-816D-89C2373246C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0C01C87A-3262-4CB2-B983-7E6B2771F00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A878D60E-1912-4CEC-84DA-1BD56337313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047ED2D5-803E-4E54-9B9D-AA52BD328C8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537726C8-B21E-49F8-93C5-A5999081FB8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2F4F40FA-AE15-48B0-9746-31D19756A43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A1B9DA0E-19BE-4044-A1A1-BDBACEA45EB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D738C75B-CDD8-4763-9371-16350A38718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9145451E-F32F-47DA-995C-14482EE7AD9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F9D35FC3-448C-4C14-ABF9-B442C9075A8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960673D4-008C-4C3D-AB42-D3FD497524F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AE9B8F84-8C2D-44A9-8A30-4C563C219D2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03166375-94F0-4349-8DCE-E55DA3CF4C2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B199029B-27B1-431E-AAC2-4D6A572FBC9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BD2E4C8D-8642-4153-B787-7AB58BAE961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28324A0B-F810-4ABF-A132-22D8BB92432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2A82BAAD-9ABF-4C85-8456-D18F41D2CB1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40CA840D-7847-4ACA-BD35-04E5FEAB1BF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2CFDD706-379B-46AB-BDA3-C7397E62B44D}"/>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E41F2289-768C-4F50-91B5-EFED4CF15E5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B016E87A-6E14-4807-B8CE-DFDC49347D0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AEA83975-1C29-415A-BDC4-91DFAFB764F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74B57FB6-C5D1-4AFD-B3E0-0628F415767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1985D01C-D4D2-4332-89DA-D8045DF503A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31AF33E3-7AFC-4008-9CEE-ACBA4592BB4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5996138F-39B9-4D33-97DE-429B5071D7D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4057AEFD-1111-4150-9595-0C7CAAA1591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BFAEF52A-2123-4C37-B851-43202C49DD0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B0F6C35F-6777-41B1-BF21-1810FA710CE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41860D89-266B-4AE6-839A-4EB164151AD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C15FB4A-AD36-44D3-A72A-BBB921DAE6C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421" name="直線コネクタ 420">
          <a:extLst>
            <a:ext uri="{FF2B5EF4-FFF2-40B4-BE49-F238E27FC236}">
              <a16:creationId xmlns:a16="http://schemas.microsoft.com/office/drawing/2014/main" id="{EBC9118F-F8EA-4AD0-97B6-536E313A8B4D}"/>
            </a:ext>
          </a:extLst>
        </xdr:cNvPr>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EFC03C57-BE66-49AA-8E57-6616A54A23AD}"/>
            </a:ext>
          </a:extLst>
        </xdr:cNvPr>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23" name="直線コネクタ 422">
          <a:extLst>
            <a:ext uri="{FF2B5EF4-FFF2-40B4-BE49-F238E27FC236}">
              <a16:creationId xmlns:a16="http://schemas.microsoft.com/office/drawing/2014/main" id="{F82638ED-178B-4C4C-A9D8-91118D807966}"/>
            </a:ext>
          </a:extLst>
        </xdr:cNvPr>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42219C13-09D7-4EE7-9B60-EF4AFF38537E}"/>
            </a:ext>
          </a:extLst>
        </xdr:cNvPr>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425" name="直線コネクタ 424">
          <a:extLst>
            <a:ext uri="{FF2B5EF4-FFF2-40B4-BE49-F238E27FC236}">
              <a16:creationId xmlns:a16="http://schemas.microsoft.com/office/drawing/2014/main" id="{7A3FFE9B-CFE8-4AE6-AB94-CAB06BA7A157}"/>
            </a:ext>
          </a:extLst>
        </xdr:cNvPr>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64605</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7D86DDA-4A7E-4D6C-8D2E-75563A7875AD}"/>
            </a:ext>
          </a:extLst>
        </xdr:cNvPr>
        <xdr:cNvSpPr txBox="1"/>
      </xdr:nvSpPr>
      <xdr:spPr>
        <a:xfrm>
          <a:off x="16357600" y="640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427" name="フローチャート: 判断 426">
          <a:extLst>
            <a:ext uri="{FF2B5EF4-FFF2-40B4-BE49-F238E27FC236}">
              <a16:creationId xmlns:a16="http://schemas.microsoft.com/office/drawing/2014/main" id="{0152F3D5-360B-4852-A1F6-4D6CC9B1BB02}"/>
            </a:ext>
          </a:extLst>
        </xdr:cNvPr>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a:extLst>
            <a:ext uri="{FF2B5EF4-FFF2-40B4-BE49-F238E27FC236}">
              <a16:creationId xmlns:a16="http://schemas.microsoft.com/office/drawing/2014/main" id="{40450138-483F-4195-9536-70CBFB3C3A36}"/>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29" name="フローチャート: 判断 428">
          <a:extLst>
            <a:ext uri="{FF2B5EF4-FFF2-40B4-BE49-F238E27FC236}">
              <a16:creationId xmlns:a16="http://schemas.microsoft.com/office/drawing/2014/main" id="{E9B58DC3-F2FB-44D8-968F-45A6F59F0601}"/>
            </a:ext>
          </a:extLst>
        </xdr:cNvPr>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430" name="フローチャート: 判断 429">
          <a:extLst>
            <a:ext uri="{FF2B5EF4-FFF2-40B4-BE49-F238E27FC236}">
              <a16:creationId xmlns:a16="http://schemas.microsoft.com/office/drawing/2014/main" id="{95BD4374-DD54-43CC-9B63-A14C5C9FBB8E}"/>
            </a:ext>
          </a:extLst>
        </xdr:cNvPr>
        <xdr:cNvSpPr/>
      </xdr:nvSpPr>
      <xdr:spPr>
        <a:xfrm>
          <a:off x="1365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431" name="フローチャート: 判断 430">
          <a:extLst>
            <a:ext uri="{FF2B5EF4-FFF2-40B4-BE49-F238E27FC236}">
              <a16:creationId xmlns:a16="http://schemas.microsoft.com/office/drawing/2014/main" id="{6326FDBD-EC65-4B44-851B-843F49476B62}"/>
            </a:ext>
          </a:extLst>
        </xdr:cNvPr>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5A531B8C-9046-474C-875C-44788671886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9D7A8AC5-F6B9-41C9-80F6-6D3D42FD020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4AEAE4F2-23A5-48BB-A6B4-4697C98F41B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B1406233-BC3E-46D8-BD77-587252DAC74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E3BBFC71-23A8-4451-97C9-D4A0BA3AB97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170724</xdr:rowOff>
    </xdr:from>
    <xdr:to>
      <xdr:col>85</xdr:col>
      <xdr:colOff>177800</xdr:colOff>
      <xdr:row>41</xdr:row>
      <xdr:rowOff>100874</xdr:rowOff>
    </xdr:to>
    <xdr:sp macro="" textlink="">
      <xdr:nvSpPr>
        <xdr:cNvPr id="437" name="楕円 436">
          <a:extLst>
            <a:ext uri="{FF2B5EF4-FFF2-40B4-BE49-F238E27FC236}">
              <a16:creationId xmlns:a16="http://schemas.microsoft.com/office/drawing/2014/main" id="{E06B7E00-BF5A-445D-B621-FEE8FABC1756}"/>
            </a:ext>
          </a:extLst>
        </xdr:cNvPr>
        <xdr:cNvSpPr/>
      </xdr:nvSpPr>
      <xdr:spPr>
        <a:xfrm>
          <a:off x="16268700" y="70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149151</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7C8CF670-DB3E-49B2-ADE3-9EE0860362E1}"/>
            </a:ext>
          </a:extLst>
        </xdr:cNvPr>
        <xdr:cNvSpPr txBox="1"/>
      </xdr:nvSpPr>
      <xdr:spPr>
        <a:xfrm>
          <a:off x="16357600" y="700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126637</xdr:rowOff>
    </xdr:from>
    <xdr:to>
      <xdr:col>81</xdr:col>
      <xdr:colOff>101600</xdr:colOff>
      <xdr:row>41</xdr:row>
      <xdr:rowOff>56787</xdr:rowOff>
    </xdr:to>
    <xdr:sp macro="" textlink="">
      <xdr:nvSpPr>
        <xdr:cNvPr id="439" name="楕円 438">
          <a:extLst>
            <a:ext uri="{FF2B5EF4-FFF2-40B4-BE49-F238E27FC236}">
              <a16:creationId xmlns:a16="http://schemas.microsoft.com/office/drawing/2014/main" id="{088CB1BB-33C0-4117-8CA7-72B6504FD7FA}"/>
            </a:ext>
          </a:extLst>
        </xdr:cNvPr>
        <xdr:cNvSpPr/>
      </xdr:nvSpPr>
      <xdr:spPr>
        <a:xfrm>
          <a:off x="15430500" y="698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5987</xdr:rowOff>
    </xdr:from>
    <xdr:to>
      <xdr:col>85</xdr:col>
      <xdr:colOff>127000</xdr:colOff>
      <xdr:row>41</xdr:row>
      <xdr:rowOff>50074</xdr:rowOff>
    </xdr:to>
    <xdr:cxnSp macro="">
      <xdr:nvCxnSpPr>
        <xdr:cNvPr id="440" name="直線コネクタ 439">
          <a:extLst>
            <a:ext uri="{FF2B5EF4-FFF2-40B4-BE49-F238E27FC236}">
              <a16:creationId xmlns:a16="http://schemas.microsoft.com/office/drawing/2014/main" id="{499AEB45-CB58-45C2-8CF5-2BA3AB451F83}"/>
            </a:ext>
          </a:extLst>
        </xdr:cNvPr>
        <xdr:cNvCxnSpPr/>
      </xdr:nvCxnSpPr>
      <xdr:spPr>
        <a:xfrm>
          <a:off x="15481300" y="703543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103777</xdr:rowOff>
    </xdr:from>
    <xdr:to>
      <xdr:col>76</xdr:col>
      <xdr:colOff>165100</xdr:colOff>
      <xdr:row>41</xdr:row>
      <xdr:rowOff>33927</xdr:rowOff>
    </xdr:to>
    <xdr:sp macro="" textlink="">
      <xdr:nvSpPr>
        <xdr:cNvPr id="441" name="楕円 440">
          <a:extLst>
            <a:ext uri="{FF2B5EF4-FFF2-40B4-BE49-F238E27FC236}">
              <a16:creationId xmlns:a16="http://schemas.microsoft.com/office/drawing/2014/main" id="{232D283D-E57C-4085-875E-83504B8A4B2D}"/>
            </a:ext>
          </a:extLst>
        </xdr:cNvPr>
        <xdr:cNvSpPr/>
      </xdr:nvSpPr>
      <xdr:spPr>
        <a:xfrm>
          <a:off x="145415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154577</xdr:rowOff>
    </xdr:from>
    <xdr:to>
      <xdr:col>81</xdr:col>
      <xdr:colOff>50800</xdr:colOff>
      <xdr:row>41</xdr:row>
      <xdr:rowOff>5987</xdr:rowOff>
    </xdr:to>
    <xdr:cxnSp macro="">
      <xdr:nvCxnSpPr>
        <xdr:cNvPr id="442" name="直線コネクタ 441">
          <a:extLst>
            <a:ext uri="{FF2B5EF4-FFF2-40B4-BE49-F238E27FC236}">
              <a16:creationId xmlns:a16="http://schemas.microsoft.com/office/drawing/2014/main" id="{EED45A48-152A-4A22-9685-4C1E58847FAB}"/>
            </a:ext>
          </a:extLst>
        </xdr:cNvPr>
        <xdr:cNvCxnSpPr/>
      </xdr:nvCxnSpPr>
      <xdr:spPr>
        <a:xfrm>
          <a:off x="14592300" y="701257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77651</xdr:rowOff>
    </xdr:from>
    <xdr:to>
      <xdr:col>72</xdr:col>
      <xdr:colOff>38100</xdr:colOff>
      <xdr:row>41</xdr:row>
      <xdr:rowOff>7801</xdr:rowOff>
    </xdr:to>
    <xdr:sp macro="" textlink="">
      <xdr:nvSpPr>
        <xdr:cNvPr id="443" name="楕円 442">
          <a:extLst>
            <a:ext uri="{FF2B5EF4-FFF2-40B4-BE49-F238E27FC236}">
              <a16:creationId xmlns:a16="http://schemas.microsoft.com/office/drawing/2014/main" id="{6A1FADFE-00D7-405D-AB88-5408406A4D11}"/>
            </a:ext>
          </a:extLst>
        </xdr:cNvPr>
        <xdr:cNvSpPr/>
      </xdr:nvSpPr>
      <xdr:spPr>
        <a:xfrm>
          <a:off x="13652500" y="69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128451</xdr:rowOff>
    </xdr:from>
    <xdr:to>
      <xdr:col>76</xdr:col>
      <xdr:colOff>114300</xdr:colOff>
      <xdr:row>40</xdr:row>
      <xdr:rowOff>154577</xdr:rowOff>
    </xdr:to>
    <xdr:cxnSp macro="">
      <xdr:nvCxnSpPr>
        <xdr:cNvPr id="444" name="直線コネクタ 443">
          <a:extLst>
            <a:ext uri="{FF2B5EF4-FFF2-40B4-BE49-F238E27FC236}">
              <a16:creationId xmlns:a16="http://schemas.microsoft.com/office/drawing/2014/main" id="{5AE42394-11E2-46D5-9AAD-15B11BFC6486}"/>
            </a:ext>
          </a:extLst>
        </xdr:cNvPr>
        <xdr:cNvCxnSpPr/>
      </xdr:nvCxnSpPr>
      <xdr:spPr>
        <a:xfrm>
          <a:off x="13703300" y="69864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49893</xdr:rowOff>
    </xdr:from>
    <xdr:to>
      <xdr:col>67</xdr:col>
      <xdr:colOff>101600</xdr:colOff>
      <xdr:row>40</xdr:row>
      <xdr:rowOff>151493</xdr:rowOff>
    </xdr:to>
    <xdr:sp macro="" textlink="">
      <xdr:nvSpPr>
        <xdr:cNvPr id="445" name="楕円 444">
          <a:extLst>
            <a:ext uri="{FF2B5EF4-FFF2-40B4-BE49-F238E27FC236}">
              <a16:creationId xmlns:a16="http://schemas.microsoft.com/office/drawing/2014/main" id="{52AF915E-BABE-4C3A-A3A7-FE35141B9EA7}"/>
            </a:ext>
          </a:extLst>
        </xdr:cNvPr>
        <xdr:cNvSpPr/>
      </xdr:nvSpPr>
      <xdr:spPr>
        <a:xfrm>
          <a:off x="12763500" y="690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100693</xdr:rowOff>
    </xdr:from>
    <xdr:to>
      <xdr:col>71</xdr:col>
      <xdr:colOff>177800</xdr:colOff>
      <xdr:row>40</xdr:row>
      <xdr:rowOff>128451</xdr:rowOff>
    </xdr:to>
    <xdr:cxnSp macro="">
      <xdr:nvCxnSpPr>
        <xdr:cNvPr id="446" name="直線コネクタ 445">
          <a:extLst>
            <a:ext uri="{FF2B5EF4-FFF2-40B4-BE49-F238E27FC236}">
              <a16:creationId xmlns:a16="http://schemas.microsoft.com/office/drawing/2014/main" id="{A172ADB9-ECA0-4D80-95B6-63A80E584CF7}"/>
            </a:ext>
          </a:extLst>
        </xdr:cNvPr>
        <xdr:cNvCxnSpPr/>
      </xdr:nvCxnSpPr>
      <xdr:spPr>
        <a:xfrm>
          <a:off x="12814300" y="695869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6CABA829-2C8D-48C1-A7F4-F192AC4F2013}"/>
            </a:ext>
          </a:extLst>
        </xdr:cNvPr>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B0C15C2B-7371-47F6-84A3-91C13FF6A8A7}"/>
            </a:ext>
          </a:extLst>
        </xdr:cNvPr>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140261</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3A8ADCA3-FDED-47F8-8E08-0D712522D4A0}"/>
            </a:ext>
          </a:extLst>
        </xdr:cNvPr>
        <xdr:cNvSpPr txBox="1"/>
      </xdr:nvSpPr>
      <xdr:spPr>
        <a:xfrm>
          <a:off x="13500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128831</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5921F798-06BE-44DD-A071-B4424CBA9E65}"/>
            </a:ext>
          </a:extLst>
        </xdr:cNvPr>
        <xdr:cNvSpPr txBox="1"/>
      </xdr:nvSpPr>
      <xdr:spPr>
        <a:xfrm>
          <a:off x="12611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47914</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CC71D761-ABFA-4265-BB1D-5F6ADBED5802}"/>
            </a:ext>
          </a:extLst>
        </xdr:cNvPr>
        <xdr:cNvSpPr txBox="1"/>
      </xdr:nvSpPr>
      <xdr:spPr>
        <a:xfrm>
          <a:off x="15266044" y="707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25054</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5263BBBA-2C29-4982-BBE8-F023E0654805}"/>
            </a:ext>
          </a:extLst>
        </xdr:cNvPr>
        <xdr:cNvSpPr txBox="1"/>
      </xdr:nvSpPr>
      <xdr:spPr>
        <a:xfrm>
          <a:off x="14389744" y="705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170378</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4DAE4C1A-2073-40D0-945C-810B8E5DCB66}"/>
            </a:ext>
          </a:extLst>
        </xdr:cNvPr>
        <xdr:cNvSpPr txBox="1"/>
      </xdr:nvSpPr>
      <xdr:spPr>
        <a:xfrm>
          <a:off x="13500744" y="702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142620</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49AD2C00-1588-4A55-B520-0E40F8A9C33D}"/>
            </a:ext>
          </a:extLst>
        </xdr:cNvPr>
        <xdr:cNvSpPr txBox="1"/>
      </xdr:nvSpPr>
      <xdr:spPr>
        <a:xfrm>
          <a:off x="12611744" y="700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600A0BE-8A02-4474-AD2B-88A4CCBAA33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38589C85-7F93-4583-ACC8-B64A9E719C9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85DAC1D0-BF04-4AAA-A754-E90E0C16133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DCEFB329-8E11-4967-A5F9-E9769F93B32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3574AA59-AB05-4E71-98D6-4FE260E1D40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A7D58080-46C1-431E-BFA9-C350D573B92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971FAD56-8B7B-4FA1-9B0B-DB93590D173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7373330-5A77-41A0-894A-A02E759AE06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DF1F8142-3E46-42B7-8331-599D8AD1E62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D64D5C9B-1710-47C9-BE84-2400D0803B4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BF780B99-AF48-47FD-BE93-C3EF318D976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106E4793-B2DF-498E-B638-9DA259F38382}"/>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5B9D066F-AE0B-4539-9600-2FF5F118231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412C3628-0363-4B5B-A45C-9347941922A6}"/>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868A5717-2C78-4EE1-86BC-AD13D88CA44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2FEACE62-9318-45E8-996A-8318E5E473A5}"/>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6BFC75B9-0063-48CA-984B-A4DBDE8A5DB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97ABB0AC-C4A2-4F40-BB7B-9B6E89E6CA3F}"/>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9529A7AA-DD66-42C5-B46F-F0699C337B3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8CB7715D-C8CC-482F-B9BE-AF2330F2EE5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5FFCB0F4-BFCB-4538-9E2E-05F154768F8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476" name="直線コネクタ 475">
          <a:extLst>
            <a:ext uri="{FF2B5EF4-FFF2-40B4-BE49-F238E27FC236}">
              <a16:creationId xmlns:a16="http://schemas.microsoft.com/office/drawing/2014/main" id="{2B3C1595-36E1-4A77-AD8D-0BF84AD4FECA}"/>
            </a:ext>
          </a:extLst>
        </xdr:cNvPr>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2E4631D0-3194-4123-800E-BA633A8D16E5}"/>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a:extLst>
            <a:ext uri="{FF2B5EF4-FFF2-40B4-BE49-F238E27FC236}">
              <a16:creationId xmlns:a16="http://schemas.microsoft.com/office/drawing/2014/main" id="{FB9EB770-D04E-402D-AF53-DD846272712E}"/>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54E9AB59-2B0B-4A6B-AC7D-EE4516E40C28}"/>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80" name="直線コネクタ 479">
          <a:extLst>
            <a:ext uri="{FF2B5EF4-FFF2-40B4-BE49-F238E27FC236}">
              <a16:creationId xmlns:a16="http://schemas.microsoft.com/office/drawing/2014/main" id="{A1FAD67F-C8C2-4D2A-AFC1-4226DD5B8837}"/>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150131</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FCA3072A-6C61-42A0-84DC-FED1567CCDF9}"/>
            </a:ext>
          </a:extLst>
        </xdr:cNvPr>
        <xdr:cNvSpPr txBox="1"/>
      </xdr:nvSpPr>
      <xdr:spPr>
        <a:xfrm>
          <a:off x="22199600" y="666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482" name="フローチャート: 判断 481">
          <a:extLst>
            <a:ext uri="{FF2B5EF4-FFF2-40B4-BE49-F238E27FC236}">
              <a16:creationId xmlns:a16="http://schemas.microsoft.com/office/drawing/2014/main" id="{DF8A10D5-0E3A-47BE-BE1E-3097C4B81880}"/>
            </a:ext>
          </a:extLst>
        </xdr:cNvPr>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483" name="フローチャート: 判断 482">
          <a:extLst>
            <a:ext uri="{FF2B5EF4-FFF2-40B4-BE49-F238E27FC236}">
              <a16:creationId xmlns:a16="http://schemas.microsoft.com/office/drawing/2014/main" id="{377C3C4A-3BDD-4DD4-A1C0-F14F9E707B30}"/>
            </a:ext>
          </a:extLst>
        </xdr:cNvPr>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84" name="フローチャート: 判断 483">
          <a:extLst>
            <a:ext uri="{FF2B5EF4-FFF2-40B4-BE49-F238E27FC236}">
              <a16:creationId xmlns:a16="http://schemas.microsoft.com/office/drawing/2014/main" id="{051C7A71-95DE-49F6-BA11-C50CA687FD8F}"/>
            </a:ext>
          </a:extLst>
        </xdr:cNvPr>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485" name="フローチャート: 判断 484">
          <a:extLst>
            <a:ext uri="{FF2B5EF4-FFF2-40B4-BE49-F238E27FC236}">
              <a16:creationId xmlns:a16="http://schemas.microsoft.com/office/drawing/2014/main" id="{EBF18D48-93B5-4E61-AE01-2915EA916351}"/>
            </a:ext>
          </a:extLst>
        </xdr:cNvPr>
        <xdr:cNvSpPr/>
      </xdr:nvSpPr>
      <xdr:spPr>
        <a:xfrm>
          <a:off x="19494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486" name="フローチャート: 判断 485">
          <a:extLst>
            <a:ext uri="{FF2B5EF4-FFF2-40B4-BE49-F238E27FC236}">
              <a16:creationId xmlns:a16="http://schemas.microsoft.com/office/drawing/2014/main" id="{B6736503-4EC6-4151-85B0-1CFC54F200F5}"/>
            </a:ext>
          </a:extLst>
        </xdr:cNvPr>
        <xdr:cNvSpPr/>
      </xdr:nvSpPr>
      <xdr:spPr>
        <a:xfrm>
          <a:off x="18605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566C0D3B-3935-49D8-9F06-5ADF835E8B5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7FC78CEF-8CCF-4AB9-9E0F-220937712AF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F7426B59-9D25-4529-8B61-5E0EB849826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678C295A-6AC4-4440-8013-61AA3D5E339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F7838954-5F6D-4450-91FD-06CAE0CA3CC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153416</xdr:rowOff>
    </xdr:from>
    <xdr:to>
      <xdr:col>116</xdr:col>
      <xdr:colOff>114300</xdr:colOff>
      <xdr:row>39</xdr:row>
      <xdr:rowOff>83566</xdr:rowOff>
    </xdr:to>
    <xdr:sp macro="" textlink="">
      <xdr:nvSpPr>
        <xdr:cNvPr id="492" name="楕円 491">
          <a:extLst>
            <a:ext uri="{FF2B5EF4-FFF2-40B4-BE49-F238E27FC236}">
              <a16:creationId xmlns:a16="http://schemas.microsoft.com/office/drawing/2014/main" id="{A6F9EE6C-888D-4056-97E6-5B381CE4276A}"/>
            </a:ext>
          </a:extLst>
        </xdr:cNvPr>
        <xdr:cNvSpPr/>
      </xdr:nvSpPr>
      <xdr:spPr>
        <a:xfrm>
          <a:off x="221107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4843</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8D7DC6B8-84A3-4166-AF7A-2D0AF1DC5135}"/>
            </a:ext>
          </a:extLst>
        </xdr:cNvPr>
        <xdr:cNvSpPr txBox="1"/>
      </xdr:nvSpPr>
      <xdr:spPr>
        <a:xfrm>
          <a:off x="22199600" y="651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148844</xdr:rowOff>
    </xdr:from>
    <xdr:to>
      <xdr:col>112</xdr:col>
      <xdr:colOff>38100</xdr:colOff>
      <xdr:row>39</xdr:row>
      <xdr:rowOff>78994</xdr:rowOff>
    </xdr:to>
    <xdr:sp macro="" textlink="">
      <xdr:nvSpPr>
        <xdr:cNvPr id="494" name="楕円 493">
          <a:extLst>
            <a:ext uri="{FF2B5EF4-FFF2-40B4-BE49-F238E27FC236}">
              <a16:creationId xmlns:a16="http://schemas.microsoft.com/office/drawing/2014/main" id="{918763C5-FB5D-4446-BBFE-733C9871B195}"/>
            </a:ext>
          </a:extLst>
        </xdr:cNvPr>
        <xdr:cNvSpPr/>
      </xdr:nvSpPr>
      <xdr:spPr>
        <a:xfrm>
          <a:off x="212725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28194</xdr:rowOff>
    </xdr:from>
    <xdr:to>
      <xdr:col>116</xdr:col>
      <xdr:colOff>63500</xdr:colOff>
      <xdr:row>39</xdr:row>
      <xdr:rowOff>32766</xdr:rowOff>
    </xdr:to>
    <xdr:cxnSp macro="">
      <xdr:nvCxnSpPr>
        <xdr:cNvPr id="495" name="直線コネクタ 494">
          <a:extLst>
            <a:ext uri="{FF2B5EF4-FFF2-40B4-BE49-F238E27FC236}">
              <a16:creationId xmlns:a16="http://schemas.microsoft.com/office/drawing/2014/main" id="{6A24BE4B-1109-4AB6-B4D7-BF9C1F2AD29B}"/>
            </a:ext>
          </a:extLst>
        </xdr:cNvPr>
        <xdr:cNvCxnSpPr/>
      </xdr:nvCxnSpPr>
      <xdr:spPr>
        <a:xfrm>
          <a:off x="21323300" y="67147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144272</xdr:rowOff>
    </xdr:from>
    <xdr:to>
      <xdr:col>107</xdr:col>
      <xdr:colOff>101600</xdr:colOff>
      <xdr:row>39</xdr:row>
      <xdr:rowOff>74422</xdr:rowOff>
    </xdr:to>
    <xdr:sp macro="" textlink="">
      <xdr:nvSpPr>
        <xdr:cNvPr id="496" name="楕円 495">
          <a:extLst>
            <a:ext uri="{FF2B5EF4-FFF2-40B4-BE49-F238E27FC236}">
              <a16:creationId xmlns:a16="http://schemas.microsoft.com/office/drawing/2014/main" id="{04514D16-E7C0-4C9B-8327-FF867C5A1B8D}"/>
            </a:ext>
          </a:extLst>
        </xdr:cNvPr>
        <xdr:cNvSpPr/>
      </xdr:nvSpPr>
      <xdr:spPr>
        <a:xfrm>
          <a:off x="203835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23622</xdr:rowOff>
    </xdr:from>
    <xdr:to>
      <xdr:col>111</xdr:col>
      <xdr:colOff>177800</xdr:colOff>
      <xdr:row>39</xdr:row>
      <xdr:rowOff>28194</xdr:rowOff>
    </xdr:to>
    <xdr:cxnSp macro="">
      <xdr:nvCxnSpPr>
        <xdr:cNvPr id="497" name="直線コネクタ 496">
          <a:extLst>
            <a:ext uri="{FF2B5EF4-FFF2-40B4-BE49-F238E27FC236}">
              <a16:creationId xmlns:a16="http://schemas.microsoft.com/office/drawing/2014/main" id="{B0B95ED0-AFAD-4B54-8577-C7EFE7D3CC75}"/>
            </a:ext>
          </a:extLst>
        </xdr:cNvPr>
        <xdr:cNvCxnSpPr/>
      </xdr:nvCxnSpPr>
      <xdr:spPr>
        <a:xfrm>
          <a:off x="20434300" y="67101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98" name="楕円 497">
          <a:extLst>
            <a:ext uri="{FF2B5EF4-FFF2-40B4-BE49-F238E27FC236}">
              <a16:creationId xmlns:a16="http://schemas.microsoft.com/office/drawing/2014/main" id="{F588B69E-A7EC-47E8-A293-C562E4F5EF06}"/>
            </a:ext>
          </a:extLst>
        </xdr:cNvPr>
        <xdr:cNvSpPr/>
      </xdr:nvSpPr>
      <xdr:spPr>
        <a:xfrm>
          <a:off x="19494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19050</xdr:rowOff>
    </xdr:from>
    <xdr:to>
      <xdr:col>107</xdr:col>
      <xdr:colOff>50800</xdr:colOff>
      <xdr:row>39</xdr:row>
      <xdr:rowOff>23622</xdr:rowOff>
    </xdr:to>
    <xdr:cxnSp macro="">
      <xdr:nvCxnSpPr>
        <xdr:cNvPr id="499" name="直線コネクタ 498">
          <a:extLst>
            <a:ext uri="{FF2B5EF4-FFF2-40B4-BE49-F238E27FC236}">
              <a16:creationId xmlns:a16="http://schemas.microsoft.com/office/drawing/2014/main" id="{01E44ADD-C7A3-405A-992F-FF8709F6EB0D}"/>
            </a:ext>
          </a:extLst>
        </xdr:cNvPr>
        <xdr:cNvCxnSpPr/>
      </xdr:nvCxnSpPr>
      <xdr:spPr>
        <a:xfrm>
          <a:off x="19545300" y="67056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139700</xdr:rowOff>
    </xdr:from>
    <xdr:to>
      <xdr:col>98</xdr:col>
      <xdr:colOff>38100</xdr:colOff>
      <xdr:row>39</xdr:row>
      <xdr:rowOff>69850</xdr:rowOff>
    </xdr:to>
    <xdr:sp macro="" textlink="">
      <xdr:nvSpPr>
        <xdr:cNvPr id="500" name="楕円 499">
          <a:extLst>
            <a:ext uri="{FF2B5EF4-FFF2-40B4-BE49-F238E27FC236}">
              <a16:creationId xmlns:a16="http://schemas.microsoft.com/office/drawing/2014/main" id="{1CEDD0F7-9EA8-46C6-AF4C-719F3E50AE6A}"/>
            </a:ext>
          </a:extLst>
        </xdr:cNvPr>
        <xdr:cNvSpPr/>
      </xdr:nvSpPr>
      <xdr:spPr>
        <a:xfrm>
          <a:off x="18605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19050</xdr:rowOff>
    </xdr:from>
    <xdr:to>
      <xdr:col>102</xdr:col>
      <xdr:colOff>114300</xdr:colOff>
      <xdr:row>39</xdr:row>
      <xdr:rowOff>19050</xdr:rowOff>
    </xdr:to>
    <xdr:cxnSp macro="">
      <xdr:nvCxnSpPr>
        <xdr:cNvPr id="501" name="直線コネクタ 500">
          <a:extLst>
            <a:ext uri="{FF2B5EF4-FFF2-40B4-BE49-F238E27FC236}">
              <a16:creationId xmlns:a16="http://schemas.microsoft.com/office/drawing/2014/main" id="{C3344D4C-7665-482E-99D9-818D863B2A07}"/>
            </a:ext>
          </a:extLst>
        </xdr:cNvPr>
        <xdr:cNvCxnSpPr/>
      </xdr:nvCxnSpPr>
      <xdr:spPr>
        <a:xfrm>
          <a:off x="18656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111269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1F654F5E-671D-4899-B493-44AD1BDC42D1}"/>
            </a:ext>
          </a:extLst>
        </xdr:cNvPr>
        <xdr:cNvSpPr txBox="1"/>
      </xdr:nvSpPr>
      <xdr:spPr>
        <a:xfrm>
          <a:off x="210757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88F4F41C-1E67-4D34-A790-CB4202618A86}"/>
            </a:ext>
          </a:extLst>
        </xdr:cNvPr>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124985</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424EF911-3D93-4E27-961B-5F4C26A62B44}"/>
            </a:ext>
          </a:extLst>
        </xdr:cNvPr>
        <xdr:cNvSpPr txBox="1"/>
      </xdr:nvSpPr>
      <xdr:spPr>
        <a:xfrm>
          <a:off x="19310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115841</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68F2E5FB-B87C-4CE1-B598-C578DFDBE8BC}"/>
            </a:ext>
          </a:extLst>
        </xdr:cNvPr>
        <xdr:cNvSpPr txBox="1"/>
      </xdr:nvSpPr>
      <xdr:spPr>
        <a:xfrm>
          <a:off x="18421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95521</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AB7007A8-A66D-49C8-95EA-4DB528509144}"/>
            </a:ext>
          </a:extLst>
        </xdr:cNvPr>
        <xdr:cNvSpPr txBox="1"/>
      </xdr:nvSpPr>
      <xdr:spPr>
        <a:xfrm>
          <a:off x="21075727" y="643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90949</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B2171CCE-DA4C-4420-9DBB-733CFFA6B999}"/>
            </a:ext>
          </a:extLst>
        </xdr:cNvPr>
        <xdr:cNvSpPr txBox="1"/>
      </xdr:nvSpPr>
      <xdr:spPr>
        <a:xfrm>
          <a:off x="20199427" y="643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551AABDD-23CE-4C0E-9406-FF30CF0094C6}"/>
            </a:ext>
          </a:extLst>
        </xdr:cNvPr>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86377</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C340B0B5-C534-4BA6-A139-AA7186D12CEC}"/>
            </a:ext>
          </a:extLst>
        </xdr:cNvPr>
        <xdr:cNvSpPr txBox="1"/>
      </xdr:nvSpPr>
      <xdr:spPr>
        <a:xfrm>
          <a:off x="18421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C3DFA7B4-ADCC-4A47-BE74-567748A64AC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C38DA87A-9D50-4A76-ACCC-2568BADB6BA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462A01E3-9F04-47A2-B8D4-91F40903792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83D9D3F9-47D8-46B4-96EE-E2303EC6EDF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13EA1EF1-3702-4B83-BFA7-66E0DC5EB8B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4BBD025-BB71-4671-8821-CEA6FC84F56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25D2A86B-333B-4ECE-A350-116937C2009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5F38E718-7699-4FB2-BAF7-16E956C7119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88C9EC98-6846-4947-BD32-475813940CF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99C9C2B3-A555-4357-A19C-FAAD39E3A14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2CD452FB-BC90-40DF-9555-9BCF2906FA2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FE43FAB7-DF25-45F7-B868-F8FC779898C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64999BEF-317B-4F7C-B97A-AD39E25E7768}"/>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25FF4908-11C5-4353-BF06-EBD8F2B6B36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1F430535-CA7E-4203-BE24-2223050BE4B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277D97F5-FA28-4CBC-9BB2-69259235D8E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6B26BE15-890E-4642-A55C-8E1514F24DD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5FD79407-127C-4D01-BD3B-6E8A2B8F8F0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F768CAD9-AE83-4209-84D0-737B685FC34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789834EB-46AD-420B-B3F0-81B2720E266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E99D81BD-C22A-4494-928A-13E920B0ECAC}"/>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70CF446-4264-4222-8F38-0561CA414A2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48DCBB7B-3B3B-467D-9BD7-B7924F8C44EB}"/>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3AA6ED06-0DF2-4F76-B00B-5C5EB224503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534" name="直線コネクタ 533">
          <a:extLst>
            <a:ext uri="{FF2B5EF4-FFF2-40B4-BE49-F238E27FC236}">
              <a16:creationId xmlns:a16="http://schemas.microsoft.com/office/drawing/2014/main" id="{A75056B6-8218-4BB0-BDC7-FB34D29D264E}"/>
            </a:ext>
          </a:extLst>
        </xdr:cNvPr>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BF79EC30-9896-4A0D-96E5-299556C88629}"/>
            </a:ext>
          </a:extLst>
        </xdr:cNvPr>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536" name="直線コネクタ 535">
          <a:extLst>
            <a:ext uri="{FF2B5EF4-FFF2-40B4-BE49-F238E27FC236}">
              <a16:creationId xmlns:a16="http://schemas.microsoft.com/office/drawing/2014/main" id="{BEB18437-5A4A-4D92-A127-99F10180DF29}"/>
            </a:ext>
          </a:extLst>
        </xdr:cNvPr>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D9A32EA8-719F-4D32-AB8B-62B6B7502C04}"/>
            </a:ext>
          </a:extLst>
        </xdr:cNvPr>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538" name="直線コネクタ 537">
          <a:extLst>
            <a:ext uri="{FF2B5EF4-FFF2-40B4-BE49-F238E27FC236}">
              <a16:creationId xmlns:a16="http://schemas.microsoft.com/office/drawing/2014/main" id="{68CDA19D-0626-48BB-B65F-35631B94151D}"/>
            </a:ext>
          </a:extLst>
        </xdr:cNvPr>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28592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FB2F4E53-44DD-44F1-A056-1A842B4F0923}"/>
            </a:ext>
          </a:extLst>
        </xdr:cNvPr>
        <xdr:cNvSpPr txBox="1"/>
      </xdr:nvSpPr>
      <xdr:spPr>
        <a:xfrm>
          <a:off x="16357600" y="1031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540" name="フローチャート: 判断 539">
          <a:extLst>
            <a:ext uri="{FF2B5EF4-FFF2-40B4-BE49-F238E27FC236}">
              <a16:creationId xmlns:a16="http://schemas.microsoft.com/office/drawing/2014/main" id="{A88FA63A-113D-474D-9822-B43BDD02266A}"/>
            </a:ext>
          </a:extLst>
        </xdr:cNvPr>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541" name="フローチャート: 判断 540">
          <a:extLst>
            <a:ext uri="{FF2B5EF4-FFF2-40B4-BE49-F238E27FC236}">
              <a16:creationId xmlns:a16="http://schemas.microsoft.com/office/drawing/2014/main" id="{C6CF22A5-AB52-44B3-B04B-A0BB2FB896FB}"/>
            </a:ext>
          </a:extLst>
        </xdr:cNvPr>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42" name="フローチャート: 判断 541">
          <a:extLst>
            <a:ext uri="{FF2B5EF4-FFF2-40B4-BE49-F238E27FC236}">
              <a16:creationId xmlns:a16="http://schemas.microsoft.com/office/drawing/2014/main" id="{53C4450B-17BC-4D63-9253-2F37AF427C9D}"/>
            </a:ext>
          </a:extLst>
        </xdr:cNvPr>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3" name="フローチャート: 判断 542">
          <a:extLst>
            <a:ext uri="{FF2B5EF4-FFF2-40B4-BE49-F238E27FC236}">
              <a16:creationId xmlns:a16="http://schemas.microsoft.com/office/drawing/2014/main" id="{3776FFCF-294F-4FD9-AD43-2CB06E7E8014}"/>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544" name="フローチャート: 判断 543">
          <a:extLst>
            <a:ext uri="{FF2B5EF4-FFF2-40B4-BE49-F238E27FC236}">
              <a16:creationId xmlns:a16="http://schemas.microsoft.com/office/drawing/2014/main" id="{3723BAB2-06CA-4C2E-8A07-4235A3292942}"/>
            </a:ext>
          </a:extLst>
        </xdr:cNvPr>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57AC4383-5C7E-40B9-9ED2-24C55A04098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4CE51AE8-0D7D-41A3-8483-1E8CC480EC4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4E0FF320-0788-418A-89F1-FE5B3CD52DF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50C27140-E7AE-45A9-968B-E7869FC88E0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46229159-FB44-49FD-9F7D-B876E23A963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145415</xdr:rowOff>
    </xdr:from>
    <xdr:to>
      <xdr:col>85</xdr:col>
      <xdr:colOff>177800</xdr:colOff>
      <xdr:row>59</xdr:row>
      <xdr:rowOff>75565</xdr:rowOff>
    </xdr:to>
    <xdr:sp macro="" textlink="">
      <xdr:nvSpPr>
        <xdr:cNvPr id="550" name="楕円 549">
          <a:extLst>
            <a:ext uri="{FF2B5EF4-FFF2-40B4-BE49-F238E27FC236}">
              <a16:creationId xmlns:a16="http://schemas.microsoft.com/office/drawing/2014/main" id="{C986E2B8-B65B-4B7C-AAF3-7C04130369BC}"/>
            </a:ext>
          </a:extLst>
        </xdr:cNvPr>
        <xdr:cNvSpPr/>
      </xdr:nvSpPr>
      <xdr:spPr>
        <a:xfrm>
          <a:off x="162687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168292</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50DDF824-E1DF-4EA8-AF90-F3053AAE9330}"/>
            </a:ext>
          </a:extLst>
        </xdr:cNvPr>
        <xdr:cNvSpPr txBox="1"/>
      </xdr:nvSpPr>
      <xdr:spPr>
        <a:xfrm>
          <a:off x="16357600"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73025</xdr:rowOff>
    </xdr:from>
    <xdr:to>
      <xdr:col>81</xdr:col>
      <xdr:colOff>101600</xdr:colOff>
      <xdr:row>59</xdr:row>
      <xdr:rowOff>3175</xdr:rowOff>
    </xdr:to>
    <xdr:sp macro="" textlink="">
      <xdr:nvSpPr>
        <xdr:cNvPr id="552" name="楕円 551">
          <a:extLst>
            <a:ext uri="{FF2B5EF4-FFF2-40B4-BE49-F238E27FC236}">
              <a16:creationId xmlns:a16="http://schemas.microsoft.com/office/drawing/2014/main" id="{EB57BC77-CD12-48B3-8046-992906418336}"/>
            </a:ext>
          </a:extLst>
        </xdr:cNvPr>
        <xdr:cNvSpPr/>
      </xdr:nvSpPr>
      <xdr:spPr>
        <a:xfrm>
          <a:off x="154305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123825</xdr:rowOff>
    </xdr:from>
    <xdr:to>
      <xdr:col>85</xdr:col>
      <xdr:colOff>127000</xdr:colOff>
      <xdr:row>59</xdr:row>
      <xdr:rowOff>24765</xdr:rowOff>
    </xdr:to>
    <xdr:cxnSp macro="">
      <xdr:nvCxnSpPr>
        <xdr:cNvPr id="553" name="直線コネクタ 552">
          <a:extLst>
            <a:ext uri="{FF2B5EF4-FFF2-40B4-BE49-F238E27FC236}">
              <a16:creationId xmlns:a16="http://schemas.microsoft.com/office/drawing/2014/main" id="{F96E83A0-F807-4372-9F40-38E8E923933B}"/>
            </a:ext>
          </a:extLst>
        </xdr:cNvPr>
        <xdr:cNvCxnSpPr/>
      </xdr:nvCxnSpPr>
      <xdr:spPr>
        <a:xfrm>
          <a:off x="15481300" y="1006792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27305</xdr:rowOff>
    </xdr:from>
    <xdr:to>
      <xdr:col>76</xdr:col>
      <xdr:colOff>165100</xdr:colOff>
      <xdr:row>58</xdr:row>
      <xdr:rowOff>128905</xdr:rowOff>
    </xdr:to>
    <xdr:sp macro="" textlink="">
      <xdr:nvSpPr>
        <xdr:cNvPr id="554" name="楕円 553">
          <a:extLst>
            <a:ext uri="{FF2B5EF4-FFF2-40B4-BE49-F238E27FC236}">
              <a16:creationId xmlns:a16="http://schemas.microsoft.com/office/drawing/2014/main" id="{B39942A7-358B-48F5-9B3A-8B9EA81096AF}"/>
            </a:ext>
          </a:extLst>
        </xdr:cNvPr>
        <xdr:cNvSpPr/>
      </xdr:nvSpPr>
      <xdr:spPr>
        <a:xfrm>
          <a:off x="145415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78105</xdr:rowOff>
    </xdr:from>
    <xdr:to>
      <xdr:col>81</xdr:col>
      <xdr:colOff>50800</xdr:colOff>
      <xdr:row>58</xdr:row>
      <xdr:rowOff>123825</xdr:rowOff>
    </xdr:to>
    <xdr:cxnSp macro="">
      <xdr:nvCxnSpPr>
        <xdr:cNvPr id="555" name="直線コネクタ 554">
          <a:extLst>
            <a:ext uri="{FF2B5EF4-FFF2-40B4-BE49-F238E27FC236}">
              <a16:creationId xmlns:a16="http://schemas.microsoft.com/office/drawing/2014/main" id="{8A068985-E008-4BA2-BE0A-F30148929E9A}"/>
            </a:ext>
          </a:extLst>
        </xdr:cNvPr>
        <xdr:cNvCxnSpPr/>
      </xdr:nvCxnSpPr>
      <xdr:spPr>
        <a:xfrm>
          <a:off x="14592300" y="100222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80645</xdr:rowOff>
    </xdr:from>
    <xdr:to>
      <xdr:col>72</xdr:col>
      <xdr:colOff>38100</xdr:colOff>
      <xdr:row>59</xdr:row>
      <xdr:rowOff>10795</xdr:rowOff>
    </xdr:to>
    <xdr:sp macro="" textlink="">
      <xdr:nvSpPr>
        <xdr:cNvPr id="556" name="楕円 555">
          <a:extLst>
            <a:ext uri="{FF2B5EF4-FFF2-40B4-BE49-F238E27FC236}">
              <a16:creationId xmlns:a16="http://schemas.microsoft.com/office/drawing/2014/main" id="{0BE6FA7E-9C67-4F02-91E2-F1F26E63863A}"/>
            </a:ext>
          </a:extLst>
        </xdr:cNvPr>
        <xdr:cNvSpPr/>
      </xdr:nvSpPr>
      <xdr:spPr>
        <a:xfrm>
          <a:off x="13652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78105</xdr:rowOff>
    </xdr:from>
    <xdr:to>
      <xdr:col>76</xdr:col>
      <xdr:colOff>114300</xdr:colOff>
      <xdr:row>58</xdr:row>
      <xdr:rowOff>131445</xdr:rowOff>
    </xdr:to>
    <xdr:cxnSp macro="">
      <xdr:nvCxnSpPr>
        <xdr:cNvPr id="557" name="直線コネクタ 556">
          <a:extLst>
            <a:ext uri="{FF2B5EF4-FFF2-40B4-BE49-F238E27FC236}">
              <a16:creationId xmlns:a16="http://schemas.microsoft.com/office/drawing/2014/main" id="{EDA7261C-C557-4E5C-A7CA-2EA0F896F56C}"/>
            </a:ext>
          </a:extLst>
        </xdr:cNvPr>
        <xdr:cNvCxnSpPr/>
      </xdr:nvCxnSpPr>
      <xdr:spPr>
        <a:xfrm flipV="1">
          <a:off x="13703300" y="1002220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40640</xdr:rowOff>
    </xdr:from>
    <xdr:to>
      <xdr:col>67</xdr:col>
      <xdr:colOff>101600</xdr:colOff>
      <xdr:row>58</xdr:row>
      <xdr:rowOff>142240</xdr:rowOff>
    </xdr:to>
    <xdr:sp macro="" textlink="">
      <xdr:nvSpPr>
        <xdr:cNvPr id="558" name="楕円 557">
          <a:extLst>
            <a:ext uri="{FF2B5EF4-FFF2-40B4-BE49-F238E27FC236}">
              <a16:creationId xmlns:a16="http://schemas.microsoft.com/office/drawing/2014/main" id="{70CC7ADE-7592-42BA-9FCF-C21AF6546C62}"/>
            </a:ext>
          </a:extLst>
        </xdr:cNvPr>
        <xdr:cNvSpPr/>
      </xdr:nvSpPr>
      <xdr:spPr>
        <a:xfrm>
          <a:off x="12763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91440</xdr:rowOff>
    </xdr:from>
    <xdr:to>
      <xdr:col>71</xdr:col>
      <xdr:colOff>177800</xdr:colOff>
      <xdr:row>58</xdr:row>
      <xdr:rowOff>131445</xdr:rowOff>
    </xdr:to>
    <xdr:cxnSp macro="">
      <xdr:nvCxnSpPr>
        <xdr:cNvPr id="559" name="直線コネクタ 558">
          <a:extLst>
            <a:ext uri="{FF2B5EF4-FFF2-40B4-BE49-F238E27FC236}">
              <a16:creationId xmlns:a16="http://schemas.microsoft.com/office/drawing/2014/main" id="{2839C1BE-EC39-4777-B678-0DD9EE74F706}"/>
            </a:ext>
          </a:extLst>
        </xdr:cNvPr>
        <xdr:cNvCxnSpPr/>
      </xdr:nvCxnSpPr>
      <xdr:spPr>
        <a:xfrm>
          <a:off x="12814300" y="100355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131462</xdr:rowOff>
    </xdr:from>
    <xdr:ext cx="405111" cy="259045"/>
    <xdr:sp macro="" textlink="">
      <xdr:nvSpPr>
        <xdr:cNvPr id="560" name="n_1aveValue【学校施設】&#10;有形固定資産減価償却率">
          <a:extLst>
            <a:ext uri="{FF2B5EF4-FFF2-40B4-BE49-F238E27FC236}">
              <a16:creationId xmlns:a16="http://schemas.microsoft.com/office/drawing/2014/main" id="{AE883B92-947E-49CA-8F97-EB418C1EC023}"/>
            </a:ext>
          </a:extLst>
        </xdr:cNvPr>
        <xdr:cNvSpPr txBox="1"/>
      </xdr:nvSpPr>
      <xdr:spPr>
        <a:xfrm>
          <a:off x="152660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120032</xdr:rowOff>
    </xdr:from>
    <xdr:ext cx="405111" cy="259045"/>
    <xdr:sp macro="" textlink="">
      <xdr:nvSpPr>
        <xdr:cNvPr id="561" name="n_2aveValue【学校施設】&#10;有形固定資産減価償却率">
          <a:extLst>
            <a:ext uri="{FF2B5EF4-FFF2-40B4-BE49-F238E27FC236}">
              <a16:creationId xmlns:a16="http://schemas.microsoft.com/office/drawing/2014/main" id="{CE3C86E9-0C10-48EF-81E8-643E32ED2A10}"/>
            </a:ext>
          </a:extLst>
        </xdr:cNvPr>
        <xdr:cNvSpPr txBox="1"/>
      </xdr:nvSpPr>
      <xdr:spPr>
        <a:xfrm>
          <a:off x="14389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562" name="n_3aveValue【学校施設】&#10;有形固定資産減価償却率">
          <a:extLst>
            <a:ext uri="{FF2B5EF4-FFF2-40B4-BE49-F238E27FC236}">
              <a16:creationId xmlns:a16="http://schemas.microsoft.com/office/drawing/2014/main" id="{623540D1-4592-4CE8-BE89-2ECC7299586A}"/>
            </a:ext>
          </a:extLst>
        </xdr:cNvPr>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110507</xdr:rowOff>
    </xdr:from>
    <xdr:ext cx="405111" cy="259045"/>
    <xdr:sp macro="" textlink="">
      <xdr:nvSpPr>
        <xdr:cNvPr id="563" name="n_4aveValue【学校施設】&#10;有形固定資産減価償却率">
          <a:extLst>
            <a:ext uri="{FF2B5EF4-FFF2-40B4-BE49-F238E27FC236}">
              <a16:creationId xmlns:a16="http://schemas.microsoft.com/office/drawing/2014/main" id="{B81C2866-3048-468F-8A12-B655D47337A6}"/>
            </a:ext>
          </a:extLst>
        </xdr:cNvPr>
        <xdr:cNvSpPr txBox="1"/>
      </xdr:nvSpPr>
      <xdr:spPr>
        <a:xfrm>
          <a:off x="12611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19702</xdr:rowOff>
    </xdr:from>
    <xdr:ext cx="405111" cy="259045"/>
    <xdr:sp macro="" textlink="">
      <xdr:nvSpPr>
        <xdr:cNvPr id="564" name="n_1mainValue【学校施設】&#10;有形固定資産減価償却率">
          <a:extLst>
            <a:ext uri="{FF2B5EF4-FFF2-40B4-BE49-F238E27FC236}">
              <a16:creationId xmlns:a16="http://schemas.microsoft.com/office/drawing/2014/main" id="{B7CC32B1-3B1B-4F9A-B6AC-A510AAF8B0FC}"/>
            </a:ext>
          </a:extLst>
        </xdr:cNvPr>
        <xdr:cNvSpPr txBox="1"/>
      </xdr:nvSpPr>
      <xdr:spPr>
        <a:xfrm>
          <a:off x="152660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145432</xdr:rowOff>
    </xdr:from>
    <xdr:ext cx="405111" cy="259045"/>
    <xdr:sp macro="" textlink="">
      <xdr:nvSpPr>
        <xdr:cNvPr id="565" name="n_2mainValue【学校施設】&#10;有形固定資産減価償却率">
          <a:extLst>
            <a:ext uri="{FF2B5EF4-FFF2-40B4-BE49-F238E27FC236}">
              <a16:creationId xmlns:a16="http://schemas.microsoft.com/office/drawing/2014/main" id="{B2DF57D6-2A6E-49E9-847B-641AA723DE7B}"/>
            </a:ext>
          </a:extLst>
        </xdr:cNvPr>
        <xdr:cNvSpPr txBox="1"/>
      </xdr:nvSpPr>
      <xdr:spPr>
        <a:xfrm>
          <a:off x="143897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27322</xdr:rowOff>
    </xdr:from>
    <xdr:ext cx="405111" cy="259045"/>
    <xdr:sp macro="" textlink="">
      <xdr:nvSpPr>
        <xdr:cNvPr id="566" name="n_3mainValue【学校施設】&#10;有形固定資産減価償却率">
          <a:extLst>
            <a:ext uri="{FF2B5EF4-FFF2-40B4-BE49-F238E27FC236}">
              <a16:creationId xmlns:a16="http://schemas.microsoft.com/office/drawing/2014/main" id="{D7FE23A8-D8F9-4614-ADCC-6D9AAE966EDA}"/>
            </a:ext>
          </a:extLst>
        </xdr:cNvPr>
        <xdr:cNvSpPr txBox="1"/>
      </xdr:nvSpPr>
      <xdr:spPr>
        <a:xfrm>
          <a:off x="135007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158767</xdr:rowOff>
    </xdr:from>
    <xdr:ext cx="405111" cy="259045"/>
    <xdr:sp macro="" textlink="">
      <xdr:nvSpPr>
        <xdr:cNvPr id="567" name="n_4mainValue【学校施設】&#10;有形固定資産減価償却率">
          <a:extLst>
            <a:ext uri="{FF2B5EF4-FFF2-40B4-BE49-F238E27FC236}">
              <a16:creationId xmlns:a16="http://schemas.microsoft.com/office/drawing/2014/main" id="{DED9273D-9379-482D-94DF-B208647CC734}"/>
            </a:ext>
          </a:extLst>
        </xdr:cNvPr>
        <xdr:cNvSpPr txBox="1"/>
      </xdr:nvSpPr>
      <xdr:spPr>
        <a:xfrm>
          <a:off x="12611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6175DE7C-5806-4A04-9547-22EDB2FEF01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22CDEBD9-627A-4353-B035-4E4331153F1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FD548385-9CA1-4097-B8E7-5A3328B29C2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BDE0D76F-8C53-4BB3-8B70-CC5E700B67B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C624BF9C-634D-4A54-BE6C-AF043097EAA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77D2928E-A9D6-490D-8C0D-63C668C1082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F76CFAA7-E09B-4BFB-A3B6-049E81CFF70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2D92CA5B-13DD-49F6-BBA1-5CB7A203AEA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A8E4055B-221F-4DC5-B6EF-95D11062216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1EE24022-C40C-450A-86A4-9653B96474C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2C6672B1-A81C-42F4-8F4E-E881DE0D16F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E1924C6F-3A16-48D0-93B1-6A034156DFE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CC7FAF21-7E22-42E0-902C-2CEC6C048E1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F61DF67D-9891-4E73-83D4-B1D11E665D9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7F9455A1-1414-4C73-8EE1-70BC7BAD112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DE00940B-ABD2-47C5-BD8A-B65F798AADB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283AB252-60EF-49A5-A87F-E0D36B07E85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A71B3A07-EFE7-49BD-A038-83735791945B}"/>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34586E09-0415-4D33-9D8A-C41D912F0AE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id="{142C297D-DB2D-4EE1-8E66-4FA783B404E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1C8E1011-3EA9-4D0B-99DB-84873C3916C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a:extLst>
            <a:ext uri="{FF2B5EF4-FFF2-40B4-BE49-F238E27FC236}">
              <a16:creationId xmlns:a16="http://schemas.microsoft.com/office/drawing/2014/main" id="{8427FEB6-219A-4581-BAC2-2502BF40FB7B}"/>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803F9737-9D68-410E-A28C-BB9D7F0F6EC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591" name="直線コネクタ 590">
          <a:extLst>
            <a:ext uri="{FF2B5EF4-FFF2-40B4-BE49-F238E27FC236}">
              <a16:creationId xmlns:a16="http://schemas.microsoft.com/office/drawing/2014/main" id="{560476EC-C03B-44D0-87DE-458F35F8321E}"/>
            </a:ext>
          </a:extLst>
        </xdr:cNvPr>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2" name="【学校施設】&#10;一人当たり面積最小値テキスト">
          <a:extLst>
            <a:ext uri="{FF2B5EF4-FFF2-40B4-BE49-F238E27FC236}">
              <a16:creationId xmlns:a16="http://schemas.microsoft.com/office/drawing/2014/main" id="{299C6675-A649-4541-9870-0C6ED4A0AD02}"/>
            </a:ext>
          </a:extLst>
        </xdr:cNvPr>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3" name="直線コネクタ 592">
          <a:extLst>
            <a:ext uri="{FF2B5EF4-FFF2-40B4-BE49-F238E27FC236}">
              <a16:creationId xmlns:a16="http://schemas.microsoft.com/office/drawing/2014/main" id="{C6B21D74-4B56-45B3-916B-65B1EAA288FA}"/>
            </a:ext>
          </a:extLst>
        </xdr:cNvPr>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594" name="【学校施設】&#10;一人当たり面積最大値テキスト">
          <a:extLst>
            <a:ext uri="{FF2B5EF4-FFF2-40B4-BE49-F238E27FC236}">
              <a16:creationId xmlns:a16="http://schemas.microsoft.com/office/drawing/2014/main" id="{7244700D-3351-43B6-81D0-529C0556EE06}"/>
            </a:ext>
          </a:extLst>
        </xdr:cNvPr>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595" name="直線コネクタ 594">
          <a:extLst>
            <a:ext uri="{FF2B5EF4-FFF2-40B4-BE49-F238E27FC236}">
              <a16:creationId xmlns:a16="http://schemas.microsoft.com/office/drawing/2014/main" id="{AA838411-AD03-46FC-9857-CD9BA3AAA28F}"/>
            </a:ext>
          </a:extLst>
        </xdr:cNvPr>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100093</xdr:rowOff>
    </xdr:from>
    <xdr:ext cx="469744" cy="259045"/>
    <xdr:sp macro="" textlink="">
      <xdr:nvSpPr>
        <xdr:cNvPr id="596" name="【学校施設】&#10;一人当たり面積平均値テキスト">
          <a:extLst>
            <a:ext uri="{FF2B5EF4-FFF2-40B4-BE49-F238E27FC236}">
              <a16:creationId xmlns:a16="http://schemas.microsoft.com/office/drawing/2014/main" id="{06A241C1-5909-4317-A9F9-301AE77159C8}"/>
            </a:ext>
          </a:extLst>
        </xdr:cNvPr>
        <xdr:cNvSpPr txBox="1"/>
      </xdr:nvSpPr>
      <xdr:spPr>
        <a:xfrm>
          <a:off x="22199600" y="10558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597" name="フローチャート: 判断 596">
          <a:extLst>
            <a:ext uri="{FF2B5EF4-FFF2-40B4-BE49-F238E27FC236}">
              <a16:creationId xmlns:a16="http://schemas.microsoft.com/office/drawing/2014/main" id="{CE5F35D1-0D05-46DB-BCF0-92B7CA3F6E5D}"/>
            </a:ext>
          </a:extLst>
        </xdr:cNvPr>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598" name="フローチャート: 判断 597">
          <a:extLst>
            <a:ext uri="{FF2B5EF4-FFF2-40B4-BE49-F238E27FC236}">
              <a16:creationId xmlns:a16="http://schemas.microsoft.com/office/drawing/2014/main" id="{0FFFEA12-5AC3-4D3F-8248-11A6A4BDFB7D}"/>
            </a:ext>
          </a:extLst>
        </xdr:cNvPr>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9" name="フローチャート: 判断 598">
          <a:extLst>
            <a:ext uri="{FF2B5EF4-FFF2-40B4-BE49-F238E27FC236}">
              <a16:creationId xmlns:a16="http://schemas.microsoft.com/office/drawing/2014/main" id="{7154B762-6ACF-450C-8645-F711ABF3C509}"/>
            </a:ext>
          </a:extLst>
        </xdr:cNvPr>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600" name="フローチャート: 判断 599">
          <a:extLst>
            <a:ext uri="{FF2B5EF4-FFF2-40B4-BE49-F238E27FC236}">
              <a16:creationId xmlns:a16="http://schemas.microsoft.com/office/drawing/2014/main" id="{B9160B96-0B9C-4589-A48D-30137B5ECCC4}"/>
            </a:ext>
          </a:extLst>
        </xdr:cNvPr>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601" name="フローチャート: 判断 600">
          <a:extLst>
            <a:ext uri="{FF2B5EF4-FFF2-40B4-BE49-F238E27FC236}">
              <a16:creationId xmlns:a16="http://schemas.microsoft.com/office/drawing/2014/main" id="{DE60A171-A51F-4FAB-A31C-EA0B7886A71E}"/>
            </a:ext>
          </a:extLst>
        </xdr:cNvPr>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42693360-BB6A-4083-B7B5-2A9ECC7F288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4FFED45D-D3B1-476E-93E9-953EDD66502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527B2C0C-FCE2-4187-B70B-E3B1198A76F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7E35034A-D5A9-4EDA-BC4D-7991CC53004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C8035A19-64EE-4CBB-8EED-31DF75D40AD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130175</xdr:rowOff>
    </xdr:from>
    <xdr:to>
      <xdr:col>116</xdr:col>
      <xdr:colOff>114300</xdr:colOff>
      <xdr:row>63</xdr:row>
      <xdr:rowOff>60325</xdr:rowOff>
    </xdr:to>
    <xdr:sp macro="" textlink="">
      <xdr:nvSpPr>
        <xdr:cNvPr id="607" name="楕円 606">
          <a:extLst>
            <a:ext uri="{FF2B5EF4-FFF2-40B4-BE49-F238E27FC236}">
              <a16:creationId xmlns:a16="http://schemas.microsoft.com/office/drawing/2014/main" id="{DB0DE158-ABDC-4476-AA0E-93E89A5366A0}"/>
            </a:ext>
          </a:extLst>
        </xdr:cNvPr>
        <xdr:cNvSpPr/>
      </xdr:nvSpPr>
      <xdr:spPr>
        <a:xfrm>
          <a:off x="221107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55643</xdr:rowOff>
    </xdr:from>
    <xdr:ext cx="469744" cy="259045"/>
    <xdr:sp macro="" textlink="">
      <xdr:nvSpPr>
        <xdr:cNvPr id="608" name="【学校施設】&#10;一人当たり面積該当値テキスト">
          <a:extLst>
            <a:ext uri="{FF2B5EF4-FFF2-40B4-BE49-F238E27FC236}">
              <a16:creationId xmlns:a16="http://schemas.microsoft.com/office/drawing/2014/main" id="{533CB11E-36BD-44FF-8B5D-84C9DB6EBFA9}"/>
            </a:ext>
          </a:extLst>
        </xdr:cNvPr>
        <xdr:cNvSpPr txBox="1"/>
      </xdr:nvSpPr>
      <xdr:spPr>
        <a:xfrm>
          <a:off x="22199600"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141224</xdr:rowOff>
    </xdr:from>
    <xdr:to>
      <xdr:col>112</xdr:col>
      <xdr:colOff>38100</xdr:colOff>
      <xdr:row>63</xdr:row>
      <xdr:rowOff>71374</xdr:rowOff>
    </xdr:to>
    <xdr:sp macro="" textlink="">
      <xdr:nvSpPr>
        <xdr:cNvPr id="609" name="楕円 608">
          <a:extLst>
            <a:ext uri="{FF2B5EF4-FFF2-40B4-BE49-F238E27FC236}">
              <a16:creationId xmlns:a16="http://schemas.microsoft.com/office/drawing/2014/main" id="{81618565-BD5F-4A64-B6A8-8435977404B1}"/>
            </a:ext>
          </a:extLst>
        </xdr:cNvPr>
        <xdr:cNvSpPr/>
      </xdr:nvSpPr>
      <xdr:spPr>
        <a:xfrm>
          <a:off x="21272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9525</xdr:rowOff>
    </xdr:from>
    <xdr:to>
      <xdr:col>116</xdr:col>
      <xdr:colOff>63500</xdr:colOff>
      <xdr:row>63</xdr:row>
      <xdr:rowOff>20574</xdr:rowOff>
    </xdr:to>
    <xdr:cxnSp macro="">
      <xdr:nvCxnSpPr>
        <xdr:cNvPr id="610" name="直線コネクタ 609">
          <a:extLst>
            <a:ext uri="{FF2B5EF4-FFF2-40B4-BE49-F238E27FC236}">
              <a16:creationId xmlns:a16="http://schemas.microsoft.com/office/drawing/2014/main" id="{943E223E-C97A-43F9-841D-3B23EB39673D}"/>
            </a:ext>
          </a:extLst>
        </xdr:cNvPr>
        <xdr:cNvCxnSpPr/>
      </xdr:nvCxnSpPr>
      <xdr:spPr>
        <a:xfrm flipV="1">
          <a:off x="21323300" y="10810875"/>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139891</xdr:rowOff>
    </xdr:from>
    <xdr:to>
      <xdr:col>107</xdr:col>
      <xdr:colOff>101600</xdr:colOff>
      <xdr:row>63</xdr:row>
      <xdr:rowOff>70041</xdr:rowOff>
    </xdr:to>
    <xdr:sp macro="" textlink="">
      <xdr:nvSpPr>
        <xdr:cNvPr id="611" name="楕円 610">
          <a:extLst>
            <a:ext uri="{FF2B5EF4-FFF2-40B4-BE49-F238E27FC236}">
              <a16:creationId xmlns:a16="http://schemas.microsoft.com/office/drawing/2014/main" id="{C43A5914-CC6F-4984-BBAC-BA1E78493D72}"/>
            </a:ext>
          </a:extLst>
        </xdr:cNvPr>
        <xdr:cNvSpPr/>
      </xdr:nvSpPr>
      <xdr:spPr>
        <a:xfrm>
          <a:off x="20383500" y="1076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19241</xdr:rowOff>
    </xdr:from>
    <xdr:to>
      <xdr:col>111</xdr:col>
      <xdr:colOff>177800</xdr:colOff>
      <xdr:row>63</xdr:row>
      <xdr:rowOff>20574</xdr:rowOff>
    </xdr:to>
    <xdr:cxnSp macro="">
      <xdr:nvCxnSpPr>
        <xdr:cNvPr id="612" name="直線コネクタ 611">
          <a:extLst>
            <a:ext uri="{FF2B5EF4-FFF2-40B4-BE49-F238E27FC236}">
              <a16:creationId xmlns:a16="http://schemas.microsoft.com/office/drawing/2014/main" id="{22DD49E8-9621-42F4-A406-4CC78DCB34EA}"/>
            </a:ext>
          </a:extLst>
        </xdr:cNvPr>
        <xdr:cNvCxnSpPr/>
      </xdr:nvCxnSpPr>
      <xdr:spPr>
        <a:xfrm>
          <a:off x="20434300" y="10820591"/>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139129</xdr:rowOff>
    </xdr:from>
    <xdr:to>
      <xdr:col>102</xdr:col>
      <xdr:colOff>165100</xdr:colOff>
      <xdr:row>63</xdr:row>
      <xdr:rowOff>69279</xdr:rowOff>
    </xdr:to>
    <xdr:sp macro="" textlink="">
      <xdr:nvSpPr>
        <xdr:cNvPr id="613" name="楕円 612">
          <a:extLst>
            <a:ext uri="{FF2B5EF4-FFF2-40B4-BE49-F238E27FC236}">
              <a16:creationId xmlns:a16="http://schemas.microsoft.com/office/drawing/2014/main" id="{DEE269D3-941A-4D94-93B1-218AB4A0DAE5}"/>
            </a:ext>
          </a:extLst>
        </xdr:cNvPr>
        <xdr:cNvSpPr/>
      </xdr:nvSpPr>
      <xdr:spPr>
        <a:xfrm>
          <a:off x="19494500" y="1076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18479</xdr:rowOff>
    </xdr:from>
    <xdr:to>
      <xdr:col>107</xdr:col>
      <xdr:colOff>50800</xdr:colOff>
      <xdr:row>63</xdr:row>
      <xdr:rowOff>19241</xdr:rowOff>
    </xdr:to>
    <xdr:cxnSp macro="">
      <xdr:nvCxnSpPr>
        <xdr:cNvPr id="614" name="直線コネクタ 613">
          <a:extLst>
            <a:ext uri="{FF2B5EF4-FFF2-40B4-BE49-F238E27FC236}">
              <a16:creationId xmlns:a16="http://schemas.microsoft.com/office/drawing/2014/main" id="{51AB342C-A10F-43CA-8299-CF72BB775CD5}"/>
            </a:ext>
          </a:extLst>
        </xdr:cNvPr>
        <xdr:cNvCxnSpPr/>
      </xdr:nvCxnSpPr>
      <xdr:spPr>
        <a:xfrm>
          <a:off x="19545300" y="1081982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139891</xdr:rowOff>
    </xdr:from>
    <xdr:to>
      <xdr:col>98</xdr:col>
      <xdr:colOff>38100</xdr:colOff>
      <xdr:row>63</xdr:row>
      <xdr:rowOff>70041</xdr:rowOff>
    </xdr:to>
    <xdr:sp macro="" textlink="">
      <xdr:nvSpPr>
        <xdr:cNvPr id="615" name="楕円 614">
          <a:extLst>
            <a:ext uri="{FF2B5EF4-FFF2-40B4-BE49-F238E27FC236}">
              <a16:creationId xmlns:a16="http://schemas.microsoft.com/office/drawing/2014/main" id="{92441787-7CE1-4698-A7C0-33DE17D0ECA0}"/>
            </a:ext>
          </a:extLst>
        </xdr:cNvPr>
        <xdr:cNvSpPr/>
      </xdr:nvSpPr>
      <xdr:spPr>
        <a:xfrm>
          <a:off x="18605500" y="1076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18479</xdr:rowOff>
    </xdr:from>
    <xdr:to>
      <xdr:col>102</xdr:col>
      <xdr:colOff>114300</xdr:colOff>
      <xdr:row>63</xdr:row>
      <xdr:rowOff>19241</xdr:rowOff>
    </xdr:to>
    <xdr:cxnSp macro="">
      <xdr:nvCxnSpPr>
        <xdr:cNvPr id="616" name="直線コネクタ 615">
          <a:extLst>
            <a:ext uri="{FF2B5EF4-FFF2-40B4-BE49-F238E27FC236}">
              <a16:creationId xmlns:a16="http://schemas.microsoft.com/office/drawing/2014/main" id="{FCEFEDE7-03E5-4E46-91A2-54ED7520BA80}"/>
            </a:ext>
          </a:extLst>
        </xdr:cNvPr>
        <xdr:cNvCxnSpPr/>
      </xdr:nvCxnSpPr>
      <xdr:spPr>
        <a:xfrm flipV="1">
          <a:off x="18656300" y="1081982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29418</xdr:rowOff>
    </xdr:from>
    <xdr:ext cx="469744" cy="259045"/>
    <xdr:sp macro="" textlink="">
      <xdr:nvSpPr>
        <xdr:cNvPr id="617" name="n_1aveValue【学校施設】&#10;一人当たり面積">
          <a:extLst>
            <a:ext uri="{FF2B5EF4-FFF2-40B4-BE49-F238E27FC236}">
              <a16:creationId xmlns:a16="http://schemas.microsoft.com/office/drawing/2014/main" id="{56C87018-E954-4CD6-A803-D0BDEC6FE416}"/>
            </a:ext>
          </a:extLst>
        </xdr:cNvPr>
        <xdr:cNvSpPr txBox="1"/>
      </xdr:nvSpPr>
      <xdr:spPr>
        <a:xfrm>
          <a:off x="21075727" y="1048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618" name="n_2aveValue【学校施設】&#10;一人当たり面積">
          <a:extLst>
            <a:ext uri="{FF2B5EF4-FFF2-40B4-BE49-F238E27FC236}">
              <a16:creationId xmlns:a16="http://schemas.microsoft.com/office/drawing/2014/main" id="{C7B782C0-1314-4913-B20B-82101C36C01B}"/>
            </a:ext>
          </a:extLst>
        </xdr:cNvPr>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35704</xdr:rowOff>
    </xdr:from>
    <xdr:ext cx="469744" cy="259045"/>
    <xdr:sp macro="" textlink="">
      <xdr:nvSpPr>
        <xdr:cNvPr id="619" name="n_3aveValue【学校施設】&#10;一人当たり面積">
          <a:extLst>
            <a:ext uri="{FF2B5EF4-FFF2-40B4-BE49-F238E27FC236}">
              <a16:creationId xmlns:a16="http://schemas.microsoft.com/office/drawing/2014/main" id="{F92FA2D7-25BC-4B22-B60F-B7E2A24F6F88}"/>
            </a:ext>
          </a:extLst>
        </xdr:cNvPr>
        <xdr:cNvSpPr txBox="1"/>
      </xdr:nvSpPr>
      <xdr:spPr>
        <a:xfrm>
          <a:off x="19310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37990</xdr:rowOff>
    </xdr:from>
    <xdr:ext cx="469744" cy="259045"/>
    <xdr:sp macro="" textlink="">
      <xdr:nvSpPr>
        <xdr:cNvPr id="620" name="n_4aveValue【学校施設】&#10;一人当たり面積">
          <a:extLst>
            <a:ext uri="{FF2B5EF4-FFF2-40B4-BE49-F238E27FC236}">
              <a16:creationId xmlns:a16="http://schemas.microsoft.com/office/drawing/2014/main" id="{C819D190-A2CA-4672-8F11-72AA2253E1E1}"/>
            </a:ext>
          </a:extLst>
        </xdr:cNvPr>
        <xdr:cNvSpPr txBox="1"/>
      </xdr:nvSpPr>
      <xdr:spPr>
        <a:xfrm>
          <a:off x="18421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62501</xdr:rowOff>
    </xdr:from>
    <xdr:ext cx="469744" cy="259045"/>
    <xdr:sp macro="" textlink="">
      <xdr:nvSpPr>
        <xdr:cNvPr id="621" name="n_1mainValue【学校施設】&#10;一人当たり面積">
          <a:extLst>
            <a:ext uri="{FF2B5EF4-FFF2-40B4-BE49-F238E27FC236}">
              <a16:creationId xmlns:a16="http://schemas.microsoft.com/office/drawing/2014/main" id="{6F53B737-77F9-45D2-9C90-9BFEBB7EF260}"/>
            </a:ext>
          </a:extLst>
        </xdr:cNvPr>
        <xdr:cNvSpPr txBox="1"/>
      </xdr:nvSpPr>
      <xdr:spPr>
        <a:xfrm>
          <a:off x="210757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61168</xdr:rowOff>
    </xdr:from>
    <xdr:ext cx="469744" cy="259045"/>
    <xdr:sp macro="" textlink="">
      <xdr:nvSpPr>
        <xdr:cNvPr id="622" name="n_2mainValue【学校施設】&#10;一人当たり面積">
          <a:extLst>
            <a:ext uri="{FF2B5EF4-FFF2-40B4-BE49-F238E27FC236}">
              <a16:creationId xmlns:a16="http://schemas.microsoft.com/office/drawing/2014/main" id="{F19A97B8-ADBC-4CC2-A1C6-4235B503E1D3}"/>
            </a:ext>
          </a:extLst>
        </xdr:cNvPr>
        <xdr:cNvSpPr txBox="1"/>
      </xdr:nvSpPr>
      <xdr:spPr>
        <a:xfrm>
          <a:off x="20199427" y="10862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60406</xdr:rowOff>
    </xdr:from>
    <xdr:ext cx="469744" cy="259045"/>
    <xdr:sp macro="" textlink="">
      <xdr:nvSpPr>
        <xdr:cNvPr id="623" name="n_3mainValue【学校施設】&#10;一人当たり面積">
          <a:extLst>
            <a:ext uri="{FF2B5EF4-FFF2-40B4-BE49-F238E27FC236}">
              <a16:creationId xmlns:a16="http://schemas.microsoft.com/office/drawing/2014/main" id="{465EA33C-261B-4E38-B5ED-170C8C2177E4}"/>
            </a:ext>
          </a:extLst>
        </xdr:cNvPr>
        <xdr:cNvSpPr txBox="1"/>
      </xdr:nvSpPr>
      <xdr:spPr>
        <a:xfrm>
          <a:off x="19310427" y="10861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61168</xdr:rowOff>
    </xdr:from>
    <xdr:ext cx="469744" cy="259045"/>
    <xdr:sp macro="" textlink="">
      <xdr:nvSpPr>
        <xdr:cNvPr id="624" name="n_4mainValue【学校施設】&#10;一人当たり面積">
          <a:extLst>
            <a:ext uri="{FF2B5EF4-FFF2-40B4-BE49-F238E27FC236}">
              <a16:creationId xmlns:a16="http://schemas.microsoft.com/office/drawing/2014/main" id="{8426180D-C9CC-4581-A670-65C8A169A81F}"/>
            </a:ext>
          </a:extLst>
        </xdr:cNvPr>
        <xdr:cNvSpPr txBox="1"/>
      </xdr:nvSpPr>
      <xdr:spPr>
        <a:xfrm>
          <a:off x="18421427" y="10862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9FDD8488-F739-4BED-BC53-E5677C83E06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EAF86CEC-40A6-42C9-B04F-720DEB240AF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66A55C55-CC34-4E9E-BE6D-160BF258489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D1E53BA3-A785-4F0F-AC0F-A239D69B1DE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11369E24-58D9-412B-9EF7-036DA9CC0AC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4BCA02C0-0683-4DE9-B198-71244DED9BA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A699041D-8838-4C8E-9AD4-E1468256B99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9971DE9E-A877-408A-BAAB-A7DA57105CC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A0AED239-7CCA-465F-B587-F097D3C6B50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F0D7B6D7-F1B2-4A24-B6EE-57D21955214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BF20B33D-1919-442D-87B9-F6D2B0E5398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a:extLst>
            <a:ext uri="{FF2B5EF4-FFF2-40B4-BE49-F238E27FC236}">
              <a16:creationId xmlns:a16="http://schemas.microsoft.com/office/drawing/2014/main" id="{A83CDEB7-B925-46EF-8E76-1DB0F6FD478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a:extLst>
            <a:ext uri="{FF2B5EF4-FFF2-40B4-BE49-F238E27FC236}">
              <a16:creationId xmlns:a16="http://schemas.microsoft.com/office/drawing/2014/main" id="{77AC1C79-AEDF-41A0-9E92-D46D74529D5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a:extLst>
            <a:ext uri="{FF2B5EF4-FFF2-40B4-BE49-F238E27FC236}">
              <a16:creationId xmlns:a16="http://schemas.microsoft.com/office/drawing/2014/main" id="{194BEBA8-C5F8-4057-B8DD-BD0D6C5FBC0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a:extLst>
            <a:ext uri="{FF2B5EF4-FFF2-40B4-BE49-F238E27FC236}">
              <a16:creationId xmlns:a16="http://schemas.microsoft.com/office/drawing/2014/main" id="{48844D34-A72B-4C83-80BB-FB48EEDC7CC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a:extLst>
            <a:ext uri="{FF2B5EF4-FFF2-40B4-BE49-F238E27FC236}">
              <a16:creationId xmlns:a16="http://schemas.microsoft.com/office/drawing/2014/main" id="{9FE78D24-1D7B-4FCA-97BE-D7656A94F60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a:extLst>
            <a:ext uri="{FF2B5EF4-FFF2-40B4-BE49-F238E27FC236}">
              <a16:creationId xmlns:a16="http://schemas.microsoft.com/office/drawing/2014/main" id="{922FEE04-2F40-4B68-ACE6-D026A811B3E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a:extLst>
            <a:ext uri="{FF2B5EF4-FFF2-40B4-BE49-F238E27FC236}">
              <a16:creationId xmlns:a16="http://schemas.microsoft.com/office/drawing/2014/main" id="{1A97BD53-9690-45A4-B0F9-EF50D548A29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a:extLst>
            <a:ext uri="{FF2B5EF4-FFF2-40B4-BE49-F238E27FC236}">
              <a16:creationId xmlns:a16="http://schemas.microsoft.com/office/drawing/2014/main" id="{B3034A39-5DB0-4FDE-A5F9-C66F0849B74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a:extLst>
            <a:ext uri="{FF2B5EF4-FFF2-40B4-BE49-F238E27FC236}">
              <a16:creationId xmlns:a16="http://schemas.microsoft.com/office/drawing/2014/main" id="{63970A9B-2B2D-4B6B-8559-56327B8DEEC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a:extLst>
            <a:ext uri="{FF2B5EF4-FFF2-40B4-BE49-F238E27FC236}">
              <a16:creationId xmlns:a16="http://schemas.microsoft.com/office/drawing/2014/main" id="{331CB527-5620-4CBD-886F-19D84081914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a:extLst>
            <a:ext uri="{FF2B5EF4-FFF2-40B4-BE49-F238E27FC236}">
              <a16:creationId xmlns:a16="http://schemas.microsoft.com/office/drawing/2014/main" id="{216DC8B0-248C-4657-A508-0E4E22923E4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a:extLst>
            <a:ext uri="{FF2B5EF4-FFF2-40B4-BE49-F238E27FC236}">
              <a16:creationId xmlns:a16="http://schemas.microsoft.com/office/drawing/2014/main" id="{023EC3C8-BC9A-426F-A320-59F958E989D9}"/>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56FC3E4F-8760-4DE8-9854-2C700B3BBF0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a:extLst>
            <a:ext uri="{FF2B5EF4-FFF2-40B4-BE49-F238E27FC236}">
              <a16:creationId xmlns:a16="http://schemas.microsoft.com/office/drawing/2014/main" id="{61724EAB-FE7E-47A5-AE02-CD2DEE1A1C8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33201</xdr:rowOff>
    </xdr:from>
    <xdr:to>
      <xdr:col>85</xdr:col>
      <xdr:colOff>126364</xdr:colOff>
      <xdr:row>86</xdr:row>
      <xdr:rowOff>168729</xdr:rowOff>
    </xdr:to>
    <xdr:cxnSp macro="">
      <xdr:nvCxnSpPr>
        <xdr:cNvPr id="650" name="直線コネクタ 649">
          <a:extLst>
            <a:ext uri="{FF2B5EF4-FFF2-40B4-BE49-F238E27FC236}">
              <a16:creationId xmlns:a16="http://schemas.microsoft.com/office/drawing/2014/main" id="{EA6BAB59-2D44-4E09-ADB1-C17017AEA491}"/>
            </a:ext>
          </a:extLst>
        </xdr:cNvPr>
        <xdr:cNvCxnSpPr/>
      </xdr:nvCxnSpPr>
      <xdr:spPr>
        <a:xfrm flipV="1">
          <a:off x="16318864" y="1340630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a:extLst>
            <a:ext uri="{FF2B5EF4-FFF2-40B4-BE49-F238E27FC236}">
              <a16:creationId xmlns:a16="http://schemas.microsoft.com/office/drawing/2014/main" id="{25EA31D6-D63E-4732-9E0A-75135815F9FD}"/>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a:extLst>
            <a:ext uri="{FF2B5EF4-FFF2-40B4-BE49-F238E27FC236}">
              <a16:creationId xmlns:a16="http://schemas.microsoft.com/office/drawing/2014/main" id="{FDCC64A5-7C6C-4558-AC28-71E516353E99}"/>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151328</xdr:rowOff>
    </xdr:from>
    <xdr:ext cx="340478" cy="259045"/>
    <xdr:sp macro="" textlink="">
      <xdr:nvSpPr>
        <xdr:cNvPr id="653" name="【児童館】&#10;有形固定資産減価償却率最大値テキスト">
          <a:extLst>
            <a:ext uri="{FF2B5EF4-FFF2-40B4-BE49-F238E27FC236}">
              <a16:creationId xmlns:a16="http://schemas.microsoft.com/office/drawing/2014/main" id="{F336AEE5-9C4C-4111-8B74-0D0A50F440B9}"/>
            </a:ext>
          </a:extLst>
        </xdr:cNvPr>
        <xdr:cNvSpPr txBox="1"/>
      </xdr:nvSpPr>
      <xdr:spPr>
        <a:xfrm>
          <a:off x="16357600" y="1318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33201</xdr:rowOff>
    </xdr:from>
    <xdr:to>
      <xdr:col>86</xdr:col>
      <xdr:colOff>25400</xdr:colOff>
      <xdr:row>78</xdr:row>
      <xdr:rowOff>33201</xdr:rowOff>
    </xdr:to>
    <xdr:cxnSp macro="">
      <xdr:nvCxnSpPr>
        <xdr:cNvPr id="654" name="直線コネクタ 653">
          <a:extLst>
            <a:ext uri="{FF2B5EF4-FFF2-40B4-BE49-F238E27FC236}">
              <a16:creationId xmlns:a16="http://schemas.microsoft.com/office/drawing/2014/main" id="{C226DCB8-A274-4AF2-BEF6-7AEE4A3303E0}"/>
            </a:ext>
          </a:extLst>
        </xdr:cNvPr>
        <xdr:cNvCxnSpPr/>
      </xdr:nvCxnSpPr>
      <xdr:spPr>
        <a:xfrm>
          <a:off x="16230600" y="13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66964</xdr:rowOff>
    </xdr:from>
    <xdr:ext cx="405111" cy="259045"/>
    <xdr:sp macro="" textlink="">
      <xdr:nvSpPr>
        <xdr:cNvPr id="655" name="【児童館】&#10;有形固定資産減価償却率平均値テキスト">
          <a:extLst>
            <a:ext uri="{FF2B5EF4-FFF2-40B4-BE49-F238E27FC236}">
              <a16:creationId xmlns:a16="http://schemas.microsoft.com/office/drawing/2014/main" id="{54D0C401-B92B-4ADD-8DF2-A515CEFAD572}"/>
            </a:ext>
          </a:extLst>
        </xdr:cNvPr>
        <xdr:cNvSpPr txBox="1"/>
      </xdr:nvSpPr>
      <xdr:spPr>
        <a:xfrm>
          <a:off x="16357600" y="14125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88537</xdr:rowOff>
    </xdr:from>
    <xdr:to>
      <xdr:col>85</xdr:col>
      <xdr:colOff>177800</xdr:colOff>
      <xdr:row>83</xdr:row>
      <xdr:rowOff>18687</xdr:rowOff>
    </xdr:to>
    <xdr:sp macro="" textlink="">
      <xdr:nvSpPr>
        <xdr:cNvPr id="656" name="フローチャート: 判断 655">
          <a:extLst>
            <a:ext uri="{FF2B5EF4-FFF2-40B4-BE49-F238E27FC236}">
              <a16:creationId xmlns:a16="http://schemas.microsoft.com/office/drawing/2014/main" id="{0B649D2F-EF21-43DA-98DD-D791775553FF}"/>
            </a:ext>
          </a:extLst>
        </xdr:cNvPr>
        <xdr:cNvSpPr/>
      </xdr:nvSpPr>
      <xdr:spPr>
        <a:xfrm>
          <a:off x="162687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75474</xdr:rowOff>
    </xdr:from>
    <xdr:to>
      <xdr:col>81</xdr:col>
      <xdr:colOff>101600</xdr:colOff>
      <xdr:row>83</xdr:row>
      <xdr:rowOff>5624</xdr:rowOff>
    </xdr:to>
    <xdr:sp macro="" textlink="">
      <xdr:nvSpPr>
        <xdr:cNvPr id="657" name="フローチャート: 判断 656">
          <a:extLst>
            <a:ext uri="{FF2B5EF4-FFF2-40B4-BE49-F238E27FC236}">
              <a16:creationId xmlns:a16="http://schemas.microsoft.com/office/drawing/2014/main" id="{CE0A0D40-819F-4C24-8326-9A19354CA007}"/>
            </a:ext>
          </a:extLst>
        </xdr:cNvPr>
        <xdr:cNvSpPr/>
      </xdr:nvSpPr>
      <xdr:spPr>
        <a:xfrm>
          <a:off x="15430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658" name="フローチャート: 判断 657">
          <a:extLst>
            <a:ext uri="{FF2B5EF4-FFF2-40B4-BE49-F238E27FC236}">
              <a16:creationId xmlns:a16="http://schemas.microsoft.com/office/drawing/2014/main" id="{18B1185B-F538-4731-B757-FDA5CEE48479}"/>
            </a:ext>
          </a:extLst>
        </xdr:cNvPr>
        <xdr:cNvSpPr/>
      </xdr:nvSpPr>
      <xdr:spPr>
        <a:xfrm>
          <a:off x="14541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659" name="フローチャート: 判断 658">
          <a:extLst>
            <a:ext uri="{FF2B5EF4-FFF2-40B4-BE49-F238E27FC236}">
              <a16:creationId xmlns:a16="http://schemas.microsoft.com/office/drawing/2014/main" id="{8B1C3843-21B2-4C9E-8623-315146C21FC2}"/>
            </a:ext>
          </a:extLst>
        </xdr:cNvPr>
        <xdr:cNvSpPr/>
      </xdr:nvSpPr>
      <xdr:spPr>
        <a:xfrm>
          <a:off x="13652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52614</xdr:rowOff>
    </xdr:from>
    <xdr:to>
      <xdr:col>67</xdr:col>
      <xdr:colOff>101600</xdr:colOff>
      <xdr:row>82</xdr:row>
      <xdr:rowOff>154214</xdr:rowOff>
    </xdr:to>
    <xdr:sp macro="" textlink="">
      <xdr:nvSpPr>
        <xdr:cNvPr id="660" name="フローチャート: 判断 659">
          <a:extLst>
            <a:ext uri="{FF2B5EF4-FFF2-40B4-BE49-F238E27FC236}">
              <a16:creationId xmlns:a16="http://schemas.microsoft.com/office/drawing/2014/main" id="{A2A4CB13-6847-464A-BB88-894036070C79}"/>
            </a:ext>
          </a:extLst>
        </xdr:cNvPr>
        <xdr:cNvSpPr/>
      </xdr:nvSpPr>
      <xdr:spPr>
        <a:xfrm>
          <a:off x="12763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8CF1B3E6-73B7-40F8-A631-51F1EFD7E6D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43EC9DE7-37C4-4AB2-A23E-D2154B28EE7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B81012F5-3F4C-483E-87F3-66E5DED214D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D37D9AA-F764-48C9-AD1C-30EFD6A2E5B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8D554117-0345-40CF-BF21-D891299D42D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44450</xdr:rowOff>
    </xdr:from>
    <xdr:to>
      <xdr:col>85</xdr:col>
      <xdr:colOff>177800</xdr:colOff>
      <xdr:row>82</xdr:row>
      <xdr:rowOff>146050</xdr:rowOff>
    </xdr:to>
    <xdr:sp macro="" textlink="">
      <xdr:nvSpPr>
        <xdr:cNvPr id="666" name="楕円 665">
          <a:extLst>
            <a:ext uri="{FF2B5EF4-FFF2-40B4-BE49-F238E27FC236}">
              <a16:creationId xmlns:a16="http://schemas.microsoft.com/office/drawing/2014/main" id="{39A99ED2-018E-4598-970D-29F6FDD8999B}"/>
            </a:ext>
          </a:extLst>
        </xdr:cNvPr>
        <xdr:cNvSpPr/>
      </xdr:nvSpPr>
      <xdr:spPr>
        <a:xfrm>
          <a:off x="162687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67327</xdr:rowOff>
    </xdr:from>
    <xdr:ext cx="405111" cy="259045"/>
    <xdr:sp macro="" textlink="">
      <xdr:nvSpPr>
        <xdr:cNvPr id="667" name="【児童館】&#10;有形固定資産減価償却率該当値テキスト">
          <a:extLst>
            <a:ext uri="{FF2B5EF4-FFF2-40B4-BE49-F238E27FC236}">
              <a16:creationId xmlns:a16="http://schemas.microsoft.com/office/drawing/2014/main" id="{50B69FE3-16F7-40D7-B778-DE89D772D0C3}"/>
            </a:ext>
          </a:extLst>
        </xdr:cNvPr>
        <xdr:cNvSpPr txBox="1"/>
      </xdr:nvSpPr>
      <xdr:spPr>
        <a:xfrm>
          <a:off x="16357600"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5262</xdr:rowOff>
    </xdr:from>
    <xdr:to>
      <xdr:col>81</xdr:col>
      <xdr:colOff>101600</xdr:colOff>
      <xdr:row>82</xdr:row>
      <xdr:rowOff>106862</xdr:rowOff>
    </xdr:to>
    <xdr:sp macro="" textlink="">
      <xdr:nvSpPr>
        <xdr:cNvPr id="668" name="楕円 667">
          <a:extLst>
            <a:ext uri="{FF2B5EF4-FFF2-40B4-BE49-F238E27FC236}">
              <a16:creationId xmlns:a16="http://schemas.microsoft.com/office/drawing/2014/main" id="{1515CBEB-18DD-45B1-9C5E-BD65CEEAEEF0}"/>
            </a:ext>
          </a:extLst>
        </xdr:cNvPr>
        <xdr:cNvSpPr/>
      </xdr:nvSpPr>
      <xdr:spPr>
        <a:xfrm>
          <a:off x="15430500" y="1406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56062</xdr:rowOff>
    </xdr:from>
    <xdr:to>
      <xdr:col>85</xdr:col>
      <xdr:colOff>127000</xdr:colOff>
      <xdr:row>82</xdr:row>
      <xdr:rowOff>95250</xdr:rowOff>
    </xdr:to>
    <xdr:cxnSp macro="">
      <xdr:nvCxnSpPr>
        <xdr:cNvPr id="669" name="直線コネクタ 668">
          <a:extLst>
            <a:ext uri="{FF2B5EF4-FFF2-40B4-BE49-F238E27FC236}">
              <a16:creationId xmlns:a16="http://schemas.microsoft.com/office/drawing/2014/main" id="{BB0822AF-F3D0-4D68-A817-BEB2BAB8D3FB}"/>
            </a:ext>
          </a:extLst>
        </xdr:cNvPr>
        <xdr:cNvCxnSpPr/>
      </xdr:nvCxnSpPr>
      <xdr:spPr>
        <a:xfrm>
          <a:off x="15481300" y="1411496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137523</xdr:rowOff>
    </xdr:from>
    <xdr:to>
      <xdr:col>76</xdr:col>
      <xdr:colOff>165100</xdr:colOff>
      <xdr:row>82</xdr:row>
      <xdr:rowOff>67673</xdr:rowOff>
    </xdr:to>
    <xdr:sp macro="" textlink="">
      <xdr:nvSpPr>
        <xdr:cNvPr id="670" name="楕円 669">
          <a:extLst>
            <a:ext uri="{FF2B5EF4-FFF2-40B4-BE49-F238E27FC236}">
              <a16:creationId xmlns:a16="http://schemas.microsoft.com/office/drawing/2014/main" id="{D296551D-CD63-4D0A-8F77-132124F248D6}"/>
            </a:ext>
          </a:extLst>
        </xdr:cNvPr>
        <xdr:cNvSpPr/>
      </xdr:nvSpPr>
      <xdr:spPr>
        <a:xfrm>
          <a:off x="14541500" y="140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16873</xdr:rowOff>
    </xdr:from>
    <xdr:to>
      <xdr:col>81</xdr:col>
      <xdr:colOff>50800</xdr:colOff>
      <xdr:row>82</xdr:row>
      <xdr:rowOff>56062</xdr:rowOff>
    </xdr:to>
    <xdr:cxnSp macro="">
      <xdr:nvCxnSpPr>
        <xdr:cNvPr id="671" name="直線コネクタ 670">
          <a:extLst>
            <a:ext uri="{FF2B5EF4-FFF2-40B4-BE49-F238E27FC236}">
              <a16:creationId xmlns:a16="http://schemas.microsoft.com/office/drawing/2014/main" id="{BCC60DD6-CFCF-4A15-89BF-B8EF51DE3583}"/>
            </a:ext>
          </a:extLst>
        </xdr:cNvPr>
        <xdr:cNvCxnSpPr/>
      </xdr:nvCxnSpPr>
      <xdr:spPr>
        <a:xfrm>
          <a:off x="14592300" y="1407577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104866</xdr:rowOff>
    </xdr:from>
    <xdr:to>
      <xdr:col>72</xdr:col>
      <xdr:colOff>38100</xdr:colOff>
      <xdr:row>82</xdr:row>
      <xdr:rowOff>35016</xdr:rowOff>
    </xdr:to>
    <xdr:sp macro="" textlink="">
      <xdr:nvSpPr>
        <xdr:cNvPr id="672" name="楕円 671">
          <a:extLst>
            <a:ext uri="{FF2B5EF4-FFF2-40B4-BE49-F238E27FC236}">
              <a16:creationId xmlns:a16="http://schemas.microsoft.com/office/drawing/2014/main" id="{EB737E94-DC13-4C04-9011-51D327EF39E2}"/>
            </a:ext>
          </a:extLst>
        </xdr:cNvPr>
        <xdr:cNvSpPr/>
      </xdr:nvSpPr>
      <xdr:spPr>
        <a:xfrm>
          <a:off x="13652500" y="139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155666</xdr:rowOff>
    </xdr:from>
    <xdr:to>
      <xdr:col>76</xdr:col>
      <xdr:colOff>114300</xdr:colOff>
      <xdr:row>82</xdr:row>
      <xdr:rowOff>16873</xdr:rowOff>
    </xdr:to>
    <xdr:cxnSp macro="">
      <xdr:nvCxnSpPr>
        <xdr:cNvPr id="673" name="直線コネクタ 672">
          <a:extLst>
            <a:ext uri="{FF2B5EF4-FFF2-40B4-BE49-F238E27FC236}">
              <a16:creationId xmlns:a16="http://schemas.microsoft.com/office/drawing/2014/main" id="{F4AEB408-73ED-40F1-94EC-8AE8451FD5D6}"/>
            </a:ext>
          </a:extLst>
        </xdr:cNvPr>
        <xdr:cNvCxnSpPr/>
      </xdr:nvCxnSpPr>
      <xdr:spPr>
        <a:xfrm>
          <a:off x="13703300" y="140431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70576</xdr:rowOff>
    </xdr:from>
    <xdr:to>
      <xdr:col>67</xdr:col>
      <xdr:colOff>101600</xdr:colOff>
      <xdr:row>82</xdr:row>
      <xdr:rowOff>726</xdr:rowOff>
    </xdr:to>
    <xdr:sp macro="" textlink="">
      <xdr:nvSpPr>
        <xdr:cNvPr id="674" name="楕円 673">
          <a:extLst>
            <a:ext uri="{FF2B5EF4-FFF2-40B4-BE49-F238E27FC236}">
              <a16:creationId xmlns:a16="http://schemas.microsoft.com/office/drawing/2014/main" id="{BA414AF9-9679-4BC8-9AE9-E594D774EA27}"/>
            </a:ext>
          </a:extLst>
        </xdr:cNvPr>
        <xdr:cNvSpPr/>
      </xdr:nvSpPr>
      <xdr:spPr>
        <a:xfrm>
          <a:off x="127635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121376</xdr:rowOff>
    </xdr:from>
    <xdr:to>
      <xdr:col>71</xdr:col>
      <xdr:colOff>177800</xdr:colOff>
      <xdr:row>81</xdr:row>
      <xdr:rowOff>155666</xdr:rowOff>
    </xdr:to>
    <xdr:cxnSp macro="">
      <xdr:nvCxnSpPr>
        <xdr:cNvPr id="675" name="直線コネクタ 674">
          <a:extLst>
            <a:ext uri="{FF2B5EF4-FFF2-40B4-BE49-F238E27FC236}">
              <a16:creationId xmlns:a16="http://schemas.microsoft.com/office/drawing/2014/main" id="{D4DE5B76-FA34-4602-96B4-7D0902B238F8}"/>
            </a:ext>
          </a:extLst>
        </xdr:cNvPr>
        <xdr:cNvCxnSpPr/>
      </xdr:nvCxnSpPr>
      <xdr:spPr>
        <a:xfrm>
          <a:off x="12814300" y="140088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168201</xdr:rowOff>
    </xdr:from>
    <xdr:ext cx="405111" cy="259045"/>
    <xdr:sp macro="" textlink="">
      <xdr:nvSpPr>
        <xdr:cNvPr id="676" name="n_1aveValue【児童館】&#10;有形固定資産減価償却率">
          <a:extLst>
            <a:ext uri="{FF2B5EF4-FFF2-40B4-BE49-F238E27FC236}">
              <a16:creationId xmlns:a16="http://schemas.microsoft.com/office/drawing/2014/main" id="{5DF6F360-1C53-4A6E-8503-F7959230EBD3}"/>
            </a:ext>
          </a:extLst>
        </xdr:cNvPr>
        <xdr:cNvSpPr txBox="1"/>
      </xdr:nvSpPr>
      <xdr:spPr>
        <a:xfrm>
          <a:off x="152660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161670</xdr:rowOff>
    </xdr:from>
    <xdr:ext cx="405111" cy="259045"/>
    <xdr:sp macro="" textlink="">
      <xdr:nvSpPr>
        <xdr:cNvPr id="677" name="n_2aveValue【児童館】&#10;有形固定資産減価償却率">
          <a:extLst>
            <a:ext uri="{FF2B5EF4-FFF2-40B4-BE49-F238E27FC236}">
              <a16:creationId xmlns:a16="http://schemas.microsoft.com/office/drawing/2014/main" id="{5783A407-426A-4D46-97E7-20C1E19036A3}"/>
            </a:ext>
          </a:extLst>
        </xdr:cNvPr>
        <xdr:cNvSpPr txBox="1"/>
      </xdr:nvSpPr>
      <xdr:spPr>
        <a:xfrm>
          <a:off x="14389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160038</xdr:rowOff>
    </xdr:from>
    <xdr:ext cx="405111" cy="259045"/>
    <xdr:sp macro="" textlink="">
      <xdr:nvSpPr>
        <xdr:cNvPr id="678" name="n_3aveValue【児童館】&#10;有形固定資産減価償却率">
          <a:extLst>
            <a:ext uri="{FF2B5EF4-FFF2-40B4-BE49-F238E27FC236}">
              <a16:creationId xmlns:a16="http://schemas.microsoft.com/office/drawing/2014/main" id="{FF3350AA-CD6D-4ECC-9E21-7732AD250D80}"/>
            </a:ext>
          </a:extLst>
        </xdr:cNvPr>
        <xdr:cNvSpPr txBox="1"/>
      </xdr:nvSpPr>
      <xdr:spPr>
        <a:xfrm>
          <a:off x="13500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145341</xdr:rowOff>
    </xdr:from>
    <xdr:ext cx="405111" cy="259045"/>
    <xdr:sp macro="" textlink="">
      <xdr:nvSpPr>
        <xdr:cNvPr id="679" name="n_4aveValue【児童館】&#10;有形固定資産減価償却率">
          <a:extLst>
            <a:ext uri="{FF2B5EF4-FFF2-40B4-BE49-F238E27FC236}">
              <a16:creationId xmlns:a16="http://schemas.microsoft.com/office/drawing/2014/main" id="{FCBF0896-0215-4610-830E-6EDDF94D559A}"/>
            </a:ext>
          </a:extLst>
        </xdr:cNvPr>
        <xdr:cNvSpPr txBox="1"/>
      </xdr:nvSpPr>
      <xdr:spPr>
        <a:xfrm>
          <a:off x="12611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123389</xdr:rowOff>
    </xdr:from>
    <xdr:ext cx="405111" cy="259045"/>
    <xdr:sp macro="" textlink="">
      <xdr:nvSpPr>
        <xdr:cNvPr id="680" name="n_1mainValue【児童館】&#10;有形固定資産減価償却率">
          <a:extLst>
            <a:ext uri="{FF2B5EF4-FFF2-40B4-BE49-F238E27FC236}">
              <a16:creationId xmlns:a16="http://schemas.microsoft.com/office/drawing/2014/main" id="{D35BF4CC-A437-4B01-BFE0-C18F7F373018}"/>
            </a:ext>
          </a:extLst>
        </xdr:cNvPr>
        <xdr:cNvSpPr txBox="1"/>
      </xdr:nvSpPr>
      <xdr:spPr>
        <a:xfrm>
          <a:off x="152660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84200</xdr:rowOff>
    </xdr:from>
    <xdr:ext cx="405111" cy="259045"/>
    <xdr:sp macro="" textlink="">
      <xdr:nvSpPr>
        <xdr:cNvPr id="681" name="n_2mainValue【児童館】&#10;有形固定資産減価償却率">
          <a:extLst>
            <a:ext uri="{FF2B5EF4-FFF2-40B4-BE49-F238E27FC236}">
              <a16:creationId xmlns:a16="http://schemas.microsoft.com/office/drawing/2014/main" id="{F0115B40-0D38-493E-8896-1B6A143F6132}"/>
            </a:ext>
          </a:extLst>
        </xdr:cNvPr>
        <xdr:cNvSpPr txBox="1"/>
      </xdr:nvSpPr>
      <xdr:spPr>
        <a:xfrm>
          <a:off x="143897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51543</xdr:rowOff>
    </xdr:from>
    <xdr:ext cx="405111" cy="259045"/>
    <xdr:sp macro="" textlink="">
      <xdr:nvSpPr>
        <xdr:cNvPr id="682" name="n_3mainValue【児童館】&#10;有形固定資産減価償却率">
          <a:extLst>
            <a:ext uri="{FF2B5EF4-FFF2-40B4-BE49-F238E27FC236}">
              <a16:creationId xmlns:a16="http://schemas.microsoft.com/office/drawing/2014/main" id="{F555EF16-43DF-4CD5-85E0-1D97D3FE3228}"/>
            </a:ext>
          </a:extLst>
        </xdr:cNvPr>
        <xdr:cNvSpPr txBox="1"/>
      </xdr:nvSpPr>
      <xdr:spPr>
        <a:xfrm>
          <a:off x="135007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17253</xdr:rowOff>
    </xdr:from>
    <xdr:ext cx="405111" cy="259045"/>
    <xdr:sp macro="" textlink="">
      <xdr:nvSpPr>
        <xdr:cNvPr id="683" name="n_4mainValue【児童館】&#10;有形固定資産減価償却率">
          <a:extLst>
            <a:ext uri="{FF2B5EF4-FFF2-40B4-BE49-F238E27FC236}">
              <a16:creationId xmlns:a16="http://schemas.microsoft.com/office/drawing/2014/main" id="{9C6F1639-2326-4D3C-98FA-6088A04211D5}"/>
            </a:ext>
          </a:extLst>
        </xdr:cNvPr>
        <xdr:cNvSpPr txBox="1"/>
      </xdr:nvSpPr>
      <xdr:spPr>
        <a:xfrm>
          <a:off x="126117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46C437F4-1743-46FF-993C-456FEAB3369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1F00360F-7C57-4678-B04C-E7802961E9B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434EF741-6DD9-422B-B3D9-0DCAA71C091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CE669F58-0E5E-4844-8704-41E72ACE463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E294BF93-F62B-413C-81DA-482C961E59A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FD9E59DF-64A8-4A44-B83C-645459A41A6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07988B6F-430D-43A9-9FC9-0E24D5EB0C6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9501AD0F-7CE1-4F5B-B405-96FE5DC011C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0CD47697-A311-439F-B066-715AE8D4125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4D260316-8E2C-4D5F-B17F-80C1A0B2F26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a:extLst>
            <a:ext uri="{FF2B5EF4-FFF2-40B4-BE49-F238E27FC236}">
              <a16:creationId xmlns:a16="http://schemas.microsoft.com/office/drawing/2014/main" id="{6C8915AE-DDAD-48BA-AA34-820F68FCA0B9}"/>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a:extLst>
            <a:ext uri="{FF2B5EF4-FFF2-40B4-BE49-F238E27FC236}">
              <a16:creationId xmlns:a16="http://schemas.microsoft.com/office/drawing/2014/main" id="{AFE8A158-F24D-45EA-BD3E-4CAEF9763D1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a:extLst>
            <a:ext uri="{FF2B5EF4-FFF2-40B4-BE49-F238E27FC236}">
              <a16:creationId xmlns:a16="http://schemas.microsoft.com/office/drawing/2014/main" id="{87435BF7-4966-4E79-9E42-03E971D2889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a:extLst>
            <a:ext uri="{FF2B5EF4-FFF2-40B4-BE49-F238E27FC236}">
              <a16:creationId xmlns:a16="http://schemas.microsoft.com/office/drawing/2014/main" id="{F7E37D7B-CE2B-4903-804A-AE1D5797654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a:extLst>
            <a:ext uri="{FF2B5EF4-FFF2-40B4-BE49-F238E27FC236}">
              <a16:creationId xmlns:a16="http://schemas.microsoft.com/office/drawing/2014/main" id="{AC522406-3E47-422B-8EF6-404541041DA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a:extLst>
            <a:ext uri="{FF2B5EF4-FFF2-40B4-BE49-F238E27FC236}">
              <a16:creationId xmlns:a16="http://schemas.microsoft.com/office/drawing/2014/main" id="{F27A2848-E7A8-400E-B00A-DA2786F1F87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a:extLst>
            <a:ext uri="{FF2B5EF4-FFF2-40B4-BE49-F238E27FC236}">
              <a16:creationId xmlns:a16="http://schemas.microsoft.com/office/drawing/2014/main" id="{A6F0A23A-0CF5-421D-B69B-E11F65A990C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a:extLst>
            <a:ext uri="{FF2B5EF4-FFF2-40B4-BE49-F238E27FC236}">
              <a16:creationId xmlns:a16="http://schemas.microsoft.com/office/drawing/2014/main" id="{089F130B-B1CF-45B3-AAA1-91F10282811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a:extLst>
            <a:ext uri="{FF2B5EF4-FFF2-40B4-BE49-F238E27FC236}">
              <a16:creationId xmlns:a16="http://schemas.microsoft.com/office/drawing/2014/main" id="{5134E32E-1752-4C5A-A8CF-204955DA282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a:extLst>
            <a:ext uri="{FF2B5EF4-FFF2-40B4-BE49-F238E27FC236}">
              <a16:creationId xmlns:a16="http://schemas.microsoft.com/office/drawing/2014/main" id="{91C0B4ED-C3DE-4F06-9FF9-BC369F2F28F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7A316784-F3F5-40B7-A1BB-4081827A9AF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id="{384727B9-BD77-47D5-A469-DD9B474F10E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a:extLst>
            <a:ext uri="{FF2B5EF4-FFF2-40B4-BE49-F238E27FC236}">
              <a16:creationId xmlns:a16="http://schemas.microsoft.com/office/drawing/2014/main" id="{41380398-144D-4C62-91BD-19C08BE506B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57150</xdr:rowOff>
    </xdr:to>
    <xdr:cxnSp macro="">
      <xdr:nvCxnSpPr>
        <xdr:cNvPr id="707" name="直線コネクタ 706">
          <a:extLst>
            <a:ext uri="{FF2B5EF4-FFF2-40B4-BE49-F238E27FC236}">
              <a16:creationId xmlns:a16="http://schemas.microsoft.com/office/drawing/2014/main" id="{FD1437A1-9953-4002-B6C7-01077FA5E933}"/>
            </a:ext>
          </a:extLst>
        </xdr:cNvPr>
        <xdr:cNvCxnSpPr/>
      </xdr:nvCxnSpPr>
      <xdr:spPr>
        <a:xfrm flipV="1">
          <a:off x="22160864" y="133159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8" name="【児童館】&#10;一人当たり面積最小値テキスト">
          <a:extLst>
            <a:ext uri="{FF2B5EF4-FFF2-40B4-BE49-F238E27FC236}">
              <a16:creationId xmlns:a16="http://schemas.microsoft.com/office/drawing/2014/main" id="{8F629480-0AB1-4561-8FE8-55E4BD9E0D7E}"/>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9" name="直線コネクタ 708">
          <a:extLst>
            <a:ext uri="{FF2B5EF4-FFF2-40B4-BE49-F238E27FC236}">
              <a16:creationId xmlns:a16="http://schemas.microsoft.com/office/drawing/2014/main" id="{05D55880-0B1D-480B-B899-6CAC86FEC485}"/>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710" name="【児童館】&#10;一人当たり面積最大値テキスト">
          <a:extLst>
            <a:ext uri="{FF2B5EF4-FFF2-40B4-BE49-F238E27FC236}">
              <a16:creationId xmlns:a16="http://schemas.microsoft.com/office/drawing/2014/main" id="{5C917291-073C-4C19-BE0A-09C5B2DF72A6}"/>
            </a:ext>
          </a:extLst>
        </xdr:cNvPr>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711" name="直線コネクタ 710">
          <a:extLst>
            <a:ext uri="{FF2B5EF4-FFF2-40B4-BE49-F238E27FC236}">
              <a16:creationId xmlns:a16="http://schemas.microsoft.com/office/drawing/2014/main" id="{B653D08E-4E2F-4188-B50D-C244EEE9C9CC}"/>
            </a:ext>
          </a:extLst>
        </xdr:cNvPr>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12" name="【児童館】&#10;一人当たり面積平均値テキスト">
          <a:extLst>
            <a:ext uri="{FF2B5EF4-FFF2-40B4-BE49-F238E27FC236}">
              <a16:creationId xmlns:a16="http://schemas.microsoft.com/office/drawing/2014/main" id="{65D27AF3-BB02-4650-8167-2FE1D1CBC80E}"/>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3" name="フローチャート: 判断 712">
          <a:extLst>
            <a:ext uri="{FF2B5EF4-FFF2-40B4-BE49-F238E27FC236}">
              <a16:creationId xmlns:a16="http://schemas.microsoft.com/office/drawing/2014/main" id="{16D3040E-2768-465C-9F3E-90022007BFC1}"/>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4" name="フローチャート: 判断 713">
          <a:extLst>
            <a:ext uri="{FF2B5EF4-FFF2-40B4-BE49-F238E27FC236}">
              <a16:creationId xmlns:a16="http://schemas.microsoft.com/office/drawing/2014/main" id="{CD87CF9A-9CD6-4EF0-8B76-3F29DA41E42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5" name="フローチャート: 判断 714">
          <a:extLst>
            <a:ext uri="{FF2B5EF4-FFF2-40B4-BE49-F238E27FC236}">
              <a16:creationId xmlns:a16="http://schemas.microsoft.com/office/drawing/2014/main" id="{8BFB7059-D05B-4EA3-8B9D-C12D59D75B2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6" name="フローチャート: 判断 715">
          <a:extLst>
            <a:ext uri="{FF2B5EF4-FFF2-40B4-BE49-F238E27FC236}">
              <a16:creationId xmlns:a16="http://schemas.microsoft.com/office/drawing/2014/main" id="{5B8C604A-5CDB-4229-8642-BE83482F44D2}"/>
            </a:ext>
          </a:extLst>
        </xdr:cNvPr>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7" name="フローチャート: 判断 716">
          <a:extLst>
            <a:ext uri="{FF2B5EF4-FFF2-40B4-BE49-F238E27FC236}">
              <a16:creationId xmlns:a16="http://schemas.microsoft.com/office/drawing/2014/main" id="{41DEE960-2B41-4A49-9086-9E8E5C28CE0D}"/>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4FF3FBAF-EC04-4D73-837B-8EBD20E8FF3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FB8FCF9-ACD3-4E6E-8BCA-E9AE32458E9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51CF4EE9-95BB-41E9-A913-FAD7AECCDA0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AA1778FE-8544-49FC-B215-2EB17636F9F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34144D0E-D861-4CE4-842E-9A49E59B6C1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723" name="楕円 722">
          <a:extLst>
            <a:ext uri="{FF2B5EF4-FFF2-40B4-BE49-F238E27FC236}">
              <a16:creationId xmlns:a16="http://schemas.microsoft.com/office/drawing/2014/main" id="{C1929956-F70E-4344-BFBB-D0DF0A4BCEC3}"/>
            </a:ext>
          </a:extLst>
        </xdr:cNvPr>
        <xdr:cNvSpPr/>
      </xdr:nvSpPr>
      <xdr:spPr>
        <a:xfrm>
          <a:off x="221107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124477</xdr:rowOff>
    </xdr:from>
    <xdr:ext cx="469744" cy="259045"/>
    <xdr:sp macro="" textlink="">
      <xdr:nvSpPr>
        <xdr:cNvPr id="724" name="【児童館】&#10;一人当たり面積該当値テキスト">
          <a:extLst>
            <a:ext uri="{FF2B5EF4-FFF2-40B4-BE49-F238E27FC236}">
              <a16:creationId xmlns:a16="http://schemas.microsoft.com/office/drawing/2014/main" id="{31E1CE5D-9455-4C7C-8645-B8C63656C307}"/>
            </a:ext>
          </a:extLst>
        </xdr:cNvPr>
        <xdr:cNvSpPr txBox="1"/>
      </xdr:nvSpPr>
      <xdr:spPr>
        <a:xfrm>
          <a:off x="22199600"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82550</xdr:rowOff>
    </xdr:from>
    <xdr:to>
      <xdr:col>112</xdr:col>
      <xdr:colOff>38100</xdr:colOff>
      <xdr:row>84</xdr:row>
      <xdr:rowOff>12700</xdr:rowOff>
    </xdr:to>
    <xdr:sp macro="" textlink="">
      <xdr:nvSpPr>
        <xdr:cNvPr id="725" name="楕円 724">
          <a:extLst>
            <a:ext uri="{FF2B5EF4-FFF2-40B4-BE49-F238E27FC236}">
              <a16:creationId xmlns:a16="http://schemas.microsoft.com/office/drawing/2014/main" id="{C502F00D-445C-457C-951E-DA30461AD0CB}"/>
            </a:ext>
          </a:extLst>
        </xdr:cNvPr>
        <xdr:cNvSpPr/>
      </xdr:nvSpPr>
      <xdr:spPr>
        <a:xfrm>
          <a:off x="21272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133350</xdr:rowOff>
    </xdr:from>
    <xdr:to>
      <xdr:col>116</xdr:col>
      <xdr:colOff>63500</xdr:colOff>
      <xdr:row>83</xdr:row>
      <xdr:rowOff>152400</xdr:rowOff>
    </xdr:to>
    <xdr:cxnSp macro="">
      <xdr:nvCxnSpPr>
        <xdr:cNvPr id="726" name="直線コネクタ 725">
          <a:extLst>
            <a:ext uri="{FF2B5EF4-FFF2-40B4-BE49-F238E27FC236}">
              <a16:creationId xmlns:a16="http://schemas.microsoft.com/office/drawing/2014/main" id="{19A65B34-EC5E-4C3D-B03F-57082A10ACD5}"/>
            </a:ext>
          </a:extLst>
        </xdr:cNvPr>
        <xdr:cNvCxnSpPr/>
      </xdr:nvCxnSpPr>
      <xdr:spPr>
        <a:xfrm>
          <a:off x="21323300" y="14363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82550</xdr:rowOff>
    </xdr:from>
    <xdr:to>
      <xdr:col>107</xdr:col>
      <xdr:colOff>101600</xdr:colOff>
      <xdr:row>84</xdr:row>
      <xdr:rowOff>12700</xdr:rowOff>
    </xdr:to>
    <xdr:sp macro="" textlink="">
      <xdr:nvSpPr>
        <xdr:cNvPr id="727" name="楕円 726">
          <a:extLst>
            <a:ext uri="{FF2B5EF4-FFF2-40B4-BE49-F238E27FC236}">
              <a16:creationId xmlns:a16="http://schemas.microsoft.com/office/drawing/2014/main" id="{AF76DDB0-59DD-4F9B-B5ED-369B8CCF0ADC}"/>
            </a:ext>
          </a:extLst>
        </xdr:cNvPr>
        <xdr:cNvSpPr/>
      </xdr:nvSpPr>
      <xdr:spPr>
        <a:xfrm>
          <a:off x="20383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133350</xdr:rowOff>
    </xdr:from>
    <xdr:to>
      <xdr:col>111</xdr:col>
      <xdr:colOff>177800</xdr:colOff>
      <xdr:row>83</xdr:row>
      <xdr:rowOff>133350</xdr:rowOff>
    </xdr:to>
    <xdr:cxnSp macro="">
      <xdr:nvCxnSpPr>
        <xdr:cNvPr id="728" name="直線コネクタ 727">
          <a:extLst>
            <a:ext uri="{FF2B5EF4-FFF2-40B4-BE49-F238E27FC236}">
              <a16:creationId xmlns:a16="http://schemas.microsoft.com/office/drawing/2014/main" id="{D027B60E-6822-47EC-99A6-51481B54B1DD}"/>
            </a:ext>
          </a:extLst>
        </xdr:cNvPr>
        <xdr:cNvCxnSpPr/>
      </xdr:nvCxnSpPr>
      <xdr:spPr>
        <a:xfrm>
          <a:off x="204343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729" name="楕円 728">
          <a:extLst>
            <a:ext uri="{FF2B5EF4-FFF2-40B4-BE49-F238E27FC236}">
              <a16:creationId xmlns:a16="http://schemas.microsoft.com/office/drawing/2014/main" id="{D8CDEA86-E24D-48BD-8CD6-24577E53E8D8}"/>
            </a:ext>
          </a:extLst>
        </xdr:cNvPr>
        <xdr:cNvSpPr/>
      </xdr:nvSpPr>
      <xdr:spPr>
        <a:xfrm>
          <a:off x="19494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133350</xdr:rowOff>
    </xdr:from>
    <xdr:to>
      <xdr:col>107</xdr:col>
      <xdr:colOff>50800</xdr:colOff>
      <xdr:row>83</xdr:row>
      <xdr:rowOff>133350</xdr:rowOff>
    </xdr:to>
    <xdr:cxnSp macro="">
      <xdr:nvCxnSpPr>
        <xdr:cNvPr id="730" name="直線コネクタ 729">
          <a:extLst>
            <a:ext uri="{FF2B5EF4-FFF2-40B4-BE49-F238E27FC236}">
              <a16:creationId xmlns:a16="http://schemas.microsoft.com/office/drawing/2014/main" id="{826F0254-539F-4478-B88D-E6A359E5E9AF}"/>
            </a:ext>
          </a:extLst>
        </xdr:cNvPr>
        <xdr:cNvCxnSpPr/>
      </xdr:nvCxnSpPr>
      <xdr:spPr>
        <a:xfrm>
          <a:off x="195453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82550</xdr:rowOff>
    </xdr:from>
    <xdr:to>
      <xdr:col>98</xdr:col>
      <xdr:colOff>38100</xdr:colOff>
      <xdr:row>84</xdr:row>
      <xdr:rowOff>12700</xdr:rowOff>
    </xdr:to>
    <xdr:sp macro="" textlink="">
      <xdr:nvSpPr>
        <xdr:cNvPr id="731" name="楕円 730">
          <a:extLst>
            <a:ext uri="{FF2B5EF4-FFF2-40B4-BE49-F238E27FC236}">
              <a16:creationId xmlns:a16="http://schemas.microsoft.com/office/drawing/2014/main" id="{B6BE3EEB-1C91-40EA-A3BD-22B0EA5D8F79}"/>
            </a:ext>
          </a:extLst>
        </xdr:cNvPr>
        <xdr:cNvSpPr/>
      </xdr:nvSpPr>
      <xdr:spPr>
        <a:xfrm>
          <a:off x="18605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133350</xdr:rowOff>
    </xdr:from>
    <xdr:to>
      <xdr:col>102</xdr:col>
      <xdr:colOff>114300</xdr:colOff>
      <xdr:row>83</xdr:row>
      <xdr:rowOff>133350</xdr:rowOff>
    </xdr:to>
    <xdr:cxnSp macro="">
      <xdr:nvCxnSpPr>
        <xdr:cNvPr id="732" name="直線コネクタ 731">
          <a:extLst>
            <a:ext uri="{FF2B5EF4-FFF2-40B4-BE49-F238E27FC236}">
              <a16:creationId xmlns:a16="http://schemas.microsoft.com/office/drawing/2014/main" id="{E46A83E6-295B-476C-B15B-7BBEBD042BE0}"/>
            </a:ext>
          </a:extLst>
        </xdr:cNvPr>
        <xdr:cNvCxnSpPr/>
      </xdr:nvCxnSpPr>
      <xdr:spPr>
        <a:xfrm>
          <a:off x="186563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33" name="n_1aveValue【児童館】&#10;一人当たり面積">
          <a:extLst>
            <a:ext uri="{FF2B5EF4-FFF2-40B4-BE49-F238E27FC236}">
              <a16:creationId xmlns:a16="http://schemas.microsoft.com/office/drawing/2014/main" id="{02849458-FF15-48A3-8AA9-83F24B6F4CDD}"/>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34" name="n_2aveValue【児童館】&#10;一人当たり面積">
          <a:extLst>
            <a:ext uri="{FF2B5EF4-FFF2-40B4-BE49-F238E27FC236}">
              <a16:creationId xmlns:a16="http://schemas.microsoft.com/office/drawing/2014/main" id="{37D46BD7-88EA-4505-B264-EA6D0BB8A21F}"/>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735" name="n_3aveValue【児童館】&#10;一人当たり面積">
          <a:extLst>
            <a:ext uri="{FF2B5EF4-FFF2-40B4-BE49-F238E27FC236}">
              <a16:creationId xmlns:a16="http://schemas.microsoft.com/office/drawing/2014/main" id="{A3CD284F-1BE8-40CC-A259-C37384F87AFF}"/>
            </a:ext>
          </a:extLst>
        </xdr:cNvPr>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736" name="n_4aveValue【児童館】&#10;一人当たり面積">
          <a:extLst>
            <a:ext uri="{FF2B5EF4-FFF2-40B4-BE49-F238E27FC236}">
              <a16:creationId xmlns:a16="http://schemas.microsoft.com/office/drawing/2014/main" id="{EE285739-B46B-4426-942C-C5338D2726F7}"/>
            </a:ext>
          </a:extLst>
        </xdr:cNvPr>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29227</xdr:rowOff>
    </xdr:from>
    <xdr:ext cx="469744" cy="259045"/>
    <xdr:sp macro="" textlink="">
      <xdr:nvSpPr>
        <xdr:cNvPr id="737" name="n_1mainValue【児童館】&#10;一人当たり面積">
          <a:extLst>
            <a:ext uri="{FF2B5EF4-FFF2-40B4-BE49-F238E27FC236}">
              <a16:creationId xmlns:a16="http://schemas.microsoft.com/office/drawing/2014/main" id="{27A3E1F0-F30D-4C4E-BF65-9E0D650D3BE4}"/>
            </a:ext>
          </a:extLst>
        </xdr:cNvPr>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29227</xdr:rowOff>
    </xdr:from>
    <xdr:ext cx="469744" cy="259045"/>
    <xdr:sp macro="" textlink="">
      <xdr:nvSpPr>
        <xdr:cNvPr id="738" name="n_2mainValue【児童館】&#10;一人当たり面積">
          <a:extLst>
            <a:ext uri="{FF2B5EF4-FFF2-40B4-BE49-F238E27FC236}">
              <a16:creationId xmlns:a16="http://schemas.microsoft.com/office/drawing/2014/main" id="{145449C2-4DC4-4E07-91E5-20E501D49428}"/>
            </a:ext>
          </a:extLst>
        </xdr:cNvPr>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739" name="n_3mainValue【児童館】&#10;一人当たり面積">
          <a:extLst>
            <a:ext uri="{FF2B5EF4-FFF2-40B4-BE49-F238E27FC236}">
              <a16:creationId xmlns:a16="http://schemas.microsoft.com/office/drawing/2014/main" id="{8E9C5626-E0F5-4C74-BCC6-55478E0276F5}"/>
            </a:ext>
          </a:extLst>
        </xdr:cNvPr>
        <xdr:cNvSpPr txBox="1"/>
      </xdr:nvSpPr>
      <xdr:spPr>
        <a:xfrm>
          <a:off x="19310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740" name="n_4mainValue【児童館】&#10;一人当たり面積">
          <a:extLst>
            <a:ext uri="{FF2B5EF4-FFF2-40B4-BE49-F238E27FC236}">
              <a16:creationId xmlns:a16="http://schemas.microsoft.com/office/drawing/2014/main" id="{0D087AD6-77F6-4E71-901C-BDF3B120D421}"/>
            </a:ext>
          </a:extLst>
        </xdr:cNvPr>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A282ACD9-B8C3-421A-BA60-6FB5B4AE4C7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A723518D-A3F7-4DCF-8536-72AF7B04721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E328DC88-E3E3-4BFB-9E9E-CBB8B29B79C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3E43F699-59C3-4E35-8E87-4FB5279761E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065EB2F2-7472-41AE-B5B5-56566E571B2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0D1784DB-BD79-4B9C-A191-8CC1878A124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6BFCF9FA-F0EE-4318-A3B0-7EA651EEC09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E5EC1A37-1FE3-469E-89B9-2F911B55FCB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E557B8BE-F8F5-4967-A3AC-E4E5015FF2D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B06381D0-4727-45B5-883E-F3078B5904E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BC595750-19FD-4511-B977-369A9E12B7C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2" name="直線コネクタ 751">
          <a:extLst>
            <a:ext uri="{FF2B5EF4-FFF2-40B4-BE49-F238E27FC236}">
              <a16:creationId xmlns:a16="http://schemas.microsoft.com/office/drawing/2014/main" id="{9D241FAE-5D5F-4584-8239-FBF8F63EA62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3" name="テキスト ボックス 752">
          <a:extLst>
            <a:ext uri="{FF2B5EF4-FFF2-40B4-BE49-F238E27FC236}">
              <a16:creationId xmlns:a16="http://schemas.microsoft.com/office/drawing/2014/main" id="{69ABE7C4-5AD1-4E70-9BA2-35D66314431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4" name="直線コネクタ 753">
          <a:extLst>
            <a:ext uri="{FF2B5EF4-FFF2-40B4-BE49-F238E27FC236}">
              <a16:creationId xmlns:a16="http://schemas.microsoft.com/office/drawing/2014/main" id="{24492FF9-EFDD-4561-83D5-2489D897780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5" name="テキスト ボックス 754">
          <a:extLst>
            <a:ext uri="{FF2B5EF4-FFF2-40B4-BE49-F238E27FC236}">
              <a16:creationId xmlns:a16="http://schemas.microsoft.com/office/drawing/2014/main" id="{93AE3178-653C-40E4-A45A-CDE053E8211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6" name="直線コネクタ 755">
          <a:extLst>
            <a:ext uri="{FF2B5EF4-FFF2-40B4-BE49-F238E27FC236}">
              <a16:creationId xmlns:a16="http://schemas.microsoft.com/office/drawing/2014/main" id="{F25B7165-B023-4E63-B6B4-831BC0D0A0F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7" name="テキスト ボックス 756">
          <a:extLst>
            <a:ext uri="{FF2B5EF4-FFF2-40B4-BE49-F238E27FC236}">
              <a16:creationId xmlns:a16="http://schemas.microsoft.com/office/drawing/2014/main" id="{58B35FA7-98F6-4810-9521-87D89694713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8" name="直線コネクタ 757">
          <a:extLst>
            <a:ext uri="{FF2B5EF4-FFF2-40B4-BE49-F238E27FC236}">
              <a16:creationId xmlns:a16="http://schemas.microsoft.com/office/drawing/2014/main" id="{2DF180A7-C783-4885-BA4B-D2DAE8D85C4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9" name="テキスト ボックス 758">
          <a:extLst>
            <a:ext uri="{FF2B5EF4-FFF2-40B4-BE49-F238E27FC236}">
              <a16:creationId xmlns:a16="http://schemas.microsoft.com/office/drawing/2014/main" id="{852AA36F-14B8-4126-8993-79BABBE5E3F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0" name="直線コネクタ 759">
          <a:extLst>
            <a:ext uri="{FF2B5EF4-FFF2-40B4-BE49-F238E27FC236}">
              <a16:creationId xmlns:a16="http://schemas.microsoft.com/office/drawing/2014/main" id="{2B0FAD71-B19E-4536-ACF9-11265C0D214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1" name="テキスト ボックス 760">
          <a:extLst>
            <a:ext uri="{FF2B5EF4-FFF2-40B4-BE49-F238E27FC236}">
              <a16:creationId xmlns:a16="http://schemas.microsoft.com/office/drawing/2014/main" id="{77E7C9ED-8E56-4E7B-ACC9-5221F6B52D8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2" name="直線コネクタ 761">
          <a:extLst>
            <a:ext uri="{FF2B5EF4-FFF2-40B4-BE49-F238E27FC236}">
              <a16:creationId xmlns:a16="http://schemas.microsoft.com/office/drawing/2014/main" id="{13C32CE6-D936-4D95-816C-A4BB00DB693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3" name="テキスト ボックス 762">
          <a:extLst>
            <a:ext uri="{FF2B5EF4-FFF2-40B4-BE49-F238E27FC236}">
              <a16:creationId xmlns:a16="http://schemas.microsoft.com/office/drawing/2014/main" id="{631C5A83-9E8A-4A10-B5B1-7BCEEE0D7B2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7C3FF6C1-F36F-46BC-B159-116DC5E74B6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a:extLst>
            <a:ext uri="{FF2B5EF4-FFF2-40B4-BE49-F238E27FC236}">
              <a16:creationId xmlns:a16="http://schemas.microsoft.com/office/drawing/2014/main" id="{27581B89-AA42-46D1-BD8A-BC4300B0E18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25581</xdr:rowOff>
    </xdr:from>
    <xdr:to>
      <xdr:col>85</xdr:col>
      <xdr:colOff>126364</xdr:colOff>
      <xdr:row>109</xdr:row>
      <xdr:rowOff>35379</xdr:rowOff>
    </xdr:to>
    <xdr:cxnSp macro="">
      <xdr:nvCxnSpPr>
        <xdr:cNvPr id="766" name="直線コネクタ 765">
          <a:extLst>
            <a:ext uri="{FF2B5EF4-FFF2-40B4-BE49-F238E27FC236}">
              <a16:creationId xmlns:a16="http://schemas.microsoft.com/office/drawing/2014/main" id="{B2E6F874-6016-4150-B55F-217520D0FD25}"/>
            </a:ext>
          </a:extLst>
        </xdr:cNvPr>
        <xdr:cNvCxnSpPr/>
      </xdr:nvCxnSpPr>
      <xdr:spPr>
        <a:xfrm flipV="1">
          <a:off x="16318864" y="17342031"/>
          <a:ext cx="0" cy="1381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7" name="【公民館】&#10;有形固定資産減価償却率最小値テキスト">
          <a:extLst>
            <a:ext uri="{FF2B5EF4-FFF2-40B4-BE49-F238E27FC236}">
              <a16:creationId xmlns:a16="http://schemas.microsoft.com/office/drawing/2014/main" id="{8656936E-4B43-447D-84EA-A59C52858DA7}"/>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8" name="直線コネクタ 767">
          <a:extLst>
            <a:ext uri="{FF2B5EF4-FFF2-40B4-BE49-F238E27FC236}">
              <a16:creationId xmlns:a16="http://schemas.microsoft.com/office/drawing/2014/main" id="{00E1AA8D-2416-48D1-AC47-30B78A56B82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143708</xdr:rowOff>
    </xdr:from>
    <xdr:ext cx="405111" cy="259045"/>
    <xdr:sp macro="" textlink="">
      <xdr:nvSpPr>
        <xdr:cNvPr id="769" name="【公民館】&#10;有形固定資産減価償却率最大値テキスト">
          <a:extLst>
            <a:ext uri="{FF2B5EF4-FFF2-40B4-BE49-F238E27FC236}">
              <a16:creationId xmlns:a16="http://schemas.microsoft.com/office/drawing/2014/main" id="{83043D8E-575D-42BD-B3DE-805723C19D13}"/>
            </a:ext>
          </a:extLst>
        </xdr:cNvPr>
        <xdr:cNvSpPr txBox="1"/>
      </xdr:nvSpPr>
      <xdr:spPr>
        <a:xfrm>
          <a:off x="16357600" y="17117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25581</xdr:rowOff>
    </xdr:from>
    <xdr:to>
      <xdr:col>86</xdr:col>
      <xdr:colOff>25400</xdr:colOff>
      <xdr:row>101</xdr:row>
      <xdr:rowOff>25581</xdr:rowOff>
    </xdr:to>
    <xdr:cxnSp macro="">
      <xdr:nvCxnSpPr>
        <xdr:cNvPr id="770" name="直線コネクタ 769">
          <a:extLst>
            <a:ext uri="{FF2B5EF4-FFF2-40B4-BE49-F238E27FC236}">
              <a16:creationId xmlns:a16="http://schemas.microsoft.com/office/drawing/2014/main" id="{B1A11561-0134-4A50-899D-90810BEB062A}"/>
            </a:ext>
          </a:extLst>
        </xdr:cNvPr>
        <xdr:cNvCxnSpPr/>
      </xdr:nvCxnSpPr>
      <xdr:spPr>
        <a:xfrm>
          <a:off x="16230600" y="17342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15257</xdr:rowOff>
    </xdr:from>
    <xdr:ext cx="405111" cy="259045"/>
    <xdr:sp macro="" textlink="">
      <xdr:nvSpPr>
        <xdr:cNvPr id="771" name="【公民館】&#10;有形固定資産減価償却率平均値テキスト">
          <a:extLst>
            <a:ext uri="{FF2B5EF4-FFF2-40B4-BE49-F238E27FC236}">
              <a16:creationId xmlns:a16="http://schemas.microsoft.com/office/drawing/2014/main" id="{61511724-EACD-4B61-8682-C729AE3B2415}"/>
            </a:ext>
          </a:extLst>
        </xdr:cNvPr>
        <xdr:cNvSpPr txBox="1"/>
      </xdr:nvSpPr>
      <xdr:spPr>
        <a:xfrm>
          <a:off x="16357600" y="1801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772" name="フローチャート: 判断 771">
          <a:extLst>
            <a:ext uri="{FF2B5EF4-FFF2-40B4-BE49-F238E27FC236}">
              <a16:creationId xmlns:a16="http://schemas.microsoft.com/office/drawing/2014/main" id="{33A4E953-5ABE-4AC0-8280-26340AEB5F21}"/>
            </a:ext>
          </a:extLst>
        </xdr:cNvPr>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773" name="フローチャート: 判断 772">
          <a:extLst>
            <a:ext uri="{FF2B5EF4-FFF2-40B4-BE49-F238E27FC236}">
              <a16:creationId xmlns:a16="http://schemas.microsoft.com/office/drawing/2014/main" id="{E1685947-8D5E-42CB-8CBD-E5EB73902B7E}"/>
            </a:ext>
          </a:extLst>
        </xdr:cNvPr>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138068</xdr:rowOff>
    </xdr:from>
    <xdr:to>
      <xdr:col>76</xdr:col>
      <xdr:colOff>165100</xdr:colOff>
      <xdr:row>105</xdr:row>
      <xdr:rowOff>68218</xdr:rowOff>
    </xdr:to>
    <xdr:sp macro="" textlink="">
      <xdr:nvSpPr>
        <xdr:cNvPr id="774" name="フローチャート: 判断 773">
          <a:extLst>
            <a:ext uri="{FF2B5EF4-FFF2-40B4-BE49-F238E27FC236}">
              <a16:creationId xmlns:a16="http://schemas.microsoft.com/office/drawing/2014/main" id="{7FF0C571-2746-4FAB-B7F0-69274C4A822B}"/>
            </a:ext>
          </a:extLst>
        </xdr:cNvPr>
        <xdr:cNvSpPr/>
      </xdr:nvSpPr>
      <xdr:spPr>
        <a:xfrm>
          <a:off x="14541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775" name="フローチャート: 判断 774">
          <a:extLst>
            <a:ext uri="{FF2B5EF4-FFF2-40B4-BE49-F238E27FC236}">
              <a16:creationId xmlns:a16="http://schemas.microsoft.com/office/drawing/2014/main" id="{B2983E38-529A-4116-8CC5-86D12732BB35}"/>
            </a:ext>
          </a:extLst>
        </xdr:cNvPr>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776" name="フローチャート: 判断 775">
          <a:extLst>
            <a:ext uri="{FF2B5EF4-FFF2-40B4-BE49-F238E27FC236}">
              <a16:creationId xmlns:a16="http://schemas.microsoft.com/office/drawing/2014/main" id="{689C7453-9299-40D6-BD61-CE23601D3DCF}"/>
            </a:ext>
          </a:extLst>
        </xdr:cNvPr>
        <xdr:cNvSpPr/>
      </xdr:nvSpPr>
      <xdr:spPr>
        <a:xfrm>
          <a:off x="12763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7E57C57C-F3B0-4D28-A14C-2E3DC1B6188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3A17EB51-FE5F-4E9C-A584-67B508112F1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5D41B178-5C3A-43A5-87D8-08BDA2B0924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92671A3E-B5C0-4895-860F-AB1306F50C6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A52391D5-225B-4462-BD09-B2B7A2E6818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146231</xdr:rowOff>
    </xdr:from>
    <xdr:to>
      <xdr:col>85</xdr:col>
      <xdr:colOff>177800</xdr:colOff>
      <xdr:row>101</xdr:row>
      <xdr:rowOff>76381</xdr:rowOff>
    </xdr:to>
    <xdr:sp macro="" textlink="">
      <xdr:nvSpPr>
        <xdr:cNvPr id="782" name="楕円 781">
          <a:extLst>
            <a:ext uri="{FF2B5EF4-FFF2-40B4-BE49-F238E27FC236}">
              <a16:creationId xmlns:a16="http://schemas.microsoft.com/office/drawing/2014/main" id="{D4CC4F12-B255-4C77-80F5-FCD57B78DCBA}"/>
            </a:ext>
          </a:extLst>
        </xdr:cNvPr>
        <xdr:cNvSpPr/>
      </xdr:nvSpPr>
      <xdr:spPr>
        <a:xfrm>
          <a:off x="16268700" y="1729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99258</xdr:rowOff>
    </xdr:from>
    <xdr:ext cx="405111" cy="259045"/>
    <xdr:sp macro="" textlink="">
      <xdr:nvSpPr>
        <xdr:cNvPr id="783" name="【公民館】&#10;有形固定資産減価償却率該当値テキスト">
          <a:extLst>
            <a:ext uri="{FF2B5EF4-FFF2-40B4-BE49-F238E27FC236}">
              <a16:creationId xmlns:a16="http://schemas.microsoft.com/office/drawing/2014/main" id="{600AC530-8048-4C85-8C75-BE61DE3AA393}"/>
            </a:ext>
          </a:extLst>
        </xdr:cNvPr>
        <xdr:cNvSpPr txBox="1"/>
      </xdr:nvSpPr>
      <xdr:spPr>
        <a:xfrm>
          <a:off x="16357600" y="17244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82550</xdr:rowOff>
    </xdr:from>
    <xdr:to>
      <xdr:col>81</xdr:col>
      <xdr:colOff>101600</xdr:colOff>
      <xdr:row>101</xdr:row>
      <xdr:rowOff>12700</xdr:rowOff>
    </xdr:to>
    <xdr:sp macro="" textlink="">
      <xdr:nvSpPr>
        <xdr:cNvPr id="784" name="楕円 783">
          <a:extLst>
            <a:ext uri="{FF2B5EF4-FFF2-40B4-BE49-F238E27FC236}">
              <a16:creationId xmlns:a16="http://schemas.microsoft.com/office/drawing/2014/main" id="{EA60E7D2-A6B2-4418-BB2F-1C177F73B96B}"/>
            </a:ext>
          </a:extLst>
        </xdr:cNvPr>
        <xdr:cNvSpPr/>
      </xdr:nvSpPr>
      <xdr:spPr>
        <a:xfrm>
          <a:off x="15430500" y="1722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133350</xdr:rowOff>
    </xdr:from>
    <xdr:to>
      <xdr:col>85</xdr:col>
      <xdr:colOff>127000</xdr:colOff>
      <xdr:row>101</xdr:row>
      <xdr:rowOff>25581</xdr:rowOff>
    </xdr:to>
    <xdr:cxnSp macro="">
      <xdr:nvCxnSpPr>
        <xdr:cNvPr id="785" name="直線コネクタ 784">
          <a:extLst>
            <a:ext uri="{FF2B5EF4-FFF2-40B4-BE49-F238E27FC236}">
              <a16:creationId xmlns:a16="http://schemas.microsoft.com/office/drawing/2014/main" id="{9F2CDD47-CB56-43CC-AE13-C4DBBC33C7CA}"/>
            </a:ext>
          </a:extLst>
        </xdr:cNvPr>
        <xdr:cNvCxnSpPr/>
      </xdr:nvCxnSpPr>
      <xdr:spPr>
        <a:xfrm>
          <a:off x="15481300" y="17278350"/>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79284</xdr:rowOff>
    </xdr:from>
    <xdr:to>
      <xdr:col>76</xdr:col>
      <xdr:colOff>165100</xdr:colOff>
      <xdr:row>101</xdr:row>
      <xdr:rowOff>9434</xdr:rowOff>
    </xdr:to>
    <xdr:sp macro="" textlink="">
      <xdr:nvSpPr>
        <xdr:cNvPr id="786" name="楕円 785">
          <a:extLst>
            <a:ext uri="{FF2B5EF4-FFF2-40B4-BE49-F238E27FC236}">
              <a16:creationId xmlns:a16="http://schemas.microsoft.com/office/drawing/2014/main" id="{730ED5A2-B629-4E4E-8B2E-1C3DF5228A4A}"/>
            </a:ext>
          </a:extLst>
        </xdr:cNvPr>
        <xdr:cNvSpPr/>
      </xdr:nvSpPr>
      <xdr:spPr>
        <a:xfrm>
          <a:off x="14541500" y="1722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130084</xdr:rowOff>
    </xdr:from>
    <xdr:to>
      <xdr:col>81</xdr:col>
      <xdr:colOff>50800</xdr:colOff>
      <xdr:row>100</xdr:row>
      <xdr:rowOff>133350</xdr:rowOff>
    </xdr:to>
    <xdr:cxnSp macro="">
      <xdr:nvCxnSpPr>
        <xdr:cNvPr id="787" name="直線コネクタ 786">
          <a:extLst>
            <a:ext uri="{FF2B5EF4-FFF2-40B4-BE49-F238E27FC236}">
              <a16:creationId xmlns:a16="http://schemas.microsoft.com/office/drawing/2014/main" id="{5B1E6921-9FD5-464F-91BE-0DC5B5B4EB44}"/>
            </a:ext>
          </a:extLst>
        </xdr:cNvPr>
        <xdr:cNvCxnSpPr/>
      </xdr:nvCxnSpPr>
      <xdr:spPr>
        <a:xfrm>
          <a:off x="14592300" y="1727508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20501</xdr:rowOff>
    </xdr:from>
    <xdr:to>
      <xdr:col>72</xdr:col>
      <xdr:colOff>38100</xdr:colOff>
      <xdr:row>106</xdr:row>
      <xdr:rowOff>122101</xdr:rowOff>
    </xdr:to>
    <xdr:sp macro="" textlink="">
      <xdr:nvSpPr>
        <xdr:cNvPr id="788" name="楕円 787">
          <a:extLst>
            <a:ext uri="{FF2B5EF4-FFF2-40B4-BE49-F238E27FC236}">
              <a16:creationId xmlns:a16="http://schemas.microsoft.com/office/drawing/2014/main" id="{B170A1B8-0E1F-4DE1-8765-DC24C4BFC79A}"/>
            </a:ext>
          </a:extLst>
        </xdr:cNvPr>
        <xdr:cNvSpPr/>
      </xdr:nvSpPr>
      <xdr:spPr>
        <a:xfrm>
          <a:off x="13652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130084</xdr:rowOff>
    </xdr:from>
    <xdr:to>
      <xdr:col>76</xdr:col>
      <xdr:colOff>114300</xdr:colOff>
      <xdr:row>106</xdr:row>
      <xdr:rowOff>71301</xdr:rowOff>
    </xdr:to>
    <xdr:cxnSp macro="">
      <xdr:nvCxnSpPr>
        <xdr:cNvPr id="789" name="直線コネクタ 788">
          <a:extLst>
            <a:ext uri="{FF2B5EF4-FFF2-40B4-BE49-F238E27FC236}">
              <a16:creationId xmlns:a16="http://schemas.microsoft.com/office/drawing/2014/main" id="{078E4D9F-425D-4A0F-B837-5F2A5805C795}"/>
            </a:ext>
          </a:extLst>
        </xdr:cNvPr>
        <xdr:cNvCxnSpPr/>
      </xdr:nvCxnSpPr>
      <xdr:spPr>
        <a:xfrm flipV="1">
          <a:off x="13703300" y="17275084"/>
          <a:ext cx="889000" cy="96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80918</xdr:rowOff>
    </xdr:from>
    <xdr:to>
      <xdr:col>67</xdr:col>
      <xdr:colOff>101600</xdr:colOff>
      <xdr:row>107</xdr:row>
      <xdr:rowOff>11068</xdr:rowOff>
    </xdr:to>
    <xdr:sp macro="" textlink="">
      <xdr:nvSpPr>
        <xdr:cNvPr id="790" name="楕円 789">
          <a:extLst>
            <a:ext uri="{FF2B5EF4-FFF2-40B4-BE49-F238E27FC236}">
              <a16:creationId xmlns:a16="http://schemas.microsoft.com/office/drawing/2014/main" id="{83F25DFA-8AFF-4CCA-8C3F-010EF59A8E69}"/>
            </a:ext>
          </a:extLst>
        </xdr:cNvPr>
        <xdr:cNvSpPr/>
      </xdr:nvSpPr>
      <xdr:spPr>
        <a:xfrm>
          <a:off x="12763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71301</xdr:rowOff>
    </xdr:from>
    <xdr:to>
      <xdr:col>71</xdr:col>
      <xdr:colOff>177800</xdr:colOff>
      <xdr:row>106</xdr:row>
      <xdr:rowOff>131718</xdr:rowOff>
    </xdr:to>
    <xdr:cxnSp macro="">
      <xdr:nvCxnSpPr>
        <xdr:cNvPr id="791" name="直線コネクタ 790">
          <a:extLst>
            <a:ext uri="{FF2B5EF4-FFF2-40B4-BE49-F238E27FC236}">
              <a16:creationId xmlns:a16="http://schemas.microsoft.com/office/drawing/2014/main" id="{8EA8AA7A-8846-47C6-B381-EE2453470F12}"/>
            </a:ext>
          </a:extLst>
        </xdr:cNvPr>
        <xdr:cNvCxnSpPr/>
      </xdr:nvCxnSpPr>
      <xdr:spPr>
        <a:xfrm flipV="1">
          <a:off x="12814300" y="18245001"/>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74040</xdr:rowOff>
    </xdr:from>
    <xdr:ext cx="405111" cy="259045"/>
    <xdr:sp macro="" textlink="">
      <xdr:nvSpPr>
        <xdr:cNvPr id="792" name="n_1aveValue【公民館】&#10;有形固定資産減価償却率">
          <a:extLst>
            <a:ext uri="{FF2B5EF4-FFF2-40B4-BE49-F238E27FC236}">
              <a16:creationId xmlns:a16="http://schemas.microsoft.com/office/drawing/2014/main" id="{7C81F32C-B06B-4D65-BD35-D5D78EABDBE1}"/>
            </a:ext>
          </a:extLst>
        </xdr:cNvPr>
        <xdr:cNvSpPr txBox="1"/>
      </xdr:nvSpPr>
      <xdr:spPr>
        <a:xfrm>
          <a:off x="152660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59345</xdr:rowOff>
    </xdr:from>
    <xdr:ext cx="405111" cy="259045"/>
    <xdr:sp macro="" textlink="">
      <xdr:nvSpPr>
        <xdr:cNvPr id="793" name="n_2aveValue【公民館】&#10;有形固定資産減価償却率">
          <a:extLst>
            <a:ext uri="{FF2B5EF4-FFF2-40B4-BE49-F238E27FC236}">
              <a16:creationId xmlns:a16="http://schemas.microsoft.com/office/drawing/2014/main" id="{EB658BEF-C769-4C90-B344-E18735F21477}"/>
            </a:ext>
          </a:extLst>
        </xdr:cNvPr>
        <xdr:cNvSpPr txBox="1"/>
      </xdr:nvSpPr>
      <xdr:spPr>
        <a:xfrm>
          <a:off x="14389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794" name="n_3aveValue【公民館】&#10;有形固定資産減価償却率">
          <a:extLst>
            <a:ext uri="{FF2B5EF4-FFF2-40B4-BE49-F238E27FC236}">
              <a16:creationId xmlns:a16="http://schemas.microsoft.com/office/drawing/2014/main" id="{14A08B55-8F00-4FE1-B030-1D96063179F3}"/>
            </a:ext>
          </a:extLst>
        </xdr:cNvPr>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123933</xdr:rowOff>
    </xdr:from>
    <xdr:ext cx="405111" cy="259045"/>
    <xdr:sp macro="" textlink="">
      <xdr:nvSpPr>
        <xdr:cNvPr id="795" name="n_4aveValue【公民館】&#10;有形固定資産減価償却率">
          <a:extLst>
            <a:ext uri="{FF2B5EF4-FFF2-40B4-BE49-F238E27FC236}">
              <a16:creationId xmlns:a16="http://schemas.microsoft.com/office/drawing/2014/main" id="{58CFD1BE-650F-4783-890C-C5B7085BFF18}"/>
            </a:ext>
          </a:extLst>
        </xdr:cNvPr>
        <xdr:cNvSpPr txBox="1"/>
      </xdr:nvSpPr>
      <xdr:spPr>
        <a:xfrm>
          <a:off x="12611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29227</xdr:rowOff>
    </xdr:from>
    <xdr:ext cx="405111" cy="259045"/>
    <xdr:sp macro="" textlink="">
      <xdr:nvSpPr>
        <xdr:cNvPr id="796" name="n_1mainValue【公民館】&#10;有形固定資産減価償却率">
          <a:extLst>
            <a:ext uri="{FF2B5EF4-FFF2-40B4-BE49-F238E27FC236}">
              <a16:creationId xmlns:a16="http://schemas.microsoft.com/office/drawing/2014/main" id="{EDA297A7-1A7D-49C3-8961-86FBA550C725}"/>
            </a:ext>
          </a:extLst>
        </xdr:cNvPr>
        <xdr:cNvSpPr txBox="1"/>
      </xdr:nvSpPr>
      <xdr:spPr>
        <a:xfrm>
          <a:off x="15266044" y="1700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25961</xdr:rowOff>
    </xdr:from>
    <xdr:ext cx="405111" cy="259045"/>
    <xdr:sp macro="" textlink="">
      <xdr:nvSpPr>
        <xdr:cNvPr id="797" name="n_2mainValue【公民館】&#10;有形固定資産減価償却率">
          <a:extLst>
            <a:ext uri="{FF2B5EF4-FFF2-40B4-BE49-F238E27FC236}">
              <a16:creationId xmlns:a16="http://schemas.microsoft.com/office/drawing/2014/main" id="{6A6E5FE0-4FF4-40B9-8F04-FEC1ADC7D96D}"/>
            </a:ext>
          </a:extLst>
        </xdr:cNvPr>
        <xdr:cNvSpPr txBox="1"/>
      </xdr:nvSpPr>
      <xdr:spPr>
        <a:xfrm>
          <a:off x="14389744" y="1699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113228</xdr:rowOff>
    </xdr:from>
    <xdr:ext cx="405111" cy="259045"/>
    <xdr:sp macro="" textlink="">
      <xdr:nvSpPr>
        <xdr:cNvPr id="798" name="n_3mainValue【公民館】&#10;有形固定資産減価償却率">
          <a:extLst>
            <a:ext uri="{FF2B5EF4-FFF2-40B4-BE49-F238E27FC236}">
              <a16:creationId xmlns:a16="http://schemas.microsoft.com/office/drawing/2014/main" id="{31AB325F-390D-4DCD-B466-5D5326A6A9BE}"/>
            </a:ext>
          </a:extLst>
        </xdr:cNvPr>
        <xdr:cNvSpPr txBox="1"/>
      </xdr:nvSpPr>
      <xdr:spPr>
        <a:xfrm>
          <a:off x="135007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2195</xdr:rowOff>
    </xdr:from>
    <xdr:ext cx="405111" cy="259045"/>
    <xdr:sp macro="" textlink="">
      <xdr:nvSpPr>
        <xdr:cNvPr id="799" name="n_4mainValue【公民館】&#10;有形固定資産減価償却率">
          <a:extLst>
            <a:ext uri="{FF2B5EF4-FFF2-40B4-BE49-F238E27FC236}">
              <a16:creationId xmlns:a16="http://schemas.microsoft.com/office/drawing/2014/main" id="{AE7C8588-348B-4D40-8351-C31F164421EA}"/>
            </a:ext>
          </a:extLst>
        </xdr:cNvPr>
        <xdr:cNvSpPr txBox="1"/>
      </xdr:nvSpPr>
      <xdr:spPr>
        <a:xfrm>
          <a:off x="12611744" y="1834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2C2F17B8-23C9-4EAE-BAA6-2175C091401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B7CFEAF0-65BF-444E-BEFF-508A039F5D8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F856195B-BA89-4171-B2CE-B2A44F2699F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7AB240AA-2899-41EC-A926-4A8CF82CF4A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F7A371D2-4B02-4D3F-9135-9B15E9F5000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42CE9ED6-57C2-4C36-9C4D-CB096CFAFB8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232D4A47-B3C4-4048-9187-D0B52F0D0A1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950D598F-FD2F-4333-81B0-C495FDF57EF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E672180F-7E5F-4B3F-9ED4-70AC392EE2E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37A1118B-F13A-4F51-8129-9A021BE358A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0" name="直線コネクタ 809">
          <a:extLst>
            <a:ext uri="{FF2B5EF4-FFF2-40B4-BE49-F238E27FC236}">
              <a16:creationId xmlns:a16="http://schemas.microsoft.com/office/drawing/2014/main" id="{F77B2B4A-DE74-40BA-9F5F-9D8ACBD94A8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1" name="テキスト ボックス 810">
          <a:extLst>
            <a:ext uri="{FF2B5EF4-FFF2-40B4-BE49-F238E27FC236}">
              <a16:creationId xmlns:a16="http://schemas.microsoft.com/office/drawing/2014/main" id="{64C72793-25B1-4CE4-AC3B-44B4334BA97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2" name="直線コネクタ 811">
          <a:extLst>
            <a:ext uri="{FF2B5EF4-FFF2-40B4-BE49-F238E27FC236}">
              <a16:creationId xmlns:a16="http://schemas.microsoft.com/office/drawing/2014/main" id="{A37895FA-9E1D-415C-A558-BB0511F993D8}"/>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3" name="テキスト ボックス 812">
          <a:extLst>
            <a:ext uri="{FF2B5EF4-FFF2-40B4-BE49-F238E27FC236}">
              <a16:creationId xmlns:a16="http://schemas.microsoft.com/office/drawing/2014/main" id="{69BEA7B1-53CF-4EB4-8D17-FC5B6F7FC63A}"/>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4" name="直線コネクタ 813">
          <a:extLst>
            <a:ext uri="{FF2B5EF4-FFF2-40B4-BE49-F238E27FC236}">
              <a16:creationId xmlns:a16="http://schemas.microsoft.com/office/drawing/2014/main" id="{D2741EF2-7E26-4D81-B582-10EE733CBE0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5" name="テキスト ボックス 814">
          <a:extLst>
            <a:ext uri="{FF2B5EF4-FFF2-40B4-BE49-F238E27FC236}">
              <a16:creationId xmlns:a16="http://schemas.microsoft.com/office/drawing/2014/main" id="{7A059FC8-9B14-4582-A5E4-51B43451604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6" name="直線コネクタ 815">
          <a:extLst>
            <a:ext uri="{FF2B5EF4-FFF2-40B4-BE49-F238E27FC236}">
              <a16:creationId xmlns:a16="http://schemas.microsoft.com/office/drawing/2014/main" id="{F5705DE6-6875-4F6D-A3FB-1BDA9EAD2DA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7" name="テキスト ボックス 816">
          <a:extLst>
            <a:ext uri="{FF2B5EF4-FFF2-40B4-BE49-F238E27FC236}">
              <a16:creationId xmlns:a16="http://schemas.microsoft.com/office/drawing/2014/main" id="{5F64B69B-530A-4CEB-AE72-89F8FDEA7362}"/>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8" name="直線コネクタ 817">
          <a:extLst>
            <a:ext uri="{FF2B5EF4-FFF2-40B4-BE49-F238E27FC236}">
              <a16:creationId xmlns:a16="http://schemas.microsoft.com/office/drawing/2014/main" id="{BEF0431F-85B6-4196-9719-D1F4523921D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9" name="テキスト ボックス 818">
          <a:extLst>
            <a:ext uri="{FF2B5EF4-FFF2-40B4-BE49-F238E27FC236}">
              <a16:creationId xmlns:a16="http://schemas.microsoft.com/office/drawing/2014/main" id="{26379B34-B682-460E-8930-09E55AE5B6DD}"/>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0" name="直線コネクタ 819">
          <a:extLst>
            <a:ext uri="{FF2B5EF4-FFF2-40B4-BE49-F238E27FC236}">
              <a16:creationId xmlns:a16="http://schemas.microsoft.com/office/drawing/2014/main" id="{B7D27DFB-88C8-48FC-92F0-6112406A01D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1" name="テキスト ボックス 820">
          <a:extLst>
            <a:ext uri="{FF2B5EF4-FFF2-40B4-BE49-F238E27FC236}">
              <a16:creationId xmlns:a16="http://schemas.microsoft.com/office/drawing/2014/main" id="{F610D7B7-B468-41E3-9679-7C00B600ACA9}"/>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a:extLst>
            <a:ext uri="{FF2B5EF4-FFF2-40B4-BE49-F238E27FC236}">
              <a16:creationId xmlns:a16="http://schemas.microsoft.com/office/drawing/2014/main" id="{4B518E09-87FA-416A-8230-F16544EBEA9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a:extLst>
            <a:ext uri="{FF2B5EF4-FFF2-40B4-BE49-F238E27FC236}">
              <a16:creationId xmlns:a16="http://schemas.microsoft.com/office/drawing/2014/main" id="{D5633497-1887-448F-96F4-8F1315BD989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公民館】&#10;一人当たり面積グラフ枠">
          <a:extLst>
            <a:ext uri="{FF2B5EF4-FFF2-40B4-BE49-F238E27FC236}">
              <a16:creationId xmlns:a16="http://schemas.microsoft.com/office/drawing/2014/main" id="{140E7C00-A223-48C3-8BD5-3EDEC36D974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825" name="直線コネクタ 824">
          <a:extLst>
            <a:ext uri="{FF2B5EF4-FFF2-40B4-BE49-F238E27FC236}">
              <a16:creationId xmlns:a16="http://schemas.microsoft.com/office/drawing/2014/main" id="{3A6B37B8-48F2-46E8-B90D-D700CCC3C9E9}"/>
            </a:ext>
          </a:extLst>
        </xdr:cNvPr>
        <xdr:cNvCxnSpPr/>
      </xdr:nvCxnSpPr>
      <xdr:spPr>
        <a:xfrm flipV="1">
          <a:off x="22160864" y="1714608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826" name="【公民館】&#10;一人当たり面積最小値テキスト">
          <a:extLst>
            <a:ext uri="{FF2B5EF4-FFF2-40B4-BE49-F238E27FC236}">
              <a16:creationId xmlns:a16="http://schemas.microsoft.com/office/drawing/2014/main" id="{C75EBEA0-9C4B-462D-89B3-9D49158B84C6}"/>
            </a:ext>
          </a:extLst>
        </xdr:cNvPr>
        <xdr:cNvSpPr txBox="1"/>
      </xdr:nvSpPr>
      <xdr:spPr>
        <a:xfrm>
          <a:off x="22199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827" name="直線コネクタ 826">
          <a:extLst>
            <a:ext uri="{FF2B5EF4-FFF2-40B4-BE49-F238E27FC236}">
              <a16:creationId xmlns:a16="http://schemas.microsoft.com/office/drawing/2014/main" id="{6DC8DF1A-B04F-4D76-9F64-1C591AE93F6C}"/>
            </a:ext>
          </a:extLst>
        </xdr:cNvPr>
        <xdr:cNvCxnSpPr/>
      </xdr:nvCxnSpPr>
      <xdr:spPr>
        <a:xfrm>
          <a:off x="22072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828" name="【公民館】&#10;一人当たり面積最大値テキスト">
          <a:extLst>
            <a:ext uri="{FF2B5EF4-FFF2-40B4-BE49-F238E27FC236}">
              <a16:creationId xmlns:a16="http://schemas.microsoft.com/office/drawing/2014/main" id="{3F00B8AD-5AF5-4233-B6E1-571B9C87FE76}"/>
            </a:ext>
          </a:extLst>
        </xdr:cNvPr>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829" name="直線コネクタ 828">
          <a:extLst>
            <a:ext uri="{FF2B5EF4-FFF2-40B4-BE49-F238E27FC236}">
              <a16:creationId xmlns:a16="http://schemas.microsoft.com/office/drawing/2014/main" id="{81012D6E-68BD-42A1-AD6C-1C88F34284F4}"/>
            </a:ext>
          </a:extLst>
        </xdr:cNvPr>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66239</xdr:rowOff>
    </xdr:from>
    <xdr:ext cx="469744" cy="259045"/>
    <xdr:sp macro="" textlink="">
      <xdr:nvSpPr>
        <xdr:cNvPr id="830" name="【公民館】&#10;一人当たり面積平均値テキスト">
          <a:extLst>
            <a:ext uri="{FF2B5EF4-FFF2-40B4-BE49-F238E27FC236}">
              <a16:creationId xmlns:a16="http://schemas.microsoft.com/office/drawing/2014/main" id="{05B9B883-4687-4093-AF3D-27EEA7DA76CA}"/>
            </a:ext>
          </a:extLst>
        </xdr:cNvPr>
        <xdr:cNvSpPr txBox="1"/>
      </xdr:nvSpPr>
      <xdr:spPr>
        <a:xfrm>
          <a:off x="22199600" y="18239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831" name="フローチャート: 判断 830">
          <a:extLst>
            <a:ext uri="{FF2B5EF4-FFF2-40B4-BE49-F238E27FC236}">
              <a16:creationId xmlns:a16="http://schemas.microsoft.com/office/drawing/2014/main" id="{8D4806B3-3682-40E8-80FD-142288BB5653}"/>
            </a:ext>
          </a:extLst>
        </xdr:cNvPr>
        <xdr:cNvSpPr/>
      </xdr:nvSpPr>
      <xdr:spPr>
        <a:xfrm>
          <a:off x="221107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832" name="フローチャート: 判断 831">
          <a:extLst>
            <a:ext uri="{FF2B5EF4-FFF2-40B4-BE49-F238E27FC236}">
              <a16:creationId xmlns:a16="http://schemas.microsoft.com/office/drawing/2014/main" id="{01A5CBDF-74AA-485B-87C4-B453BFD478C7}"/>
            </a:ext>
          </a:extLst>
        </xdr:cNvPr>
        <xdr:cNvSpPr/>
      </xdr:nvSpPr>
      <xdr:spPr>
        <a:xfrm>
          <a:off x="21272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833" name="フローチャート: 判断 832">
          <a:extLst>
            <a:ext uri="{FF2B5EF4-FFF2-40B4-BE49-F238E27FC236}">
              <a16:creationId xmlns:a16="http://schemas.microsoft.com/office/drawing/2014/main" id="{E8E0513D-5F6F-4561-8C7F-B68278955199}"/>
            </a:ext>
          </a:extLst>
        </xdr:cNvPr>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834" name="フローチャート: 判断 833">
          <a:extLst>
            <a:ext uri="{FF2B5EF4-FFF2-40B4-BE49-F238E27FC236}">
              <a16:creationId xmlns:a16="http://schemas.microsoft.com/office/drawing/2014/main" id="{3C48B91B-29C7-4A17-9C07-0CC586F0B04B}"/>
            </a:ext>
          </a:extLst>
        </xdr:cNvPr>
        <xdr:cNvSpPr/>
      </xdr:nvSpPr>
      <xdr:spPr>
        <a:xfrm>
          <a:off x="19494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835" name="フローチャート: 判断 834">
          <a:extLst>
            <a:ext uri="{FF2B5EF4-FFF2-40B4-BE49-F238E27FC236}">
              <a16:creationId xmlns:a16="http://schemas.microsoft.com/office/drawing/2014/main" id="{216CA51E-CAFA-4C30-82DD-FCBE11529B45}"/>
            </a:ext>
          </a:extLst>
        </xdr:cNvPr>
        <xdr:cNvSpPr/>
      </xdr:nvSpPr>
      <xdr:spPr>
        <a:xfrm>
          <a:off x="18605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38A5BFE5-C1B1-4851-9545-8AD089E7B86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E0E324D1-7E00-441B-864F-93745BFEB21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BE44F873-BA81-4E8F-9D7B-8145995B922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C286168D-A8F9-4189-841A-707A5F193A3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ABD420AE-58DE-493D-9FB7-2C7D80DF1F9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841" name="楕円 840">
          <a:extLst>
            <a:ext uri="{FF2B5EF4-FFF2-40B4-BE49-F238E27FC236}">
              <a16:creationId xmlns:a16="http://schemas.microsoft.com/office/drawing/2014/main" id="{0BBE7767-DB2F-452F-B66C-15B7110AD90E}"/>
            </a:ext>
          </a:extLst>
        </xdr:cNvPr>
        <xdr:cNvSpPr/>
      </xdr:nvSpPr>
      <xdr:spPr>
        <a:xfrm>
          <a:off x="221107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21789</xdr:rowOff>
    </xdr:from>
    <xdr:ext cx="469744" cy="259045"/>
    <xdr:sp macro="" textlink="">
      <xdr:nvSpPr>
        <xdr:cNvPr id="842" name="【公民館】&#10;一人当たり面積該当値テキスト">
          <a:extLst>
            <a:ext uri="{FF2B5EF4-FFF2-40B4-BE49-F238E27FC236}">
              <a16:creationId xmlns:a16="http://schemas.microsoft.com/office/drawing/2014/main" id="{1972B0DF-2F25-473B-9F6C-8AA924E2138B}"/>
            </a:ext>
          </a:extLst>
        </xdr:cNvPr>
        <xdr:cNvSpPr txBox="1"/>
      </xdr:nvSpPr>
      <xdr:spPr>
        <a:xfrm>
          <a:off x="22199600"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40095</xdr:rowOff>
    </xdr:from>
    <xdr:to>
      <xdr:col>112</xdr:col>
      <xdr:colOff>38100</xdr:colOff>
      <xdr:row>107</xdr:row>
      <xdr:rowOff>141695</xdr:rowOff>
    </xdr:to>
    <xdr:sp macro="" textlink="">
      <xdr:nvSpPr>
        <xdr:cNvPr id="843" name="楕円 842">
          <a:extLst>
            <a:ext uri="{FF2B5EF4-FFF2-40B4-BE49-F238E27FC236}">
              <a16:creationId xmlns:a16="http://schemas.microsoft.com/office/drawing/2014/main" id="{D1DFA2EC-B5EB-4C44-BEBD-C01941D7EDAB}"/>
            </a:ext>
          </a:extLst>
        </xdr:cNvPr>
        <xdr:cNvSpPr/>
      </xdr:nvSpPr>
      <xdr:spPr>
        <a:xfrm>
          <a:off x="21272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90895</xdr:rowOff>
    </xdr:from>
    <xdr:to>
      <xdr:col>116</xdr:col>
      <xdr:colOff>63500</xdr:colOff>
      <xdr:row>107</xdr:row>
      <xdr:rowOff>94162</xdr:rowOff>
    </xdr:to>
    <xdr:cxnSp macro="">
      <xdr:nvCxnSpPr>
        <xdr:cNvPr id="844" name="直線コネクタ 843">
          <a:extLst>
            <a:ext uri="{FF2B5EF4-FFF2-40B4-BE49-F238E27FC236}">
              <a16:creationId xmlns:a16="http://schemas.microsoft.com/office/drawing/2014/main" id="{329AEB66-B816-4143-A882-F6BD74004FAD}"/>
            </a:ext>
          </a:extLst>
        </xdr:cNvPr>
        <xdr:cNvCxnSpPr/>
      </xdr:nvCxnSpPr>
      <xdr:spPr>
        <a:xfrm>
          <a:off x="21323300" y="18436045"/>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36830</xdr:rowOff>
    </xdr:from>
    <xdr:to>
      <xdr:col>107</xdr:col>
      <xdr:colOff>101600</xdr:colOff>
      <xdr:row>107</xdr:row>
      <xdr:rowOff>138430</xdr:rowOff>
    </xdr:to>
    <xdr:sp macro="" textlink="">
      <xdr:nvSpPr>
        <xdr:cNvPr id="845" name="楕円 844">
          <a:extLst>
            <a:ext uri="{FF2B5EF4-FFF2-40B4-BE49-F238E27FC236}">
              <a16:creationId xmlns:a16="http://schemas.microsoft.com/office/drawing/2014/main" id="{6877860C-ABCC-49AC-828A-47A7CCADE3A3}"/>
            </a:ext>
          </a:extLst>
        </xdr:cNvPr>
        <xdr:cNvSpPr/>
      </xdr:nvSpPr>
      <xdr:spPr>
        <a:xfrm>
          <a:off x="20383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87630</xdr:rowOff>
    </xdr:from>
    <xdr:to>
      <xdr:col>111</xdr:col>
      <xdr:colOff>177800</xdr:colOff>
      <xdr:row>107</xdr:row>
      <xdr:rowOff>90895</xdr:rowOff>
    </xdr:to>
    <xdr:cxnSp macro="">
      <xdr:nvCxnSpPr>
        <xdr:cNvPr id="846" name="直線コネクタ 845">
          <a:extLst>
            <a:ext uri="{FF2B5EF4-FFF2-40B4-BE49-F238E27FC236}">
              <a16:creationId xmlns:a16="http://schemas.microsoft.com/office/drawing/2014/main" id="{886E18A1-AAD3-45B2-9FDE-2A6D854F2CD5}"/>
            </a:ext>
          </a:extLst>
        </xdr:cNvPr>
        <xdr:cNvCxnSpPr/>
      </xdr:nvCxnSpPr>
      <xdr:spPr>
        <a:xfrm>
          <a:off x="20434300" y="184327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61323</xdr:rowOff>
    </xdr:from>
    <xdr:to>
      <xdr:col>102</xdr:col>
      <xdr:colOff>165100</xdr:colOff>
      <xdr:row>108</xdr:row>
      <xdr:rowOff>162923</xdr:rowOff>
    </xdr:to>
    <xdr:sp macro="" textlink="">
      <xdr:nvSpPr>
        <xdr:cNvPr id="847" name="楕円 846">
          <a:extLst>
            <a:ext uri="{FF2B5EF4-FFF2-40B4-BE49-F238E27FC236}">
              <a16:creationId xmlns:a16="http://schemas.microsoft.com/office/drawing/2014/main" id="{B388BC95-777C-4657-8F23-F03E882A2F90}"/>
            </a:ext>
          </a:extLst>
        </xdr:cNvPr>
        <xdr:cNvSpPr/>
      </xdr:nvSpPr>
      <xdr:spPr>
        <a:xfrm>
          <a:off x="194945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87630</xdr:rowOff>
    </xdr:from>
    <xdr:to>
      <xdr:col>107</xdr:col>
      <xdr:colOff>50800</xdr:colOff>
      <xdr:row>108</xdr:row>
      <xdr:rowOff>112123</xdr:rowOff>
    </xdr:to>
    <xdr:cxnSp macro="">
      <xdr:nvCxnSpPr>
        <xdr:cNvPr id="848" name="直線コネクタ 847">
          <a:extLst>
            <a:ext uri="{FF2B5EF4-FFF2-40B4-BE49-F238E27FC236}">
              <a16:creationId xmlns:a16="http://schemas.microsoft.com/office/drawing/2014/main" id="{7B5D38D5-3ADC-4022-8F2D-A331131C31CC}"/>
            </a:ext>
          </a:extLst>
        </xdr:cNvPr>
        <xdr:cNvCxnSpPr/>
      </xdr:nvCxnSpPr>
      <xdr:spPr>
        <a:xfrm flipV="1">
          <a:off x="19545300" y="1843278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43362</xdr:rowOff>
    </xdr:from>
    <xdr:to>
      <xdr:col>98</xdr:col>
      <xdr:colOff>38100</xdr:colOff>
      <xdr:row>107</xdr:row>
      <xdr:rowOff>144962</xdr:rowOff>
    </xdr:to>
    <xdr:sp macro="" textlink="">
      <xdr:nvSpPr>
        <xdr:cNvPr id="849" name="楕円 848">
          <a:extLst>
            <a:ext uri="{FF2B5EF4-FFF2-40B4-BE49-F238E27FC236}">
              <a16:creationId xmlns:a16="http://schemas.microsoft.com/office/drawing/2014/main" id="{7B619C60-6780-407D-A268-B16D1D6E6875}"/>
            </a:ext>
          </a:extLst>
        </xdr:cNvPr>
        <xdr:cNvSpPr/>
      </xdr:nvSpPr>
      <xdr:spPr>
        <a:xfrm>
          <a:off x="18605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94162</xdr:rowOff>
    </xdr:from>
    <xdr:to>
      <xdr:col>102</xdr:col>
      <xdr:colOff>114300</xdr:colOff>
      <xdr:row>108</xdr:row>
      <xdr:rowOff>112123</xdr:rowOff>
    </xdr:to>
    <xdr:cxnSp macro="">
      <xdr:nvCxnSpPr>
        <xdr:cNvPr id="850" name="直線コネクタ 849">
          <a:extLst>
            <a:ext uri="{FF2B5EF4-FFF2-40B4-BE49-F238E27FC236}">
              <a16:creationId xmlns:a16="http://schemas.microsoft.com/office/drawing/2014/main" id="{1852B4D2-4D7D-4279-B674-7E01B857C184}"/>
            </a:ext>
          </a:extLst>
        </xdr:cNvPr>
        <xdr:cNvCxnSpPr/>
      </xdr:nvCxnSpPr>
      <xdr:spPr>
        <a:xfrm>
          <a:off x="18656300" y="18439312"/>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132822</xdr:rowOff>
    </xdr:from>
    <xdr:ext cx="469744" cy="259045"/>
    <xdr:sp macro="" textlink="">
      <xdr:nvSpPr>
        <xdr:cNvPr id="851" name="n_1aveValue【公民館】&#10;一人当たり面積">
          <a:extLst>
            <a:ext uri="{FF2B5EF4-FFF2-40B4-BE49-F238E27FC236}">
              <a16:creationId xmlns:a16="http://schemas.microsoft.com/office/drawing/2014/main" id="{44776A29-FA6D-4B7D-8893-5D09C2F56A68}"/>
            </a:ext>
          </a:extLst>
        </xdr:cNvPr>
        <xdr:cNvSpPr txBox="1"/>
      </xdr:nvSpPr>
      <xdr:spPr>
        <a:xfrm>
          <a:off x="210757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139354</xdr:rowOff>
    </xdr:from>
    <xdr:ext cx="469744" cy="259045"/>
    <xdr:sp macro="" textlink="">
      <xdr:nvSpPr>
        <xdr:cNvPr id="852" name="n_2aveValue【公民館】&#10;一人当たり面積">
          <a:extLst>
            <a:ext uri="{FF2B5EF4-FFF2-40B4-BE49-F238E27FC236}">
              <a16:creationId xmlns:a16="http://schemas.microsoft.com/office/drawing/2014/main" id="{099CEE43-A426-4EAF-8B03-56235A283FFE}"/>
            </a:ext>
          </a:extLst>
        </xdr:cNvPr>
        <xdr:cNvSpPr txBox="1"/>
      </xdr:nvSpPr>
      <xdr:spPr>
        <a:xfrm>
          <a:off x="20199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12898</xdr:rowOff>
    </xdr:from>
    <xdr:ext cx="469744" cy="259045"/>
    <xdr:sp macro="" textlink="">
      <xdr:nvSpPr>
        <xdr:cNvPr id="853" name="n_3aveValue【公民館】&#10;一人当たり面積">
          <a:extLst>
            <a:ext uri="{FF2B5EF4-FFF2-40B4-BE49-F238E27FC236}">
              <a16:creationId xmlns:a16="http://schemas.microsoft.com/office/drawing/2014/main" id="{4A510D27-7455-46EB-9113-AA1DBD5A5F40}"/>
            </a:ext>
          </a:extLst>
        </xdr:cNvPr>
        <xdr:cNvSpPr txBox="1"/>
      </xdr:nvSpPr>
      <xdr:spPr>
        <a:xfrm>
          <a:off x="19310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142620</xdr:rowOff>
    </xdr:from>
    <xdr:ext cx="469744" cy="259045"/>
    <xdr:sp macro="" textlink="">
      <xdr:nvSpPr>
        <xdr:cNvPr id="854" name="n_4aveValue【公民館】&#10;一人当たり面積">
          <a:extLst>
            <a:ext uri="{FF2B5EF4-FFF2-40B4-BE49-F238E27FC236}">
              <a16:creationId xmlns:a16="http://schemas.microsoft.com/office/drawing/2014/main" id="{C7BFF414-3E56-480B-B857-3A5FDEC951FE}"/>
            </a:ext>
          </a:extLst>
        </xdr:cNvPr>
        <xdr:cNvSpPr txBox="1"/>
      </xdr:nvSpPr>
      <xdr:spPr>
        <a:xfrm>
          <a:off x="18421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158222</xdr:rowOff>
    </xdr:from>
    <xdr:ext cx="469744" cy="259045"/>
    <xdr:sp macro="" textlink="">
      <xdr:nvSpPr>
        <xdr:cNvPr id="855" name="n_1mainValue【公民館】&#10;一人当たり面積">
          <a:extLst>
            <a:ext uri="{FF2B5EF4-FFF2-40B4-BE49-F238E27FC236}">
              <a16:creationId xmlns:a16="http://schemas.microsoft.com/office/drawing/2014/main" id="{16D77775-6D6F-42C1-B4AC-BDD935B5B869}"/>
            </a:ext>
          </a:extLst>
        </xdr:cNvPr>
        <xdr:cNvSpPr txBox="1"/>
      </xdr:nvSpPr>
      <xdr:spPr>
        <a:xfrm>
          <a:off x="210757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154957</xdr:rowOff>
    </xdr:from>
    <xdr:ext cx="469744" cy="259045"/>
    <xdr:sp macro="" textlink="">
      <xdr:nvSpPr>
        <xdr:cNvPr id="856" name="n_2mainValue【公民館】&#10;一人当たり面積">
          <a:extLst>
            <a:ext uri="{FF2B5EF4-FFF2-40B4-BE49-F238E27FC236}">
              <a16:creationId xmlns:a16="http://schemas.microsoft.com/office/drawing/2014/main" id="{429258B0-59EB-4DF5-AEF8-D860D23F353A}"/>
            </a:ext>
          </a:extLst>
        </xdr:cNvPr>
        <xdr:cNvSpPr txBox="1"/>
      </xdr:nvSpPr>
      <xdr:spPr>
        <a:xfrm>
          <a:off x="20199427" y="1815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154050</xdr:rowOff>
    </xdr:from>
    <xdr:ext cx="469744" cy="259045"/>
    <xdr:sp macro="" textlink="">
      <xdr:nvSpPr>
        <xdr:cNvPr id="857" name="n_3mainValue【公民館】&#10;一人当たり面積">
          <a:extLst>
            <a:ext uri="{FF2B5EF4-FFF2-40B4-BE49-F238E27FC236}">
              <a16:creationId xmlns:a16="http://schemas.microsoft.com/office/drawing/2014/main" id="{4AF32D46-DBD9-4515-A024-BC8658391B15}"/>
            </a:ext>
          </a:extLst>
        </xdr:cNvPr>
        <xdr:cNvSpPr txBox="1"/>
      </xdr:nvSpPr>
      <xdr:spPr>
        <a:xfrm>
          <a:off x="19310427" y="1867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161489</xdr:rowOff>
    </xdr:from>
    <xdr:ext cx="469744" cy="259045"/>
    <xdr:sp macro="" textlink="">
      <xdr:nvSpPr>
        <xdr:cNvPr id="858" name="n_4mainValue【公民館】&#10;一人当たり面積">
          <a:extLst>
            <a:ext uri="{FF2B5EF4-FFF2-40B4-BE49-F238E27FC236}">
              <a16:creationId xmlns:a16="http://schemas.microsoft.com/office/drawing/2014/main" id="{A80A733A-1E79-4DBB-9DB9-9C29D66180D8}"/>
            </a:ext>
          </a:extLst>
        </xdr:cNvPr>
        <xdr:cNvSpPr txBox="1"/>
      </xdr:nvSpPr>
      <xdr:spPr>
        <a:xfrm>
          <a:off x="18421427" y="1816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a:extLst>
            <a:ext uri="{FF2B5EF4-FFF2-40B4-BE49-F238E27FC236}">
              <a16:creationId xmlns:a16="http://schemas.microsoft.com/office/drawing/2014/main" id="{C377A500-A59E-4930-9CDE-91C5B7C8888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a:extLst>
            <a:ext uri="{FF2B5EF4-FFF2-40B4-BE49-F238E27FC236}">
              <a16:creationId xmlns:a16="http://schemas.microsoft.com/office/drawing/2014/main" id="{93FAEC82-BBDC-4A2D-A6A9-554A7691615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a:extLst>
            <a:ext uri="{FF2B5EF4-FFF2-40B4-BE49-F238E27FC236}">
              <a16:creationId xmlns:a16="http://schemas.microsoft.com/office/drawing/2014/main" id="{F102D9C8-8155-4706-AB95-54DC355FD85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類似団体と比較して特に有形固定資産減価償却率が高くなっている施設は、認定こども園・幼稚園・保育所、低くなっている施設は、学校施設、公営住宅、公民館である。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認定こども園・幼稚園・保育所については、近年新設された認定こども園等は全て民営となっており、公立保育園については新設や大きな改修もなく老朽化が進んでいるため類似団体に比べ有形固定資産減価償却率が高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学校施設については、順次計画的に小中学校で大規模改修事業を行っており、その結果類似団体に比べ有形固定資産減価償却率が低くなっている。公営住宅についても平成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年につばきの郷住宅（</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戸）が新設されたことにより学校施設同様、類似団体平均を大きく下回っている。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公民館については、平成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年度の中央公民館建替え（「にぎわいの里ののいち カミーノ」建設）に伴い、類似団体平均以下の水準となった。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令和２年度に策定された個別施設計画をもとに各公共施設に対し計画的に老朽化対策を行い、維持管理費用の抑制に努めていきたい。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88991BC-74BE-4474-8640-305B6001684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0D297BC-8771-4EA4-B5CC-865BD0A5CF9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9905F04-8B4C-43E7-95AF-171F4C2435A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B19A7E8-29FD-4F67-950A-64AD8B637C2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石川県野々市市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1CDC156-0DC4-46BE-8B70-BF43A31E1F7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EE71BAC-B90A-4C89-9B70-61ADBA77218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75471DD-D73E-4271-9E05-1B46B43B8D5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FBA2996-A6EB-40F4-AB09-A7AD2408310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BA84457-5A9B-431A-A144-4B28F12B1D1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1798FA4-913A-41EA-ACD6-2E8573A7988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53,563
52,990
13.56
25,546,628
25,176,513
310,021
11,227,774
20,171,964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21CBCD2-D9AE-4AFB-8FE8-A5D0321D1A4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C640AC3-E06A-4E2E-A85C-D7CB43A4C32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B3A1FA5-B1A6-4B55-ABC3-3D075F20DBC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76D1338-A83A-47B4-AA7B-0C12049A8B4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4865F43-117B-4A78-A7FE-2372C4A3890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48F98BA-BF2A-4CE8-8F82-AE43B6E09E6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8A3AA4B-A4A2-4FD4-9D30-C8FEEE1C04E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77FB901-EC38-47DB-9A29-13044C5051B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996642F-433F-43C9-927D-E29CFD63AB4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A0BA1A2-B0CA-433F-A6C1-0F2F1388D20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359D0DC-7E6B-49EB-992B-7F884051AEB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949EBDF-470B-45AD-B119-383DB64D7BE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ACF50E9-0670-4135-BA92-89AE8554917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F29E9D5-5B4F-40CD-951F-FC242F87F3D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5358D37-B19D-4038-8084-C3742D6B3B2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7955F2B-6966-4C16-A14B-BCEADD31EDD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5A91474-894F-4B94-B68C-724B14BF380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52DDC90-79C0-488A-8569-208F1D75C9B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4689913-15A6-4113-8F4D-9282F197362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1E8B6AD-F1BB-4EE7-9D56-23592EA5EC0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9E49A68-D8E1-4F12-A91E-6702AC3544D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0E14D86-CC16-431C-926D-66ED0153A4A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E89ED54-1F72-4630-BA82-861E8D65E0C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38C6B47-8DD5-4944-86B3-6143FFFEDC5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9A715EE-1101-42DA-8208-C958B7453CF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96F4EAD-0E2C-46AE-B31A-D6F75DC2B9E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C7BACB1-DEFE-4AE7-A356-9AA7EB8906F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C92266B-D195-45D8-9292-B9E303157F1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DB1B765-2E99-4908-B321-3A1481D1ACA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CA29C43-E6EB-485B-A85A-97081D118B8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26242A7-8780-4864-B3BA-B4745B2CC07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F5F5C57-06D0-4656-969A-FA3ABB7A10F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A094098-9F49-4383-BBAF-6F834542CBD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AF5129B-1FA8-4AB4-9395-088EED8CA4E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2DFCA36-8E1A-44D7-8087-3D62DF01DF4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C28CFCB-400C-48A1-A919-AEFF70602BE9}"/>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01ECCB2-6775-48D6-9FC5-5E5F84D9FE2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86A5852-7352-4EA3-AACB-87CDD22F2B6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64148C4-AB02-4779-A4F3-C6DECFCE1B9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02EA619-4853-49CA-BFC6-DA4BAFC52C3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1B436F8-7A56-488C-848D-D8F68F63C4B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EBEC085-B37E-4322-B27A-D47B601DD28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0341289-AB81-410A-A7B0-0586D031634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1427CB9-2061-45F0-93D9-51EE4236F1C4}"/>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B5E1F95-A0C0-4577-B185-09068E1AE5B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CB91D97E-818B-4453-9BB6-C731E1DF8B1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a:extLst>
            <a:ext uri="{FF2B5EF4-FFF2-40B4-BE49-F238E27FC236}">
              <a16:creationId xmlns:a16="http://schemas.microsoft.com/office/drawing/2014/main" id="{93759692-B6C4-4B0E-BF97-CFFF0362CEFD}"/>
            </a:ext>
          </a:extLst>
        </xdr:cNvPr>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a:extLst>
            <a:ext uri="{FF2B5EF4-FFF2-40B4-BE49-F238E27FC236}">
              <a16:creationId xmlns:a16="http://schemas.microsoft.com/office/drawing/2014/main" id="{D8FD5FDC-A8E1-4A75-99DC-FE8508DE1A27}"/>
            </a:ext>
          </a:extLst>
        </xdr:cNvPr>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a:extLst>
            <a:ext uri="{FF2B5EF4-FFF2-40B4-BE49-F238E27FC236}">
              <a16:creationId xmlns:a16="http://schemas.microsoft.com/office/drawing/2014/main" id="{E132A336-E7B9-410C-A265-DFD978D41CE9}"/>
            </a:ext>
          </a:extLst>
        </xdr:cNvPr>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a:extLst>
            <a:ext uri="{FF2B5EF4-FFF2-40B4-BE49-F238E27FC236}">
              <a16:creationId xmlns:a16="http://schemas.microsoft.com/office/drawing/2014/main" id="{800DDD5D-D438-42A2-9AF0-3F387848AC62}"/>
            </a:ext>
          </a:extLst>
        </xdr:cNvPr>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a:extLst>
            <a:ext uri="{FF2B5EF4-FFF2-40B4-BE49-F238E27FC236}">
              <a16:creationId xmlns:a16="http://schemas.microsoft.com/office/drawing/2014/main" id="{21571B7E-4439-456E-9054-144A8C273C67}"/>
            </a:ext>
          </a:extLst>
        </xdr:cNvPr>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33219</xdr:rowOff>
    </xdr:from>
    <xdr:ext cx="405111" cy="259045"/>
    <xdr:sp macro="" textlink="">
      <xdr:nvSpPr>
        <xdr:cNvPr id="63" name="【図書館】&#10;有形固定資産減価償却率平均値テキスト">
          <a:extLst>
            <a:ext uri="{FF2B5EF4-FFF2-40B4-BE49-F238E27FC236}">
              <a16:creationId xmlns:a16="http://schemas.microsoft.com/office/drawing/2014/main" id="{AD183442-0ABC-49A1-B2CF-8CC9981DDAE6}"/>
            </a:ext>
          </a:extLst>
        </xdr:cNvPr>
        <xdr:cNvSpPr txBox="1"/>
      </xdr:nvSpPr>
      <xdr:spPr>
        <a:xfrm>
          <a:off x="4673600" y="6376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a:extLst>
            <a:ext uri="{FF2B5EF4-FFF2-40B4-BE49-F238E27FC236}">
              <a16:creationId xmlns:a16="http://schemas.microsoft.com/office/drawing/2014/main" id="{E1E5833E-0250-449F-A91E-B913B64FF820}"/>
            </a:ext>
          </a:extLst>
        </xdr:cNvPr>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a:extLst>
            <a:ext uri="{FF2B5EF4-FFF2-40B4-BE49-F238E27FC236}">
              <a16:creationId xmlns:a16="http://schemas.microsoft.com/office/drawing/2014/main" id="{4561EF9B-9195-4B39-A865-3F6173103F95}"/>
            </a:ext>
          </a:extLst>
        </xdr:cNvPr>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a:extLst>
            <a:ext uri="{FF2B5EF4-FFF2-40B4-BE49-F238E27FC236}">
              <a16:creationId xmlns:a16="http://schemas.microsoft.com/office/drawing/2014/main" id="{F8793ECE-9977-4D7D-B04B-D40B600EA213}"/>
            </a:ext>
          </a:extLst>
        </xdr:cNvPr>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a:extLst>
            <a:ext uri="{FF2B5EF4-FFF2-40B4-BE49-F238E27FC236}">
              <a16:creationId xmlns:a16="http://schemas.microsoft.com/office/drawing/2014/main" id="{9933241D-5CB4-4339-9974-AE8F2C9AF084}"/>
            </a:ext>
          </a:extLst>
        </xdr:cNvPr>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a:extLst>
            <a:ext uri="{FF2B5EF4-FFF2-40B4-BE49-F238E27FC236}">
              <a16:creationId xmlns:a16="http://schemas.microsoft.com/office/drawing/2014/main" id="{F4EECDCF-BF9D-4A87-8AD0-57F2C79D8A89}"/>
            </a:ext>
          </a:extLst>
        </xdr:cNvPr>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A55FCD8-0F9C-4C30-843F-E3DE8AEA94C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5C8133F-3256-49CC-B18C-26A7A870CE1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08AF04A-BAE7-43DC-9956-D093869DFFB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56301B0-12C6-4EAB-A327-21764CEE00D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1DA711A-45FF-4D71-B71A-CB14597A0D4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141333</xdr:rowOff>
    </xdr:from>
    <xdr:to>
      <xdr:col>24</xdr:col>
      <xdr:colOff>114300</xdr:colOff>
      <xdr:row>34</xdr:row>
      <xdr:rowOff>71483</xdr:rowOff>
    </xdr:to>
    <xdr:sp macro="" textlink="">
      <xdr:nvSpPr>
        <xdr:cNvPr id="74" name="楕円 73">
          <a:extLst>
            <a:ext uri="{FF2B5EF4-FFF2-40B4-BE49-F238E27FC236}">
              <a16:creationId xmlns:a16="http://schemas.microsoft.com/office/drawing/2014/main" id="{21DDB896-C35C-40F2-BA70-2BA895416E05}"/>
            </a:ext>
          </a:extLst>
        </xdr:cNvPr>
        <xdr:cNvSpPr/>
      </xdr:nvSpPr>
      <xdr:spPr>
        <a:xfrm>
          <a:off x="4584700" y="579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56260</xdr:rowOff>
    </xdr:from>
    <xdr:ext cx="405111" cy="259045"/>
    <xdr:sp macro="" textlink="">
      <xdr:nvSpPr>
        <xdr:cNvPr id="75" name="【図書館】&#10;有形固定資産減価償却率該当値テキスト">
          <a:extLst>
            <a:ext uri="{FF2B5EF4-FFF2-40B4-BE49-F238E27FC236}">
              <a16:creationId xmlns:a16="http://schemas.microsoft.com/office/drawing/2014/main" id="{88B1B8C3-AB49-42B0-8F2A-7E1A8E9C37C9}"/>
            </a:ext>
          </a:extLst>
        </xdr:cNvPr>
        <xdr:cNvSpPr txBox="1"/>
      </xdr:nvSpPr>
      <xdr:spPr>
        <a:xfrm>
          <a:off x="4673600" y="5714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77651</xdr:rowOff>
    </xdr:from>
    <xdr:to>
      <xdr:col>20</xdr:col>
      <xdr:colOff>38100</xdr:colOff>
      <xdr:row>34</xdr:row>
      <xdr:rowOff>7801</xdr:rowOff>
    </xdr:to>
    <xdr:sp macro="" textlink="">
      <xdr:nvSpPr>
        <xdr:cNvPr id="76" name="楕円 75">
          <a:extLst>
            <a:ext uri="{FF2B5EF4-FFF2-40B4-BE49-F238E27FC236}">
              <a16:creationId xmlns:a16="http://schemas.microsoft.com/office/drawing/2014/main" id="{FEAC1F20-5E5D-46A3-98DA-730219A4EFD0}"/>
            </a:ext>
          </a:extLst>
        </xdr:cNvPr>
        <xdr:cNvSpPr/>
      </xdr:nvSpPr>
      <xdr:spPr>
        <a:xfrm>
          <a:off x="3746500" y="573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128451</xdr:rowOff>
    </xdr:from>
    <xdr:to>
      <xdr:col>24</xdr:col>
      <xdr:colOff>63500</xdr:colOff>
      <xdr:row>34</xdr:row>
      <xdr:rowOff>20683</xdr:rowOff>
    </xdr:to>
    <xdr:cxnSp macro="">
      <xdr:nvCxnSpPr>
        <xdr:cNvPr id="77" name="直線コネクタ 76">
          <a:extLst>
            <a:ext uri="{FF2B5EF4-FFF2-40B4-BE49-F238E27FC236}">
              <a16:creationId xmlns:a16="http://schemas.microsoft.com/office/drawing/2014/main" id="{99A02970-0EE0-47FD-97D3-5E1A8E71BEF5}"/>
            </a:ext>
          </a:extLst>
        </xdr:cNvPr>
        <xdr:cNvCxnSpPr/>
      </xdr:nvCxnSpPr>
      <xdr:spPr>
        <a:xfrm>
          <a:off x="3797300" y="5786301"/>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15603</xdr:rowOff>
    </xdr:from>
    <xdr:to>
      <xdr:col>15</xdr:col>
      <xdr:colOff>101600</xdr:colOff>
      <xdr:row>33</xdr:row>
      <xdr:rowOff>117203</xdr:rowOff>
    </xdr:to>
    <xdr:sp macro="" textlink="">
      <xdr:nvSpPr>
        <xdr:cNvPr id="78" name="楕円 77">
          <a:extLst>
            <a:ext uri="{FF2B5EF4-FFF2-40B4-BE49-F238E27FC236}">
              <a16:creationId xmlns:a16="http://schemas.microsoft.com/office/drawing/2014/main" id="{14C0C39D-0656-4956-A6EC-7A70082B325D}"/>
            </a:ext>
          </a:extLst>
        </xdr:cNvPr>
        <xdr:cNvSpPr/>
      </xdr:nvSpPr>
      <xdr:spPr>
        <a:xfrm>
          <a:off x="2857500" y="567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66403</xdr:rowOff>
    </xdr:from>
    <xdr:to>
      <xdr:col>19</xdr:col>
      <xdr:colOff>177800</xdr:colOff>
      <xdr:row>33</xdr:row>
      <xdr:rowOff>128451</xdr:rowOff>
    </xdr:to>
    <xdr:cxnSp macro="">
      <xdr:nvCxnSpPr>
        <xdr:cNvPr id="79" name="直線コネクタ 78">
          <a:extLst>
            <a:ext uri="{FF2B5EF4-FFF2-40B4-BE49-F238E27FC236}">
              <a16:creationId xmlns:a16="http://schemas.microsoft.com/office/drawing/2014/main" id="{DFDC172D-79FE-4819-B006-506B71E95C97}"/>
            </a:ext>
          </a:extLst>
        </xdr:cNvPr>
        <xdr:cNvCxnSpPr/>
      </xdr:nvCxnSpPr>
      <xdr:spPr>
        <a:xfrm>
          <a:off x="2908300" y="5724253"/>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123372</xdr:rowOff>
    </xdr:from>
    <xdr:to>
      <xdr:col>10</xdr:col>
      <xdr:colOff>165100</xdr:colOff>
      <xdr:row>33</xdr:row>
      <xdr:rowOff>53522</xdr:rowOff>
    </xdr:to>
    <xdr:sp macro="" textlink="">
      <xdr:nvSpPr>
        <xdr:cNvPr id="80" name="楕円 79">
          <a:extLst>
            <a:ext uri="{FF2B5EF4-FFF2-40B4-BE49-F238E27FC236}">
              <a16:creationId xmlns:a16="http://schemas.microsoft.com/office/drawing/2014/main" id="{6846180C-FCF9-45FC-9B4A-33A5202F2A44}"/>
            </a:ext>
          </a:extLst>
        </xdr:cNvPr>
        <xdr:cNvSpPr/>
      </xdr:nvSpPr>
      <xdr:spPr>
        <a:xfrm>
          <a:off x="1968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2722</xdr:rowOff>
    </xdr:from>
    <xdr:to>
      <xdr:col>15</xdr:col>
      <xdr:colOff>50800</xdr:colOff>
      <xdr:row>33</xdr:row>
      <xdr:rowOff>66403</xdr:rowOff>
    </xdr:to>
    <xdr:cxnSp macro="">
      <xdr:nvCxnSpPr>
        <xdr:cNvPr id="81" name="直線コネクタ 80">
          <a:extLst>
            <a:ext uri="{FF2B5EF4-FFF2-40B4-BE49-F238E27FC236}">
              <a16:creationId xmlns:a16="http://schemas.microsoft.com/office/drawing/2014/main" id="{BBAA1897-8325-4311-9056-8C6906A17990}"/>
            </a:ext>
          </a:extLst>
        </xdr:cNvPr>
        <xdr:cNvCxnSpPr/>
      </xdr:nvCxnSpPr>
      <xdr:spPr>
        <a:xfrm>
          <a:off x="2019300" y="5660572"/>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77651</xdr:rowOff>
    </xdr:from>
    <xdr:to>
      <xdr:col>6</xdr:col>
      <xdr:colOff>38100</xdr:colOff>
      <xdr:row>42</xdr:row>
      <xdr:rowOff>7801</xdr:rowOff>
    </xdr:to>
    <xdr:sp macro="" textlink="">
      <xdr:nvSpPr>
        <xdr:cNvPr id="82" name="楕円 81">
          <a:extLst>
            <a:ext uri="{FF2B5EF4-FFF2-40B4-BE49-F238E27FC236}">
              <a16:creationId xmlns:a16="http://schemas.microsoft.com/office/drawing/2014/main" id="{F6C81C6A-638D-45EA-8DAE-BDD1E1C92691}"/>
            </a:ext>
          </a:extLst>
        </xdr:cNvPr>
        <xdr:cNvSpPr/>
      </xdr:nvSpPr>
      <xdr:spPr>
        <a:xfrm>
          <a:off x="1079500" y="710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2722</xdr:rowOff>
    </xdr:from>
    <xdr:to>
      <xdr:col>10</xdr:col>
      <xdr:colOff>114300</xdr:colOff>
      <xdr:row>41</xdr:row>
      <xdr:rowOff>128451</xdr:rowOff>
    </xdr:to>
    <xdr:cxnSp macro="">
      <xdr:nvCxnSpPr>
        <xdr:cNvPr id="83" name="直線コネクタ 82">
          <a:extLst>
            <a:ext uri="{FF2B5EF4-FFF2-40B4-BE49-F238E27FC236}">
              <a16:creationId xmlns:a16="http://schemas.microsoft.com/office/drawing/2014/main" id="{AEFA11D2-E422-4F62-8CE8-4A8BEA8A5B11}"/>
            </a:ext>
          </a:extLst>
        </xdr:cNvPr>
        <xdr:cNvCxnSpPr/>
      </xdr:nvCxnSpPr>
      <xdr:spPr>
        <a:xfrm flipV="1">
          <a:off x="1130300" y="5660572"/>
          <a:ext cx="889000" cy="149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123026</xdr:rowOff>
    </xdr:from>
    <xdr:ext cx="405111" cy="259045"/>
    <xdr:sp macro="" textlink="">
      <xdr:nvSpPr>
        <xdr:cNvPr id="84" name="n_1aveValue【図書館】&#10;有形固定資産減価償却率">
          <a:extLst>
            <a:ext uri="{FF2B5EF4-FFF2-40B4-BE49-F238E27FC236}">
              <a16:creationId xmlns:a16="http://schemas.microsoft.com/office/drawing/2014/main" id="{BE284952-8A79-422F-9819-68C0444B47FE}"/>
            </a:ext>
          </a:extLst>
        </xdr:cNvPr>
        <xdr:cNvSpPr txBox="1"/>
      </xdr:nvSpPr>
      <xdr:spPr>
        <a:xfrm>
          <a:off x="35820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87103</xdr:rowOff>
    </xdr:from>
    <xdr:ext cx="405111" cy="259045"/>
    <xdr:sp macro="" textlink="">
      <xdr:nvSpPr>
        <xdr:cNvPr id="85" name="n_2aveValue【図書館】&#10;有形固定資産減価償却率">
          <a:extLst>
            <a:ext uri="{FF2B5EF4-FFF2-40B4-BE49-F238E27FC236}">
              <a16:creationId xmlns:a16="http://schemas.microsoft.com/office/drawing/2014/main" id="{20881EB1-47C0-4B30-B10F-012112687A06}"/>
            </a:ext>
          </a:extLst>
        </xdr:cNvPr>
        <xdr:cNvSpPr txBox="1"/>
      </xdr:nvSpPr>
      <xdr:spPr>
        <a:xfrm>
          <a:off x="2705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67508</xdr:rowOff>
    </xdr:from>
    <xdr:ext cx="405111" cy="259045"/>
    <xdr:sp macro="" textlink="">
      <xdr:nvSpPr>
        <xdr:cNvPr id="86" name="n_3aveValue【図書館】&#10;有形固定資産減価償却率">
          <a:extLst>
            <a:ext uri="{FF2B5EF4-FFF2-40B4-BE49-F238E27FC236}">
              <a16:creationId xmlns:a16="http://schemas.microsoft.com/office/drawing/2014/main" id="{BC2BD4C0-1D8F-4868-9778-2A9FD21F9C8F}"/>
            </a:ext>
          </a:extLst>
        </xdr:cNvPr>
        <xdr:cNvSpPr txBox="1"/>
      </xdr:nvSpPr>
      <xdr:spPr>
        <a:xfrm>
          <a:off x="1816744" y="641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122300</xdr:rowOff>
    </xdr:from>
    <xdr:ext cx="405111" cy="259045"/>
    <xdr:sp macro="" textlink="">
      <xdr:nvSpPr>
        <xdr:cNvPr id="87" name="n_4aveValue【図書館】&#10;有形固定資産減価償却率">
          <a:extLst>
            <a:ext uri="{FF2B5EF4-FFF2-40B4-BE49-F238E27FC236}">
              <a16:creationId xmlns:a16="http://schemas.microsoft.com/office/drawing/2014/main" id="{0C6F7ED4-8F86-4ACB-AD80-E23C0953EB8C}"/>
            </a:ext>
          </a:extLst>
        </xdr:cNvPr>
        <xdr:cNvSpPr txBox="1"/>
      </xdr:nvSpPr>
      <xdr:spPr>
        <a:xfrm>
          <a:off x="927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32</xdr:row>
      <xdr:rowOff>24328</xdr:rowOff>
    </xdr:from>
    <xdr:ext cx="340478" cy="259045"/>
    <xdr:sp macro="" textlink="">
      <xdr:nvSpPr>
        <xdr:cNvPr id="88" name="n_1mainValue【図書館】&#10;有形固定資産減価償却率">
          <a:extLst>
            <a:ext uri="{FF2B5EF4-FFF2-40B4-BE49-F238E27FC236}">
              <a16:creationId xmlns:a16="http://schemas.microsoft.com/office/drawing/2014/main" id="{06180615-2224-4525-AEFD-C4CCAE494E64}"/>
            </a:ext>
          </a:extLst>
        </xdr:cNvPr>
        <xdr:cNvSpPr txBox="1"/>
      </xdr:nvSpPr>
      <xdr:spPr>
        <a:xfrm>
          <a:off x="3614361" y="5510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133730</xdr:rowOff>
    </xdr:from>
    <xdr:ext cx="340478" cy="259045"/>
    <xdr:sp macro="" textlink="">
      <xdr:nvSpPr>
        <xdr:cNvPr id="89" name="n_2mainValue【図書館】&#10;有形固定資産減価償却率">
          <a:extLst>
            <a:ext uri="{FF2B5EF4-FFF2-40B4-BE49-F238E27FC236}">
              <a16:creationId xmlns:a16="http://schemas.microsoft.com/office/drawing/2014/main" id="{26EFC4DD-10D9-4836-A609-EEF461F3A8DD}"/>
            </a:ext>
          </a:extLst>
        </xdr:cNvPr>
        <xdr:cNvSpPr txBox="1"/>
      </xdr:nvSpPr>
      <xdr:spPr>
        <a:xfrm>
          <a:off x="2738061" y="54486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70049</xdr:rowOff>
    </xdr:from>
    <xdr:ext cx="340478" cy="259045"/>
    <xdr:sp macro="" textlink="">
      <xdr:nvSpPr>
        <xdr:cNvPr id="90" name="n_3mainValue【図書館】&#10;有形固定資産減価償却率">
          <a:extLst>
            <a:ext uri="{FF2B5EF4-FFF2-40B4-BE49-F238E27FC236}">
              <a16:creationId xmlns:a16="http://schemas.microsoft.com/office/drawing/2014/main" id="{0ECDE80D-3E52-4AF8-9FEE-0EF12FDADBD3}"/>
            </a:ext>
          </a:extLst>
        </xdr:cNvPr>
        <xdr:cNvSpPr txBox="1"/>
      </xdr:nvSpPr>
      <xdr:spPr>
        <a:xfrm>
          <a:off x="1849061" y="538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170378</xdr:rowOff>
    </xdr:from>
    <xdr:ext cx="405111" cy="259045"/>
    <xdr:sp macro="" textlink="">
      <xdr:nvSpPr>
        <xdr:cNvPr id="91" name="n_4mainValue【図書館】&#10;有形固定資産減価償却率">
          <a:extLst>
            <a:ext uri="{FF2B5EF4-FFF2-40B4-BE49-F238E27FC236}">
              <a16:creationId xmlns:a16="http://schemas.microsoft.com/office/drawing/2014/main" id="{5FCC8DFD-FE78-4654-8711-FC1323A0E030}"/>
            </a:ext>
          </a:extLst>
        </xdr:cNvPr>
        <xdr:cNvSpPr txBox="1"/>
      </xdr:nvSpPr>
      <xdr:spPr>
        <a:xfrm>
          <a:off x="927744" y="719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3E1D5C8C-3969-47EF-8215-B76905BC723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9D4E702-2591-4154-BF33-77F92D58C2C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6FC89ED5-6462-41F2-B618-676C5C8F49D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2DF63568-7F09-4086-B39D-4B12DF95D36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AAECC09B-7ED3-47FD-975D-6D29334EE9D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DE4FFF87-0BD3-4FB4-829D-0BDA7DA1A49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C722B8C-E77E-44AF-A102-3BEBBB8BB39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8B2D558-71D6-4340-94E3-CA21B777EE4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F11F6175-CE96-4328-8797-52EE11DDBA9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212287A-21D4-4CA9-86E7-22466EEAA6A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a:extLst>
            <a:ext uri="{FF2B5EF4-FFF2-40B4-BE49-F238E27FC236}">
              <a16:creationId xmlns:a16="http://schemas.microsoft.com/office/drawing/2014/main" id="{55A307DD-265E-4CDD-95EE-4EB2AA2C5473}"/>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a:extLst>
            <a:ext uri="{FF2B5EF4-FFF2-40B4-BE49-F238E27FC236}">
              <a16:creationId xmlns:a16="http://schemas.microsoft.com/office/drawing/2014/main" id="{784446EF-B9F9-4782-B39E-2B5D82733A66}"/>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7C81989D-DD2F-46D2-94F3-81C126725FC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39001DDC-AEF9-43B3-929A-9D3D27E5BFB4}"/>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a:extLst>
            <a:ext uri="{FF2B5EF4-FFF2-40B4-BE49-F238E27FC236}">
              <a16:creationId xmlns:a16="http://schemas.microsoft.com/office/drawing/2014/main" id="{40AABFD3-7C7D-4332-9ECB-EDEB9BFBD74A}"/>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a:extLst>
            <a:ext uri="{FF2B5EF4-FFF2-40B4-BE49-F238E27FC236}">
              <a16:creationId xmlns:a16="http://schemas.microsoft.com/office/drawing/2014/main" id="{FF3A4263-5D47-4E7E-B0F4-374E5048B2EE}"/>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439C60FD-D658-44BA-867B-1544B3933CE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4405658B-B6F6-42FB-8F70-77C991270D82}"/>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40217815-8B78-45DE-8F7D-B1770995B8C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a:extLst>
            <a:ext uri="{FF2B5EF4-FFF2-40B4-BE49-F238E27FC236}">
              <a16:creationId xmlns:a16="http://schemas.microsoft.com/office/drawing/2014/main" id="{21F443EE-1CA8-455A-AEA8-CA9FC8DC25E5}"/>
            </a:ext>
          </a:extLst>
        </xdr:cNvPr>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a:extLst>
            <a:ext uri="{FF2B5EF4-FFF2-40B4-BE49-F238E27FC236}">
              <a16:creationId xmlns:a16="http://schemas.microsoft.com/office/drawing/2014/main" id="{0BAD356B-7A12-4FD9-8AED-7798EE788EAE}"/>
            </a:ext>
          </a:extLst>
        </xdr:cNvPr>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a:extLst>
            <a:ext uri="{FF2B5EF4-FFF2-40B4-BE49-F238E27FC236}">
              <a16:creationId xmlns:a16="http://schemas.microsoft.com/office/drawing/2014/main" id="{0C1B428E-5E71-43A2-9867-CB49C1C2A10E}"/>
            </a:ext>
          </a:extLst>
        </xdr:cNvPr>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a:extLst>
            <a:ext uri="{FF2B5EF4-FFF2-40B4-BE49-F238E27FC236}">
              <a16:creationId xmlns:a16="http://schemas.microsoft.com/office/drawing/2014/main" id="{7CBD3824-2588-45F2-AF8A-C0C152E52669}"/>
            </a:ext>
          </a:extLst>
        </xdr:cNvPr>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a:extLst>
            <a:ext uri="{FF2B5EF4-FFF2-40B4-BE49-F238E27FC236}">
              <a16:creationId xmlns:a16="http://schemas.microsoft.com/office/drawing/2014/main" id="{B60E41D3-F7DB-4DF2-B75A-85CE84D86373}"/>
            </a:ext>
          </a:extLst>
        </xdr:cNvPr>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49547</xdr:rowOff>
    </xdr:from>
    <xdr:ext cx="469744" cy="259045"/>
    <xdr:sp macro="" textlink="">
      <xdr:nvSpPr>
        <xdr:cNvPr id="116" name="【図書館】&#10;一人当たり面積平均値テキスト">
          <a:extLst>
            <a:ext uri="{FF2B5EF4-FFF2-40B4-BE49-F238E27FC236}">
              <a16:creationId xmlns:a16="http://schemas.microsoft.com/office/drawing/2014/main" id="{1B77C9F9-D0C8-4B1B-9804-5FA7DC27D840}"/>
            </a:ext>
          </a:extLst>
        </xdr:cNvPr>
        <xdr:cNvSpPr txBox="1"/>
      </xdr:nvSpPr>
      <xdr:spPr>
        <a:xfrm>
          <a:off x="10515600" y="673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a:extLst>
            <a:ext uri="{FF2B5EF4-FFF2-40B4-BE49-F238E27FC236}">
              <a16:creationId xmlns:a16="http://schemas.microsoft.com/office/drawing/2014/main" id="{DB5E6931-C142-4C96-B0B6-1D7678A60BF6}"/>
            </a:ext>
          </a:extLst>
        </xdr:cNvPr>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a:extLst>
            <a:ext uri="{FF2B5EF4-FFF2-40B4-BE49-F238E27FC236}">
              <a16:creationId xmlns:a16="http://schemas.microsoft.com/office/drawing/2014/main" id="{835D9719-F63B-4448-865F-3E6458B304EF}"/>
            </a:ext>
          </a:extLst>
        </xdr:cNvPr>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a:extLst>
            <a:ext uri="{FF2B5EF4-FFF2-40B4-BE49-F238E27FC236}">
              <a16:creationId xmlns:a16="http://schemas.microsoft.com/office/drawing/2014/main" id="{CAA583CC-0CC5-486A-8D07-ADCB66CC4039}"/>
            </a:ext>
          </a:extLst>
        </xdr:cNvPr>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a:extLst>
            <a:ext uri="{FF2B5EF4-FFF2-40B4-BE49-F238E27FC236}">
              <a16:creationId xmlns:a16="http://schemas.microsoft.com/office/drawing/2014/main" id="{0E8B9971-9FFD-4FCE-B0B5-647E0DC695CE}"/>
            </a:ext>
          </a:extLst>
        </xdr:cNvPr>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a:extLst>
            <a:ext uri="{FF2B5EF4-FFF2-40B4-BE49-F238E27FC236}">
              <a16:creationId xmlns:a16="http://schemas.microsoft.com/office/drawing/2014/main" id="{AABBC406-B86C-4085-8FDE-74A76F2C212E}"/>
            </a:ext>
          </a:extLst>
        </xdr:cNvPr>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801C0E9F-010B-4EA1-9B98-FA38F31EC20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DDA6F903-E94B-44F4-B1A0-2FE02A97852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6D9849F-33DF-4521-B0BA-7E3DEE3AD6F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48C4873-D8CD-436A-A750-76BEEF686C3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02A4A65-1821-4800-8026-C16793A5F35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48260</xdr:rowOff>
    </xdr:from>
    <xdr:to>
      <xdr:col>55</xdr:col>
      <xdr:colOff>50800</xdr:colOff>
      <xdr:row>37</xdr:row>
      <xdr:rowOff>149860</xdr:rowOff>
    </xdr:to>
    <xdr:sp macro="" textlink="">
      <xdr:nvSpPr>
        <xdr:cNvPr id="127" name="楕円 126">
          <a:extLst>
            <a:ext uri="{FF2B5EF4-FFF2-40B4-BE49-F238E27FC236}">
              <a16:creationId xmlns:a16="http://schemas.microsoft.com/office/drawing/2014/main" id="{A7D3AEA2-9C58-4AE6-9607-C351275B4F00}"/>
            </a:ext>
          </a:extLst>
        </xdr:cNvPr>
        <xdr:cNvSpPr/>
      </xdr:nvSpPr>
      <xdr:spPr>
        <a:xfrm>
          <a:off x="10426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71137</xdr:rowOff>
    </xdr:from>
    <xdr:ext cx="469744" cy="259045"/>
    <xdr:sp macro="" textlink="">
      <xdr:nvSpPr>
        <xdr:cNvPr id="128" name="【図書館】&#10;一人当たり面積該当値テキスト">
          <a:extLst>
            <a:ext uri="{FF2B5EF4-FFF2-40B4-BE49-F238E27FC236}">
              <a16:creationId xmlns:a16="http://schemas.microsoft.com/office/drawing/2014/main" id="{465873A4-218D-464D-8CED-759C472E9715}"/>
            </a:ext>
          </a:extLst>
        </xdr:cNvPr>
        <xdr:cNvSpPr txBox="1"/>
      </xdr:nvSpPr>
      <xdr:spPr>
        <a:xfrm>
          <a:off x="10515600"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36830</xdr:rowOff>
    </xdr:from>
    <xdr:to>
      <xdr:col>50</xdr:col>
      <xdr:colOff>165100</xdr:colOff>
      <xdr:row>37</xdr:row>
      <xdr:rowOff>138430</xdr:rowOff>
    </xdr:to>
    <xdr:sp macro="" textlink="">
      <xdr:nvSpPr>
        <xdr:cNvPr id="129" name="楕円 128">
          <a:extLst>
            <a:ext uri="{FF2B5EF4-FFF2-40B4-BE49-F238E27FC236}">
              <a16:creationId xmlns:a16="http://schemas.microsoft.com/office/drawing/2014/main" id="{B02350DE-1E22-4D3D-9C37-5B208A7E45FB}"/>
            </a:ext>
          </a:extLst>
        </xdr:cNvPr>
        <xdr:cNvSpPr/>
      </xdr:nvSpPr>
      <xdr:spPr>
        <a:xfrm>
          <a:off x="9588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87630</xdr:rowOff>
    </xdr:from>
    <xdr:to>
      <xdr:col>55</xdr:col>
      <xdr:colOff>0</xdr:colOff>
      <xdr:row>37</xdr:row>
      <xdr:rowOff>99060</xdr:rowOff>
    </xdr:to>
    <xdr:cxnSp macro="">
      <xdr:nvCxnSpPr>
        <xdr:cNvPr id="130" name="直線コネクタ 129">
          <a:extLst>
            <a:ext uri="{FF2B5EF4-FFF2-40B4-BE49-F238E27FC236}">
              <a16:creationId xmlns:a16="http://schemas.microsoft.com/office/drawing/2014/main" id="{A23A6AEF-60D2-4400-920D-DCC74CE90E25}"/>
            </a:ext>
          </a:extLst>
        </xdr:cNvPr>
        <xdr:cNvCxnSpPr/>
      </xdr:nvCxnSpPr>
      <xdr:spPr>
        <a:xfrm>
          <a:off x="9639300" y="64312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36830</xdr:rowOff>
    </xdr:from>
    <xdr:to>
      <xdr:col>46</xdr:col>
      <xdr:colOff>38100</xdr:colOff>
      <xdr:row>37</xdr:row>
      <xdr:rowOff>138430</xdr:rowOff>
    </xdr:to>
    <xdr:sp macro="" textlink="">
      <xdr:nvSpPr>
        <xdr:cNvPr id="131" name="楕円 130">
          <a:extLst>
            <a:ext uri="{FF2B5EF4-FFF2-40B4-BE49-F238E27FC236}">
              <a16:creationId xmlns:a16="http://schemas.microsoft.com/office/drawing/2014/main" id="{EC9C57F9-35ED-4F0C-B69D-284D1843AE1C}"/>
            </a:ext>
          </a:extLst>
        </xdr:cNvPr>
        <xdr:cNvSpPr/>
      </xdr:nvSpPr>
      <xdr:spPr>
        <a:xfrm>
          <a:off x="8699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87630</xdr:rowOff>
    </xdr:from>
    <xdr:to>
      <xdr:col>50</xdr:col>
      <xdr:colOff>114300</xdr:colOff>
      <xdr:row>37</xdr:row>
      <xdr:rowOff>87630</xdr:rowOff>
    </xdr:to>
    <xdr:cxnSp macro="">
      <xdr:nvCxnSpPr>
        <xdr:cNvPr id="132" name="直線コネクタ 131">
          <a:extLst>
            <a:ext uri="{FF2B5EF4-FFF2-40B4-BE49-F238E27FC236}">
              <a16:creationId xmlns:a16="http://schemas.microsoft.com/office/drawing/2014/main" id="{65DE796F-63F2-4458-BAEF-4A0DAF581D69}"/>
            </a:ext>
          </a:extLst>
        </xdr:cNvPr>
        <xdr:cNvCxnSpPr/>
      </xdr:nvCxnSpPr>
      <xdr:spPr>
        <a:xfrm>
          <a:off x="8750300" y="6431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31115</xdr:rowOff>
    </xdr:from>
    <xdr:to>
      <xdr:col>41</xdr:col>
      <xdr:colOff>101600</xdr:colOff>
      <xdr:row>37</xdr:row>
      <xdr:rowOff>132715</xdr:rowOff>
    </xdr:to>
    <xdr:sp macro="" textlink="">
      <xdr:nvSpPr>
        <xdr:cNvPr id="133" name="楕円 132">
          <a:extLst>
            <a:ext uri="{FF2B5EF4-FFF2-40B4-BE49-F238E27FC236}">
              <a16:creationId xmlns:a16="http://schemas.microsoft.com/office/drawing/2014/main" id="{ECD3BFF0-8D3B-469B-BFFF-B9E05C14C8E6}"/>
            </a:ext>
          </a:extLst>
        </xdr:cNvPr>
        <xdr:cNvSpPr/>
      </xdr:nvSpPr>
      <xdr:spPr>
        <a:xfrm>
          <a:off x="7810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81915</xdr:rowOff>
    </xdr:from>
    <xdr:to>
      <xdr:col>45</xdr:col>
      <xdr:colOff>177800</xdr:colOff>
      <xdr:row>37</xdr:row>
      <xdr:rowOff>87630</xdr:rowOff>
    </xdr:to>
    <xdr:cxnSp macro="">
      <xdr:nvCxnSpPr>
        <xdr:cNvPr id="134" name="直線コネクタ 133">
          <a:extLst>
            <a:ext uri="{FF2B5EF4-FFF2-40B4-BE49-F238E27FC236}">
              <a16:creationId xmlns:a16="http://schemas.microsoft.com/office/drawing/2014/main" id="{1EC9E9DC-5A75-404B-A9AA-9AA2BF336391}"/>
            </a:ext>
          </a:extLst>
        </xdr:cNvPr>
        <xdr:cNvCxnSpPr/>
      </xdr:nvCxnSpPr>
      <xdr:spPr>
        <a:xfrm>
          <a:off x="7861300" y="64255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88265</xdr:rowOff>
    </xdr:from>
    <xdr:to>
      <xdr:col>36</xdr:col>
      <xdr:colOff>165100</xdr:colOff>
      <xdr:row>40</xdr:row>
      <xdr:rowOff>18415</xdr:rowOff>
    </xdr:to>
    <xdr:sp macro="" textlink="">
      <xdr:nvSpPr>
        <xdr:cNvPr id="135" name="楕円 134">
          <a:extLst>
            <a:ext uri="{FF2B5EF4-FFF2-40B4-BE49-F238E27FC236}">
              <a16:creationId xmlns:a16="http://schemas.microsoft.com/office/drawing/2014/main" id="{9E4E2FA6-3953-452C-8D99-A3DA7E13CB38}"/>
            </a:ext>
          </a:extLst>
        </xdr:cNvPr>
        <xdr:cNvSpPr/>
      </xdr:nvSpPr>
      <xdr:spPr>
        <a:xfrm>
          <a:off x="6921500" y="67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81915</xdr:rowOff>
    </xdr:from>
    <xdr:to>
      <xdr:col>41</xdr:col>
      <xdr:colOff>50800</xdr:colOff>
      <xdr:row>39</xdr:row>
      <xdr:rowOff>139065</xdr:rowOff>
    </xdr:to>
    <xdr:cxnSp macro="">
      <xdr:nvCxnSpPr>
        <xdr:cNvPr id="136" name="直線コネクタ 135">
          <a:extLst>
            <a:ext uri="{FF2B5EF4-FFF2-40B4-BE49-F238E27FC236}">
              <a16:creationId xmlns:a16="http://schemas.microsoft.com/office/drawing/2014/main" id="{6EB0CCA3-68F7-4317-B5DB-B3462DFDAAE9}"/>
            </a:ext>
          </a:extLst>
        </xdr:cNvPr>
        <xdr:cNvCxnSpPr/>
      </xdr:nvCxnSpPr>
      <xdr:spPr>
        <a:xfrm flipV="1">
          <a:off x="6972300" y="6425565"/>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169562</xdr:rowOff>
    </xdr:from>
    <xdr:ext cx="469744" cy="259045"/>
    <xdr:sp macro="" textlink="">
      <xdr:nvSpPr>
        <xdr:cNvPr id="137" name="n_1aveValue【図書館】&#10;一人当たり面積">
          <a:extLst>
            <a:ext uri="{FF2B5EF4-FFF2-40B4-BE49-F238E27FC236}">
              <a16:creationId xmlns:a16="http://schemas.microsoft.com/office/drawing/2014/main" id="{1B42251B-E1AE-4F52-A279-43DD539434E4}"/>
            </a:ext>
          </a:extLst>
        </xdr:cNvPr>
        <xdr:cNvSpPr txBox="1"/>
      </xdr:nvSpPr>
      <xdr:spPr>
        <a:xfrm>
          <a:off x="93917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169562</xdr:rowOff>
    </xdr:from>
    <xdr:ext cx="469744" cy="259045"/>
    <xdr:sp macro="" textlink="">
      <xdr:nvSpPr>
        <xdr:cNvPr id="138" name="n_2aveValue【図書館】&#10;一人当たり面積">
          <a:extLst>
            <a:ext uri="{FF2B5EF4-FFF2-40B4-BE49-F238E27FC236}">
              <a16:creationId xmlns:a16="http://schemas.microsoft.com/office/drawing/2014/main" id="{7373FB2F-1D20-417B-92F2-9A8F083AAB23}"/>
            </a:ext>
          </a:extLst>
        </xdr:cNvPr>
        <xdr:cNvSpPr txBox="1"/>
      </xdr:nvSpPr>
      <xdr:spPr>
        <a:xfrm>
          <a:off x="8515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169562</xdr:rowOff>
    </xdr:from>
    <xdr:ext cx="469744" cy="259045"/>
    <xdr:sp macro="" textlink="">
      <xdr:nvSpPr>
        <xdr:cNvPr id="139" name="n_3aveValue【図書館】&#10;一人当たり面積">
          <a:extLst>
            <a:ext uri="{FF2B5EF4-FFF2-40B4-BE49-F238E27FC236}">
              <a16:creationId xmlns:a16="http://schemas.microsoft.com/office/drawing/2014/main" id="{822BCEB3-716E-4F01-890D-05EBD74FCEAC}"/>
            </a:ext>
          </a:extLst>
        </xdr:cNvPr>
        <xdr:cNvSpPr txBox="1"/>
      </xdr:nvSpPr>
      <xdr:spPr>
        <a:xfrm>
          <a:off x="7626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15257</xdr:rowOff>
    </xdr:from>
    <xdr:ext cx="469744" cy="259045"/>
    <xdr:sp macro="" textlink="">
      <xdr:nvSpPr>
        <xdr:cNvPr id="140" name="n_4aveValue【図書館】&#10;一人当たり面積">
          <a:extLst>
            <a:ext uri="{FF2B5EF4-FFF2-40B4-BE49-F238E27FC236}">
              <a16:creationId xmlns:a16="http://schemas.microsoft.com/office/drawing/2014/main" id="{11978E4C-1983-4B88-9732-D02761CA8708}"/>
            </a:ext>
          </a:extLst>
        </xdr:cNvPr>
        <xdr:cNvSpPr txBox="1"/>
      </xdr:nvSpPr>
      <xdr:spPr>
        <a:xfrm>
          <a:off x="6737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154957</xdr:rowOff>
    </xdr:from>
    <xdr:ext cx="469744" cy="259045"/>
    <xdr:sp macro="" textlink="">
      <xdr:nvSpPr>
        <xdr:cNvPr id="141" name="n_1mainValue【図書館】&#10;一人当たり面積">
          <a:extLst>
            <a:ext uri="{FF2B5EF4-FFF2-40B4-BE49-F238E27FC236}">
              <a16:creationId xmlns:a16="http://schemas.microsoft.com/office/drawing/2014/main" id="{53C9E2A0-9DE4-4F96-9241-5667DE347529}"/>
            </a:ext>
          </a:extLst>
        </xdr:cNvPr>
        <xdr:cNvSpPr txBox="1"/>
      </xdr:nvSpPr>
      <xdr:spPr>
        <a:xfrm>
          <a:off x="93917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154957</xdr:rowOff>
    </xdr:from>
    <xdr:ext cx="469744" cy="259045"/>
    <xdr:sp macro="" textlink="">
      <xdr:nvSpPr>
        <xdr:cNvPr id="142" name="n_2mainValue【図書館】&#10;一人当たり面積">
          <a:extLst>
            <a:ext uri="{FF2B5EF4-FFF2-40B4-BE49-F238E27FC236}">
              <a16:creationId xmlns:a16="http://schemas.microsoft.com/office/drawing/2014/main" id="{9372266A-B6E1-4640-A35B-E5A91C7C936E}"/>
            </a:ext>
          </a:extLst>
        </xdr:cNvPr>
        <xdr:cNvSpPr txBox="1"/>
      </xdr:nvSpPr>
      <xdr:spPr>
        <a:xfrm>
          <a:off x="8515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149242</xdr:rowOff>
    </xdr:from>
    <xdr:ext cx="469744" cy="259045"/>
    <xdr:sp macro="" textlink="">
      <xdr:nvSpPr>
        <xdr:cNvPr id="143" name="n_3mainValue【図書館】&#10;一人当たり面積">
          <a:extLst>
            <a:ext uri="{FF2B5EF4-FFF2-40B4-BE49-F238E27FC236}">
              <a16:creationId xmlns:a16="http://schemas.microsoft.com/office/drawing/2014/main" id="{1C514E00-5956-4140-A9C0-5216788C43B2}"/>
            </a:ext>
          </a:extLst>
        </xdr:cNvPr>
        <xdr:cNvSpPr txBox="1"/>
      </xdr:nvSpPr>
      <xdr:spPr>
        <a:xfrm>
          <a:off x="7626427" y="614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34942</xdr:rowOff>
    </xdr:from>
    <xdr:ext cx="469744" cy="259045"/>
    <xdr:sp macro="" textlink="">
      <xdr:nvSpPr>
        <xdr:cNvPr id="144" name="n_4mainValue【図書館】&#10;一人当たり面積">
          <a:extLst>
            <a:ext uri="{FF2B5EF4-FFF2-40B4-BE49-F238E27FC236}">
              <a16:creationId xmlns:a16="http://schemas.microsoft.com/office/drawing/2014/main" id="{F8239F33-722D-4850-8497-2A085CE5E94E}"/>
            </a:ext>
          </a:extLst>
        </xdr:cNvPr>
        <xdr:cNvSpPr txBox="1"/>
      </xdr:nvSpPr>
      <xdr:spPr>
        <a:xfrm>
          <a:off x="6737427" y="655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FE7F7EA1-DFE7-41A9-B30D-C865BC19419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74F53107-8222-4C05-AD13-D81BDD9207E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77D63112-7A72-49D7-93CB-999593FB1A4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2503F052-ADBB-4673-8375-96BB40DA4E1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BD2C46FC-A267-409B-BF57-8DD1FA87024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09B72360-E6B4-4DDB-95B3-0DA02435BE1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16B1104E-5DBE-49AB-8564-8DC39141583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287DB7DA-88D8-467A-8C55-CA657359ED9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A7CA188A-2F9D-4989-B6D0-8486DD0D910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A7D106A3-763F-4145-B904-DCCD72967C5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974C55BC-E58A-450E-A90A-4E99C122C83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3E1EA3A0-8FC8-439C-BD24-D4B4E660E78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F396BB4D-FA39-4482-9DCE-6F96B5F5D471}"/>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62006D4B-5515-49A0-89C3-B673F731889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4D28B563-FF70-4CC1-BCD6-5735A3445F9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042C37D8-8403-4CA8-9CB9-B072AB2CD48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A5AEBAC1-84BA-442C-9C05-B21976D9B4A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E4CBD385-9AFF-45DE-8AD0-826E117BAA3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119214EB-2ED0-4FA4-84C6-9B0C22EE0D5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2040E6A9-CC25-49A4-8D01-C83ADF243F59}"/>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0732ED86-9670-419F-A49C-C3CC274188CE}"/>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9495C528-ACF1-4C46-A646-A0FEE446429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63B0DF5C-A66C-441C-87D3-B8909511015D}"/>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06FA3870-02BF-4A57-B586-8130EE735B6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a:extLst>
            <a:ext uri="{FF2B5EF4-FFF2-40B4-BE49-F238E27FC236}">
              <a16:creationId xmlns:a16="http://schemas.microsoft.com/office/drawing/2014/main" id="{A4AC008D-4F98-4A2C-9FA5-CC55D2D05D32}"/>
            </a:ext>
          </a:extLst>
        </xdr:cNvPr>
        <xdr:cNvCxnSpPr/>
      </xdr:nvCxnSpPr>
      <xdr:spPr>
        <a:xfrm flipV="1">
          <a:off x="46348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0" name="【体育館・プール】&#10;有形固定資産減価償却率最小値テキスト">
          <a:extLst>
            <a:ext uri="{FF2B5EF4-FFF2-40B4-BE49-F238E27FC236}">
              <a16:creationId xmlns:a16="http://schemas.microsoft.com/office/drawing/2014/main" id="{B458204F-D60F-4D93-9233-39B06BE375AD}"/>
            </a:ext>
          </a:extLst>
        </xdr:cNvPr>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a:extLst>
            <a:ext uri="{FF2B5EF4-FFF2-40B4-BE49-F238E27FC236}">
              <a16:creationId xmlns:a16="http://schemas.microsoft.com/office/drawing/2014/main" id="{A12E584E-C0D6-44A6-BE8A-E5C960C352DB}"/>
            </a:ext>
          </a:extLst>
        </xdr:cNvPr>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103640B3-2D1E-4BFE-B3E4-85CF7C4EA2D9}"/>
            </a:ext>
          </a:extLst>
        </xdr:cNvPr>
        <xdr:cNvSpPr txBox="1"/>
      </xdr:nvSpPr>
      <xdr:spPr>
        <a:xfrm>
          <a:off x="4673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a:extLst>
            <a:ext uri="{FF2B5EF4-FFF2-40B4-BE49-F238E27FC236}">
              <a16:creationId xmlns:a16="http://schemas.microsoft.com/office/drawing/2014/main" id="{7C3B058D-87EB-4A56-B02B-EE7346D75AE8}"/>
            </a:ext>
          </a:extLst>
        </xdr:cNvPr>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23512</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34BD1206-D708-4DB5-A3E3-BED3058BD1C6}"/>
            </a:ext>
          </a:extLst>
        </xdr:cNvPr>
        <xdr:cNvSpPr txBox="1"/>
      </xdr:nvSpPr>
      <xdr:spPr>
        <a:xfrm>
          <a:off x="4673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a:extLst>
            <a:ext uri="{FF2B5EF4-FFF2-40B4-BE49-F238E27FC236}">
              <a16:creationId xmlns:a16="http://schemas.microsoft.com/office/drawing/2014/main" id="{55D8590D-F557-4C13-9A97-C9066CBA1C3C}"/>
            </a:ext>
          </a:extLst>
        </xdr:cNvPr>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a:extLst>
            <a:ext uri="{FF2B5EF4-FFF2-40B4-BE49-F238E27FC236}">
              <a16:creationId xmlns:a16="http://schemas.microsoft.com/office/drawing/2014/main" id="{A9337DFA-9236-4885-90B0-974F0975D4B2}"/>
            </a:ext>
          </a:extLst>
        </xdr:cNvPr>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7" name="フローチャート: 判断 176">
          <a:extLst>
            <a:ext uri="{FF2B5EF4-FFF2-40B4-BE49-F238E27FC236}">
              <a16:creationId xmlns:a16="http://schemas.microsoft.com/office/drawing/2014/main" id="{49531AB3-BD2C-45F0-A8D5-373561C50FE1}"/>
            </a:ext>
          </a:extLst>
        </xdr:cNvPr>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8" name="フローチャート: 判断 177">
          <a:extLst>
            <a:ext uri="{FF2B5EF4-FFF2-40B4-BE49-F238E27FC236}">
              <a16:creationId xmlns:a16="http://schemas.microsoft.com/office/drawing/2014/main" id="{E4985A1E-6299-4072-A2F0-79B7B567C51E}"/>
            </a:ext>
          </a:extLst>
        </xdr:cNvPr>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9" name="フローチャート: 判断 178">
          <a:extLst>
            <a:ext uri="{FF2B5EF4-FFF2-40B4-BE49-F238E27FC236}">
              <a16:creationId xmlns:a16="http://schemas.microsoft.com/office/drawing/2014/main" id="{C1D7F5D6-323A-41FD-8451-36F5D11FFCA7}"/>
            </a:ext>
          </a:extLst>
        </xdr:cNvPr>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8FDA55CF-0AED-4619-AE59-FDED5F72A7C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491F3323-6A47-4D41-A623-7F46E52FEE4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BB5832FE-AB01-4F6E-ACFC-B454D477270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68E53BA-7987-4B7E-B18E-657C2FA57DD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22C3E64-F34B-4E13-8F15-71818ED14D5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124460</xdr:rowOff>
    </xdr:from>
    <xdr:to>
      <xdr:col>24</xdr:col>
      <xdr:colOff>114300</xdr:colOff>
      <xdr:row>63</xdr:row>
      <xdr:rowOff>54610</xdr:rowOff>
    </xdr:to>
    <xdr:sp macro="" textlink="">
      <xdr:nvSpPr>
        <xdr:cNvPr id="185" name="楕円 184">
          <a:extLst>
            <a:ext uri="{FF2B5EF4-FFF2-40B4-BE49-F238E27FC236}">
              <a16:creationId xmlns:a16="http://schemas.microsoft.com/office/drawing/2014/main" id="{F22DEF93-D9B0-4698-987A-9218A94D579E}"/>
            </a:ext>
          </a:extLst>
        </xdr:cNvPr>
        <xdr:cNvSpPr/>
      </xdr:nvSpPr>
      <xdr:spPr>
        <a:xfrm>
          <a:off x="45847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102887</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E542A9CC-536A-43FA-802B-3209BEEF632E}"/>
            </a:ext>
          </a:extLst>
        </xdr:cNvPr>
        <xdr:cNvSpPr txBox="1"/>
      </xdr:nvSpPr>
      <xdr:spPr>
        <a:xfrm>
          <a:off x="4673600"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76835</xdr:rowOff>
    </xdr:from>
    <xdr:to>
      <xdr:col>20</xdr:col>
      <xdr:colOff>38100</xdr:colOff>
      <xdr:row>63</xdr:row>
      <xdr:rowOff>6985</xdr:rowOff>
    </xdr:to>
    <xdr:sp macro="" textlink="">
      <xdr:nvSpPr>
        <xdr:cNvPr id="187" name="楕円 186">
          <a:extLst>
            <a:ext uri="{FF2B5EF4-FFF2-40B4-BE49-F238E27FC236}">
              <a16:creationId xmlns:a16="http://schemas.microsoft.com/office/drawing/2014/main" id="{52DB1A9F-E7B5-4B33-9B03-57119DCD139E}"/>
            </a:ext>
          </a:extLst>
        </xdr:cNvPr>
        <xdr:cNvSpPr/>
      </xdr:nvSpPr>
      <xdr:spPr>
        <a:xfrm>
          <a:off x="374650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127635</xdr:rowOff>
    </xdr:from>
    <xdr:to>
      <xdr:col>24</xdr:col>
      <xdr:colOff>63500</xdr:colOff>
      <xdr:row>63</xdr:row>
      <xdr:rowOff>3810</xdr:rowOff>
    </xdr:to>
    <xdr:cxnSp macro="">
      <xdr:nvCxnSpPr>
        <xdr:cNvPr id="188" name="直線コネクタ 187">
          <a:extLst>
            <a:ext uri="{FF2B5EF4-FFF2-40B4-BE49-F238E27FC236}">
              <a16:creationId xmlns:a16="http://schemas.microsoft.com/office/drawing/2014/main" id="{0505DD3A-FC99-461B-B26E-7C154B7EDF21}"/>
            </a:ext>
          </a:extLst>
        </xdr:cNvPr>
        <xdr:cNvCxnSpPr/>
      </xdr:nvCxnSpPr>
      <xdr:spPr>
        <a:xfrm>
          <a:off x="3797300" y="1075753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53975</xdr:rowOff>
    </xdr:from>
    <xdr:to>
      <xdr:col>15</xdr:col>
      <xdr:colOff>101600</xdr:colOff>
      <xdr:row>62</xdr:row>
      <xdr:rowOff>155575</xdr:rowOff>
    </xdr:to>
    <xdr:sp macro="" textlink="">
      <xdr:nvSpPr>
        <xdr:cNvPr id="189" name="楕円 188">
          <a:extLst>
            <a:ext uri="{FF2B5EF4-FFF2-40B4-BE49-F238E27FC236}">
              <a16:creationId xmlns:a16="http://schemas.microsoft.com/office/drawing/2014/main" id="{2935BA3B-2F27-4F5D-90A9-FEAE6B48E124}"/>
            </a:ext>
          </a:extLst>
        </xdr:cNvPr>
        <xdr:cNvSpPr/>
      </xdr:nvSpPr>
      <xdr:spPr>
        <a:xfrm>
          <a:off x="28575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104775</xdr:rowOff>
    </xdr:from>
    <xdr:to>
      <xdr:col>19</xdr:col>
      <xdr:colOff>177800</xdr:colOff>
      <xdr:row>62</xdr:row>
      <xdr:rowOff>127635</xdr:rowOff>
    </xdr:to>
    <xdr:cxnSp macro="">
      <xdr:nvCxnSpPr>
        <xdr:cNvPr id="190" name="直線コネクタ 189">
          <a:extLst>
            <a:ext uri="{FF2B5EF4-FFF2-40B4-BE49-F238E27FC236}">
              <a16:creationId xmlns:a16="http://schemas.microsoft.com/office/drawing/2014/main" id="{045F7348-1384-4F4D-A2D1-4E05E416D473}"/>
            </a:ext>
          </a:extLst>
        </xdr:cNvPr>
        <xdr:cNvCxnSpPr/>
      </xdr:nvCxnSpPr>
      <xdr:spPr>
        <a:xfrm>
          <a:off x="2908300" y="107346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4445</xdr:rowOff>
    </xdr:from>
    <xdr:to>
      <xdr:col>10</xdr:col>
      <xdr:colOff>165100</xdr:colOff>
      <xdr:row>62</xdr:row>
      <xdr:rowOff>106045</xdr:rowOff>
    </xdr:to>
    <xdr:sp macro="" textlink="">
      <xdr:nvSpPr>
        <xdr:cNvPr id="191" name="楕円 190">
          <a:extLst>
            <a:ext uri="{FF2B5EF4-FFF2-40B4-BE49-F238E27FC236}">
              <a16:creationId xmlns:a16="http://schemas.microsoft.com/office/drawing/2014/main" id="{9E2CADDD-EF1B-417C-B608-57A7D0172B41}"/>
            </a:ext>
          </a:extLst>
        </xdr:cNvPr>
        <xdr:cNvSpPr/>
      </xdr:nvSpPr>
      <xdr:spPr>
        <a:xfrm>
          <a:off x="1968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55245</xdr:rowOff>
    </xdr:from>
    <xdr:to>
      <xdr:col>15</xdr:col>
      <xdr:colOff>50800</xdr:colOff>
      <xdr:row>62</xdr:row>
      <xdr:rowOff>104775</xdr:rowOff>
    </xdr:to>
    <xdr:cxnSp macro="">
      <xdr:nvCxnSpPr>
        <xdr:cNvPr id="192" name="直線コネクタ 191">
          <a:extLst>
            <a:ext uri="{FF2B5EF4-FFF2-40B4-BE49-F238E27FC236}">
              <a16:creationId xmlns:a16="http://schemas.microsoft.com/office/drawing/2014/main" id="{2D8D533B-C664-4AF9-BB98-B04E43CB4D62}"/>
            </a:ext>
          </a:extLst>
        </xdr:cNvPr>
        <xdr:cNvCxnSpPr/>
      </xdr:nvCxnSpPr>
      <xdr:spPr>
        <a:xfrm>
          <a:off x="2019300" y="1068514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128270</xdr:rowOff>
    </xdr:from>
    <xdr:to>
      <xdr:col>6</xdr:col>
      <xdr:colOff>38100</xdr:colOff>
      <xdr:row>62</xdr:row>
      <xdr:rowOff>58420</xdr:rowOff>
    </xdr:to>
    <xdr:sp macro="" textlink="">
      <xdr:nvSpPr>
        <xdr:cNvPr id="193" name="楕円 192">
          <a:extLst>
            <a:ext uri="{FF2B5EF4-FFF2-40B4-BE49-F238E27FC236}">
              <a16:creationId xmlns:a16="http://schemas.microsoft.com/office/drawing/2014/main" id="{2CB5A92F-D7D5-4B87-91E2-FCA0D537F443}"/>
            </a:ext>
          </a:extLst>
        </xdr:cNvPr>
        <xdr:cNvSpPr/>
      </xdr:nvSpPr>
      <xdr:spPr>
        <a:xfrm>
          <a:off x="1079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7620</xdr:rowOff>
    </xdr:from>
    <xdr:to>
      <xdr:col>10</xdr:col>
      <xdr:colOff>114300</xdr:colOff>
      <xdr:row>62</xdr:row>
      <xdr:rowOff>55245</xdr:rowOff>
    </xdr:to>
    <xdr:cxnSp macro="">
      <xdr:nvCxnSpPr>
        <xdr:cNvPr id="194" name="直線コネクタ 193">
          <a:extLst>
            <a:ext uri="{FF2B5EF4-FFF2-40B4-BE49-F238E27FC236}">
              <a16:creationId xmlns:a16="http://schemas.microsoft.com/office/drawing/2014/main" id="{E5AA4638-7CA0-47D2-80F8-15820D871FAA}"/>
            </a:ext>
          </a:extLst>
        </xdr:cNvPr>
        <xdr:cNvCxnSpPr/>
      </xdr:nvCxnSpPr>
      <xdr:spPr>
        <a:xfrm>
          <a:off x="1130300" y="106375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114952</xdr:rowOff>
    </xdr:from>
    <xdr:ext cx="405111" cy="259045"/>
    <xdr:sp macro="" textlink="">
      <xdr:nvSpPr>
        <xdr:cNvPr id="195" name="n_1aveValue【体育館・プール】&#10;有形固定資産減価償却率">
          <a:extLst>
            <a:ext uri="{FF2B5EF4-FFF2-40B4-BE49-F238E27FC236}">
              <a16:creationId xmlns:a16="http://schemas.microsoft.com/office/drawing/2014/main" id="{FEFD63D4-7B4D-4535-90CF-4B535141C6F1}"/>
            </a:ext>
          </a:extLst>
        </xdr:cNvPr>
        <xdr:cNvSpPr txBox="1"/>
      </xdr:nvSpPr>
      <xdr:spPr>
        <a:xfrm>
          <a:off x="3582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71137</xdr:rowOff>
    </xdr:from>
    <xdr:ext cx="405111" cy="259045"/>
    <xdr:sp macro="" textlink="">
      <xdr:nvSpPr>
        <xdr:cNvPr id="196" name="n_2aveValue【体育館・プール】&#10;有形固定資産減価償却率">
          <a:extLst>
            <a:ext uri="{FF2B5EF4-FFF2-40B4-BE49-F238E27FC236}">
              <a16:creationId xmlns:a16="http://schemas.microsoft.com/office/drawing/2014/main" id="{3EA6A53A-C313-4F80-B7C4-8C6F1293A7C7}"/>
            </a:ext>
          </a:extLst>
        </xdr:cNvPr>
        <xdr:cNvSpPr txBox="1"/>
      </xdr:nvSpPr>
      <xdr:spPr>
        <a:xfrm>
          <a:off x="2705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61612</xdr:rowOff>
    </xdr:from>
    <xdr:ext cx="405111" cy="259045"/>
    <xdr:sp macro="" textlink="">
      <xdr:nvSpPr>
        <xdr:cNvPr id="197" name="n_3aveValue【体育館・プール】&#10;有形固定資産減価償却率">
          <a:extLst>
            <a:ext uri="{FF2B5EF4-FFF2-40B4-BE49-F238E27FC236}">
              <a16:creationId xmlns:a16="http://schemas.microsoft.com/office/drawing/2014/main" id="{C1457860-3DEB-4573-BB00-9CEB2190A6CA}"/>
            </a:ext>
          </a:extLst>
        </xdr:cNvPr>
        <xdr:cNvSpPr txBox="1"/>
      </xdr:nvSpPr>
      <xdr:spPr>
        <a:xfrm>
          <a:off x="1816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21607</xdr:rowOff>
    </xdr:from>
    <xdr:ext cx="405111" cy="259045"/>
    <xdr:sp macro="" textlink="">
      <xdr:nvSpPr>
        <xdr:cNvPr id="198" name="n_4aveValue【体育館・プール】&#10;有形固定資産減価償却率">
          <a:extLst>
            <a:ext uri="{FF2B5EF4-FFF2-40B4-BE49-F238E27FC236}">
              <a16:creationId xmlns:a16="http://schemas.microsoft.com/office/drawing/2014/main" id="{55BDD1D9-79E5-4962-9C79-C1548E05F27B}"/>
            </a:ext>
          </a:extLst>
        </xdr:cNvPr>
        <xdr:cNvSpPr txBox="1"/>
      </xdr:nvSpPr>
      <xdr:spPr>
        <a:xfrm>
          <a:off x="927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169562</xdr:rowOff>
    </xdr:from>
    <xdr:ext cx="405111" cy="259045"/>
    <xdr:sp macro="" textlink="">
      <xdr:nvSpPr>
        <xdr:cNvPr id="199" name="n_1mainValue【体育館・プール】&#10;有形固定資産減価償却率">
          <a:extLst>
            <a:ext uri="{FF2B5EF4-FFF2-40B4-BE49-F238E27FC236}">
              <a16:creationId xmlns:a16="http://schemas.microsoft.com/office/drawing/2014/main" id="{9CA185B2-7474-46D1-B3C1-4CE9DD56842B}"/>
            </a:ext>
          </a:extLst>
        </xdr:cNvPr>
        <xdr:cNvSpPr txBox="1"/>
      </xdr:nvSpPr>
      <xdr:spPr>
        <a:xfrm>
          <a:off x="3582044" y="1079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146702</xdr:rowOff>
    </xdr:from>
    <xdr:ext cx="405111" cy="259045"/>
    <xdr:sp macro="" textlink="">
      <xdr:nvSpPr>
        <xdr:cNvPr id="200" name="n_2mainValue【体育館・プール】&#10;有形固定資産減価償却率">
          <a:extLst>
            <a:ext uri="{FF2B5EF4-FFF2-40B4-BE49-F238E27FC236}">
              <a16:creationId xmlns:a16="http://schemas.microsoft.com/office/drawing/2014/main" id="{73393FAA-77DF-4DCC-9334-1F46067838D6}"/>
            </a:ext>
          </a:extLst>
        </xdr:cNvPr>
        <xdr:cNvSpPr txBox="1"/>
      </xdr:nvSpPr>
      <xdr:spPr>
        <a:xfrm>
          <a:off x="2705744" y="1077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97172</xdr:rowOff>
    </xdr:from>
    <xdr:ext cx="405111" cy="259045"/>
    <xdr:sp macro="" textlink="">
      <xdr:nvSpPr>
        <xdr:cNvPr id="201" name="n_3mainValue【体育館・プール】&#10;有形固定資産減価償却率">
          <a:extLst>
            <a:ext uri="{FF2B5EF4-FFF2-40B4-BE49-F238E27FC236}">
              <a16:creationId xmlns:a16="http://schemas.microsoft.com/office/drawing/2014/main" id="{E4D29511-633D-43EB-B314-F654705FF3E8}"/>
            </a:ext>
          </a:extLst>
        </xdr:cNvPr>
        <xdr:cNvSpPr txBox="1"/>
      </xdr:nvSpPr>
      <xdr:spPr>
        <a:xfrm>
          <a:off x="1816744"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49547</xdr:rowOff>
    </xdr:from>
    <xdr:ext cx="405111" cy="259045"/>
    <xdr:sp macro="" textlink="">
      <xdr:nvSpPr>
        <xdr:cNvPr id="202" name="n_4mainValue【体育館・プール】&#10;有形固定資産減価償却率">
          <a:extLst>
            <a:ext uri="{FF2B5EF4-FFF2-40B4-BE49-F238E27FC236}">
              <a16:creationId xmlns:a16="http://schemas.microsoft.com/office/drawing/2014/main" id="{66A369AF-2ACD-45C9-B6E0-E14A9BAF55C8}"/>
            </a:ext>
          </a:extLst>
        </xdr:cNvPr>
        <xdr:cNvSpPr txBox="1"/>
      </xdr:nvSpPr>
      <xdr:spPr>
        <a:xfrm>
          <a:off x="927744"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010B7D71-6E9A-47D1-BDDF-2E11600B88B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1EE905F2-B608-4DEE-9760-953C70615D8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42BB264A-78CE-4127-819D-D7A0AF6E380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902777FE-440D-4CC4-AAB5-FEC1C915293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A6B26769-254C-417F-B0CB-F8E43D62ED4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8FE0E14D-1860-410C-BC1E-8B34A26D661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65830190-6442-41A3-ABCF-71B9C8409BA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1C343F67-DFDD-44B3-95C7-6C1553FE389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4614B529-619E-40E1-BD70-FB67932A40B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07FDB1A3-B47D-426E-B7D4-CF388B7BC84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a:extLst>
            <a:ext uri="{FF2B5EF4-FFF2-40B4-BE49-F238E27FC236}">
              <a16:creationId xmlns:a16="http://schemas.microsoft.com/office/drawing/2014/main" id="{D25593C4-D9AC-41E0-8539-3AE54D4C7EFE}"/>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a:extLst>
            <a:ext uri="{FF2B5EF4-FFF2-40B4-BE49-F238E27FC236}">
              <a16:creationId xmlns:a16="http://schemas.microsoft.com/office/drawing/2014/main" id="{15480CE0-9E77-4EDC-8DCF-7F267EA0C642}"/>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a:extLst>
            <a:ext uri="{FF2B5EF4-FFF2-40B4-BE49-F238E27FC236}">
              <a16:creationId xmlns:a16="http://schemas.microsoft.com/office/drawing/2014/main" id="{FE617666-F4A3-449C-8322-ABAD01965F35}"/>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a:extLst>
            <a:ext uri="{FF2B5EF4-FFF2-40B4-BE49-F238E27FC236}">
              <a16:creationId xmlns:a16="http://schemas.microsoft.com/office/drawing/2014/main" id="{AB90B4C4-9167-4995-A8F9-ED5714164BAA}"/>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a:extLst>
            <a:ext uri="{FF2B5EF4-FFF2-40B4-BE49-F238E27FC236}">
              <a16:creationId xmlns:a16="http://schemas.microsoft.com/office/drawing/2014/main" id="{A18B693E-7241-4C0C-A8DE-A4F0B7C7F1BA}"/>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a:extLst>
            <a:ext uri="{FF2B5EF4-FFF2-40B4-BE49-F238E27FC236}">
              <a16:creationId xmlns:a16="http://schemas.microsoft.com/office/drawing/2014/main" id="{E22105E8-F238-4820-91FA-5A996E5F58F1}"/>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a:extLst>
            <a:ext uri="{FF2B5EF4-FFF2-40B4-BE49-F238E27FC236}">
              <a16:creationId xmlns:a16="http://schemas.microsoft.com/office/drawing/2014/main" id="{BA5B5BC5-AA5D-4821-9829-3B9C77D37906}"/>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a:extLst>
            <a:ext uri="{FF2B5EF4-FFF2-40B4-BE49-F238E27FC236}">
              <a16:creationId xmlns:a16="http://schemas.microsoft.com/office/drawing/2014/main" id="{2749CA99-82D9-4970-95FF-2DEA5C3087F8}"/>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a:extLst>
            <a:ext uri="{FF2B5EF4-FFF2-40B4-BE49-F238E27FC236}">
              <a16:creationId xmlns:a16="http://schemas.microsoft.com/office/drawing/2014/main" id="{81866165-7274-4FBD-BA9D-4A1C8DEB09D3}"/>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a:extLst>
            <a:ext uri="{FF2B5EF4-FFF2-40B4-BE49-F238E27FC236}">
              <a16:creationId xmlns:a16="http://schemas.microsoft.com/office/drawing/2014/main" id="{47B3DD32-CCD0-47AC-A13C-190036774E4B}"/>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a:extLst>
            <a:ext uri="{FF2B5EF4-FFF2-40B4-BE49-F238E27FC236}">
              <a16:creationId xmlns:a16="http://schemas.microsoft.com/office/drawing/2014/main" id="{0184D129-01BF-4324-BEEE-CE8CD46DD057}"/>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a:extLst>
            <a:ext uri="{FF2B5EF4-FFF2-40B4-BE49-F238E27FC236}">
              <a16:creationId xmlns:a16="http://schemas.microsoft.com/office/drawing/2014/main" id="{0F7078A1-B98C-4386-8DF7-09B397040A2B}"/>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D7975C8E-5102-4CC2-9048-5838C784F17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70F6CD91-B745-4BFA-8F18-345BB228043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24FFC9AE-DF52-46A5-9614-0993418C693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28" name="直線コネクタ 227">
          <a:extLst>
            <a:ext uri="{FF2B5EF4-FFF2-40B4-BE49-F238E27FC236}">
              <a16:creationId xmlns:a16="http://schemas.microsoft.com/office/drawing/2014/main" id="{7D5B6879-7663-46AE-8058-5DEA1B69E1BE}"/>
            </a:ext>
          </a:extLst>
        </xdr:cNvPr>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a:extLst>
            <a:ext uri="{FF2B5EF4-FFF2-40B4-BE49-F238E27FC236}">
              <a16:creationId xmlns:a16="http://schemas.microsoft.com/office/drawing/2014/main" id="{E1283E07-8201-4E1B-83DB-45BA0279A9A9}"/>
            </a:ext>
          </a:extLst>
        </xdr:cNvPr>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a:extLst>
            <a:ext uri="{FF2B5EF4-FFF2-40B4-BE49-F238E27FC236}">
              <a16:creationId xmlns:a16="http://schemas.microsoft.com/office/drawing/2014/main" id="{E3BD634F-4B02-40A2-849C-15677DAEE92A}"/>
            </a:ext>
          </a:extLst>
        </xdr:cNvPr>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31" name="【体育館・プール】&#10;一人当たり面積最大値テキスト">
          <a:extLst>
            <a:ext uri="{FF2B5EF4-FFF2-40B4-BE49-F238E27FC236}">
              <a16:creationId xmlns:a16="http://schemas.microsoft.com/office/drawing/2014/main" id="{C164AF1D-0141-4746-9746-B8B43E6B202B}"/>
            </a:ext>
          </a:extLst>
        </xdr:cNvPr>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32" name="直線コネクタ 231">
          <a:extLst>
            <a:ext uri="{FF2B5EF4-FFF2-40B4-BE49-F238E27FC236}">
              <a16:creationId xmlns:a16="http://schemas.microsoft.com/office/drawing/2014/main" id="{E35394AF-25CE-4580-8A9A-B95E3E59C348}"/>
            </a:ext>
          </a:extLst>
        </xdr:cNvPr>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130101</xdr:rowOff>
    </xdr:from>
    <xdr:ext cx="469744" cy="259045"/>
    <xdr:sp macro="" textlink="">
      <xdr:nvSpPr>
        <xdr:cNvPr id="233" name="【体育館・プール】&#10;一人当たり面積平均値テキスト">
          <a:extLst>
            <a:ext uri="{FF2B5EF4-FFF2-40B4-BE49-F238E27FC236}">
              <a16:creationId xmlns:a16="http://schemas.microsoft.com/office/drawing/2014/main" id="{2BB99990-27D2-4620-B938-776CBE0035C5}"/>
            </a:ext>
          </a:extLst>
        </xdr:cNvPr>
        <xdr:cNvSpPr txBox="1"/>
      </xdr:nvSpPr>
      <xdr:spPr>
        <a:xfrm>
          <a:off x="10515600" y="10760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34" name="フローチャート: 判断 233">
          <a:extLst>
            <a:ext uri="{FF2B5EF4-FFF2-40B4-BE49-F238E27FC236}">
              <a16:creationId xmlns:a16="http://schemas.microsoft.com/office/drawing/2014/main" id="{34DF2879-FE0C-471A-B8C1-CA741C49862A}"/>
            </a:ext>
          </a:extLst>
        </xdr:cNvPr>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a:extLst>
            <a:ext uri="{FF2B5EF4-FFF2-40B4-BE49-F238E27FC236}">
              <a16:creationId xmlns:a16="http://schemas.microsoft.com/office/drawing/2014/main" id="{E9BD5369-627C-4AFA-A924-E0FD0D0C1AAC}"/>
            </a:ext>
          </a:extLst>
        </xdr:cNvPr>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36" name="フローチャート: 判断 235">
          <a:extLst>
            <a:ext uri="{FF2B5EF4-FFF2-40B4-BE49-F238E27FC236}">
              <a16:creationId xmlns:a16="http://schemas.microsoft.com/office/drawing/2014/main" id="{DBCAC6F0-D375-48F5-845B-E9D03D979CD0}"/>
            </a:ext>
          </a:extLst>
        </xdr:cNvPr>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37" name="フローチャート: 判断 236">
          <a:extLst>
            <a:ext uri="{FF2B5EF4-FFF2-40B4-BE49-F238E27FC236}">
              <a16:creationId xmlns:a16="http://schemas.microsoft.com/office/drawing/2014/main" id="{8D010F60-6A08-43B5-A36D-425D510DB81A}"/>
            </a:ext>
          </a:extLst>
        </xdr:cNvPr>
        <xdr:cNvSpPr/>
      </xdr:nvSpPr>
      <xdr:spPr>
        <a:xfrm>
          <a:off x="7810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38" name="フローチャート: 判断 237">
          <a:extLst>
            <a:ext uri="{FF2B5EF4-FFF2-40B4-BE49-F238E27FC236}">
              <a16:creationId xmlns:a16="http://schemas.microsoft.com/office/drawing/2014/main" id="{B7B6250B-6C63-4ACD-9371-250D158A5114}"/>
            </a:ext>
          </a:extLst>
        </xdr:cNvPr>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86CBE44D-DDAA-4902-9088-8B3B455C554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1D5D9432-C1E7-43EF-94B9-48642ABCE14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CC8288A-B2D4-40AD-91C9-0DF0A9A2485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14E7F5CC-F730-49C1-90DC-68FF58E1DB2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C3388FE-E865-45EE-97B3-58F0EB5B74C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128815</xdr:rowOff>
    </xdr:from>
    <xdr:to>
      <xdr:col>55</xdr:col>
      <xdr:colOff>50800</xdr:colOff>
      <xdr:row>63</xdr:row>
      <xdr:rowOff>58965</xdr:rowOff>
    </xdr:to>
    <xdr:sp macro="" textlink="">
      <xdr:nvSpPr>
        <xdr:cNvPr id="244" name="楕円 243">
          <a:extLst>
            <a:ext uri="{FF2B5EF4-FFF2-40B4-BE49-F238E27FC236}">
              <a16:creationId xmlns:a16="http://schemas.microsoft.com/office/drawing/2014/main" id="{4436EA06-E60A-46FD-9E59-EB1215871AD6}"/>
            </a:ext>
          </a:extLst>
        </xdr:cNvPr>
        <xdr:cNvSpPr/>
      </xdr:nvSpPr>
      <xdr:spPr>
        <a:xfrm>
          <a:off x="104267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151692</xdr:rowOff>
    </xdr:from>
    <xdr:ext cx="469744" cy="259045"/>
    <xdr:sp macro="" textlink="">
      <xdr:nvSpPr>
        <xdr:cNvPr id="245" name="【体育館・プール】&#10;一人当たり面積該当値テキスト">
          <a:extLst>
            <a:ext uri="{FF2B5EF4-FFF2-40B4-BE49-F238E27FC236}">
              <a16:creationId xmlns:a16="http://schemas.microsoft.com/office/drawing/2014/main" id="{0EA5B7D6-E287-4975-A9A8-083DC1858677}"/>
            </a:ext>
          </a:extLst>
        </xdr:cNvPr>
        <xdr:cNvSpPr txBox="1"/>
      </xdr:nvSpPr>
      <xdr:spPr>
        <a:xfrm>
          <a:off x="10515600" y="106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125549</xdr:rowOff>
    </xdr:from>
    <xdr:to>
      <xdr:col>50</xdr:col>
      <xdr:colOff>165100</xdr:colOff>
      <xdr:row>63</xdr:row>
      <xdr:rowOff>55699</xdr:rowOff>
    </xdr:to>
    <xdr:sp macro="" textlink="">
      <xdr:nvSpPr>
        <xdr:cNvPr id="246" name="楕円 245">
          <a:extLst>
            <a:ext uri="{FF2B5EF4-FFF2-40B4-BE49-F238E27FC236}">
              <a16:creationId xmlns:a16="http://schemas.microsoft.com/office/drawing/2014/main" id="{47BC178F-1900-48DF-9165-665915457699}"/>
            </a:ext>
          </a:extLst>
        </xdr:cNvPr>
        <xdr:cNvSpPr/>
      </xdr:nvSpPr>
      <xdr:spPr>
        <a:xfrm>
          <a:off x="958850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4899</xdr:rowOff>
    </xdr:from>
    <xdr:to>
      <xdr:col>55</xdr:col>
      <xdr:colOff>0</xdr:colOff>
      <xdr:row>63</xdr:row>
      <xdr:rowOff>8165</xdr:rowOff>
    </xdr:to>
    <xdr:cxnSp macro="">
      <xdr:nvCxnSpPr>
        <xdr:cNvPr id="247" name="直線コネクタ 246">
          <a:extLst>
            <a:ext uri="{FF2B5EF4-FFF2-40B4-BE49-F238E27FC236}">
              <a16:creationId xmlns:a16="http://schemas.microsoft.com/office/drawing/2014/main" id="{E2879667-1988-482E-8CC5-325211CDAAF4}"/>
            </a:ext>
          </a:extLst>
        </xdr:cNvPr>
        <xdr:cNvCxnSpPr/>
      </xdr:nvCxnSpPr>
      <xdr:spPr>
        <a:xfrm>
          <a:off x="9639300" y="10806249"/>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123916</xdr:rowOff>
    </xdr:from>
    <xdr:to>
      <xdr:col>46</xdr:col>
      <xdr:colOff>38100</xdr:colOff>
      <xdr:row>63</xdr:row>
      <xdr:rowOff>54066</xdr:rowOff>
    </xdr:to>
    <xdr:sp macro="" textlink="">
      <xdr:nvSpPr>
        <xdr:cNvPr id="248" name="楕円 247">
          <a:extLst>
            <a:ext uri="{FF2B5EF4-FFF2-40B4-BE49-F238E27FC236}">
              <a16:creationId xmlns:a16="http://schemas.microsoft.com/office/drawing/2014/main" id="{319F43C3-01F6-49FD-A0ED-873EFDD91E47}"/>
            </a:ext>
          </a:extLst>
        </xdr:cNvPr>
        <xdr:cNvSpPr/>
      </xdr:nvSpPr>
      <xdr:spPr>
        <a:xfrm>
          <a:off x="8699500" y="107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3266</xdr:rowOff>
    </xdr:from>
    <xdr:to>
      <xdr:col>50</xdr:col>
      <xdr:colOff>114300</xdr:colOff>
      <xdr:row>63</xdr:row>
      <xdr:rowOff>4899</xdr:rowOff>
    </xdr:to>
    <xdr:cxnSp macro="">
      <xdr:nvCxnSpPr>
        <xdr:cNvPr id="249" name="直線コネクタ 248">
          <a:extLst>
            <a:ext uri="{FF2B5EF4-FFF2-40B4-BE49-F238E27FC236}">
              <a16:creationId xmlns:a16="http://schemas.microsoft.com/office/drawing/2014/main" id="{5E563273-3472-4B3C-AB65-6C125AADD5C5}"/>
            </a:ext>
          </a:extLst>
        </xdr:cNvPr>
        <xdr:cNvCxnSpPr/>
      </xdr:nvCxnSpPr>
      <xdr:spPr>
        <a:xfrm>
          <a:off x="8750300" y="1080461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120650</xdr:rowOff>
    </xdr:from>
    <xdr:to>
      <xdr:col>41</xdr:col>
      <xdr:colOff>101600</xdr:colOff>
      <xdr:row>63</xdr:row>
      <xdr:rowOff>50800</xdr:rowOff>
    </xdr:to>
    <xdr:sp macro="" textlink="">
      <xdr:nvSpPr>
        <xdr:cNvPr id="250" name="楕円 249">
          <a:extLst>
            <a:ext uri="{FF2B5EF4-FFF2-40B4-BE49-F238E27FC236}">
              <a16:creationId xmlns:a16="http://schemas.microsoft.com/office/drawing/2014/main" id="{87DD2A65-868F-4EAA-BDC2-C320039B1CEF}"/>
            </a:ext>
          </a:extLst>
        </xdr:cNvPr>
        <xdr:cNvSpPr/>
      </xdr:nvSpPr>
      <xdr:spPr>
        <a:xfrm>
          <a:off x="7810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0</xdr:rowOff>
    </xdr:from>
    <xdr:to>
      <xdr:col>45</xdr:col>
      <xdr:colOff>177800</xdr:colOff>
      <xdr:row>63</xdr:row>
      <xdr:rowOff>3266</xdr:rowOff>
    </xdr:to>
    <xdr:cxnSp macro="">
      <xdr:nvCxnSpPr>
        <xdr:cNvPr id="251" name="直線コネクタ 250">
          <a:extLst>
            <a:ext uri="{FF2B5EF4-FFF2-40B4-BE49-F238E27FC236}">
              <a16:creationId xmlns:a16="http://schemas.microsoft.com/office/drawing/2014/main" id="{AD64F805-B913-470B-B291-D172B5BF0D5E}"/>
            </a:ext>
          </a:extLst>
        </xdr:cNvPr>
        <xdr:cNvCxnSpPr/>
      </xdr:nvCxnSpPr>
      <xdr:spPr>
        <a:xfrm>
          <a:off x="7861300" y="1080135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119017</xdr:rowOff>
    </xdr:from>
    <xdr:to>
      <xdr:col>36</xdr:col>
      <xdr:colOff>165100</xdr:colOff>
      <xdr:row>63</xdr:row>
      <xdr:rowOff>49167</xdr:rowOff>
    </xdr:to>
    <xdr:sp macro="" textlink="">
      <xdr:nvSpPr>
        <xdr:cNvPr id="252" name="楕円 251">
          <a:extLst>
            <a:ext uri="{FF2B5EF4-FFF2-40B4-BE49-F238E27FC236}">
              <a16:creationId xmlns:a16="http://schemas.microsoft.com/office/drawing/2014/main" id="{E3591CF0-82B4-4CBA-9433-EBDB07EF6338}"/>
            </a:ext>
          </a:extLst>
        </xdr:cNvPr>
        <xdr:cNvSpPr/>
      </xdr:nvSpPr>
      <xdr:spPr>
        <a:xfrm>
          <a:off x="6921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169817</xdr:rowOff>
    </xdr:from>
    <xdr:to>
      <xdr:col>41</xdr:col>
      <xdr:colOff>50800</xdr:colOff>
      <xdr:row>63</xdr:row>
      <xdr:rowOff>0</xdr:rowOff>
    </xdr:to>
    <xdr:cxnSp macro="">
      <xdr:nvCxnSpPr>
        <xdr:cNvPr id="253" name="直線コネクタ 252">
          <a:extLst>
            <a:ext uri="{FF2B5EF4-FFF2-40B4-BE49-F238E27FC236}">
              <a16:creationId xmlns:a16="http://schemas.microsoft.com/office/drawing/2014/main" id="{5F0D1DAF-CCA0-43DF-B99F-4B087A668E0A}"/>
            </a:ext>
          </a:extLst>
        </xdr:cNvPr>
        <xdr:cNvCxnSpPr/>
      </xdr:nvCxnSpPr>
      <xdr:spPr>
        <a:xfrm>
          <a:off x="6972300" y="1079971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92546</xdr:rowOff>
    </xdr:from>
    <xdr:ext cx="469744" cy="259045"/>
    <xdr:sp macro="" textlink="">
      <xdr:nvSpPr>
        <xdr:cNvPr id="254" name="n_1aveValue【体育館・プール】&#10;一人当たり面積">
          <a:extLst>
            <a:ext uri="{FF2B5EF4-FFF2-40B4-BE49-F238E27FC236}">
              <a16:creationId xmlns:a16="http://schemas.microsoft.com/office/drawing/2014/main" id="{93CD1EA2-5C4B-4AAB-8B93-F716B0A03F0C}"/>
            </a:ext>
          </a:extLst>
        </xdr:cNvPr>
        <xdr:cNvSpPr txBox="1"/>
      </xdr:nvSpPr>
      <xdr:spPr>
        <a:xfrm>
          <a:off x="93917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92546</xdr:rowOff>
    </xdr:from>
    <xdr:ext cx="469744" cy="259045"/>
    <xdr:sp macro="" textlink="">
      <xdr:nvSpPr>
        <xdr:cNvPr id="255" name="n_2aveValue【体育館・プール】&#10;一人当たり面積">
          <a:extLst>
            <a:ext uri="{FF2B5EF4-FFF2-40B4-BE49-F238E27FC236}">
              <a16:creationId xmlns:a16="http://schemas.microsoft.com/office/drawing/2014/main" id="{004141EA-2583-4A85-8701-9637FF33E629}"/>
            </a:ext>
          </a:extLst>
        </xdr:cNvPr>
        <xdr:cNvSpPr txBox="1"/>
      </xdr:nvSpPr>
      <xdr:spPr>
        <a:xfrm>
          <a:off x="85154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105608</xdr:rowOff>
    </xdr:from>
    <xdr:ext cx="469744" cy="259045"/>
    <xdr:sp macro="" textlink="">
      <xdr:nvSpPr>
        <xdr:cNvPr id="256" name="n_3aveValue【体育館・プール】&#10;一人当たり面積">
          <a:extLst>
            <a:ext uri="{FF2B5EF4-FFF2-40B4-BE49-F238E27FC236}">
              <a16:creationId xmlns:a16="http://schemas.microsoft.com/office/drawing/2014/main" id="{BF474789-CCD5-450B-B797-A9FB3C1B6DE6}"/>
            </a:ext>
          </a:extLst>
        </xdr:cNvPr>
        <xdr:cNvSpPr txBox="1"/>
      </xdr:nvSpPr>
      <xdr:spPr>
        <a:xfrm>
          <a:off x="7626427" y="1090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53357</xdr:rowOff>
    </xdr:from>
    <xdr:ext cx="469744" cy="259045"/>
    <xdr:sp macro="" textlink="">
      <xdr:nvSpPr>
        <xdr:cNvPr id="257" name="n_4aveValue【体育館・プール】&#10;一人当たり面積">
          <a:extLst>
            <a:ext uri="{FF2B5EF4-FFF2-40B4-BE49-F238E27FC236}">
              <a16:creationId xmlns:a16="http://schemas.microsoft.com/office/drawing/2014/main" id="{19E67E8F-B812-412B-9DEF-EBD659F64E4E}"/>
            </a:ext>
          </a:extLst>
        </xdr:cNvPr>
        <xdr:cNvSpPr txBox="1"/>
      </xdr:nvSpPr>
      <xdr:spPr>
        <a:xfrm>
          <a:off x="6737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72226</xdr:rowOff>
    </xdr:from>
    <xdr:ext cx="469744" cy="259045"/>
    <xdr:sp macro="" textlink="">
      <xdr:nvSpPr>
        <xdr:cNvPr id="258" name="n_1mainValue【体育館・プール】&#10;一人当たり面積">
          <a:extLst>
            <a:ext uri="{FF2B5EF4-FFF2-40B4-BE49-F238E27FC236}">
              <a16:creationId xmlns:a16="http://schemas.microsoft.com/office/drawing/2014/main" id="{FA4A7649-79EA-4CBD-9FE3-22B03F39262A}"/>
            </a:ext>
          </a:extLst>
        </xdr:cNvPr>
        <xdr:cNvSpPr txBox="1"/>
      </xdr:nvSpPr>
      <xdr:spPr>
        <a:xfrm>
          <a:off x="9391727" y="1053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70593</xdr:rowOff>
    </xdr:from>
    <xdr:ext cx="469744" cy="259045"/>
    <xdr:sp macro="" textlink="">
      <xdr:nvSpPr>
        <xdr:cNvPr id="259" name="n_2mainValue【体育館・プール】&#10;一人当たり面積">
          <a:extLst>
            <a:ext uri="{FF2B5EF4-FFF2-40B4-BE49-F238E27FC236}">
              <a16:creationId xmlns:a16="http://schemas.microsoft.com/office/drawing/2014/main" id="{3DFE02C0-C869-4310-989C-F35CCD16CB9A}"/>
            </a:ext>
          </a:extLst>
        </xdr:cNvPr>
        <xdr:cNvSpPr txBox="1"/>
      </xdr:nvSpPr>
      <xdr:spPr>
        <a:xfrm>
          <a:off x="8515427" y="1052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67327</xdr:rowOff>
    </xdr:from>
    <xdr:ext cx="469744" cy="259045"/>
    <xdr:sp macro="" textlink="">
      <xdr:nvSpPr>
        <xdr:cNvPr id="260" name="n_3mainValue【体育館・プール】&#10;一人当たり面積">
          <a:extLst>
            <a:ext uri="{FF2B5EF4-FFF2-40B4-BE49-F238E27FC236}">
              <a16:creationId xmlns:a16="http://schemas.microsoft.com/office/drawing/2014/main" id="{80E8A3F6-F349-46FF-A2CA-376A20B9D1B1}"/>
            </a:ext>
          </a:extLst>
        </xdr:cNvPr>
        <xdr:cNvSpPr txBox="1"/>
      </xdr:nvSpPr>
      <xdr:spPr>
        <a:xfrm>
          <a:off x="7626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65694</xdr:rowOff>
    </xdr:from>
    <xdr:ext cx="469744" cy="259045"/>
    <xdr:sp macro="" textlink="">
      <xdr:nvSpPr>
        <xdr:cNvPr id="261" name="n_4mainValue【体育館・プール】&#10;一人当たり面積">
          <a:extLst>
            <a:ext uri="{FF2B5EF4-FFF2-40B4-BE49-F238E27FC236}">
              <a16:creationId xmlns:a16="http://schemas.microsoft.com/office/drawing/2014/main" id="{33811087-CDBA-4B3D-B091-83AB4BA64BFF}"/>
            </a:ext>
          </a:extLst>
        </xdr:cNvPr>
        <xdr:cNvSpPr txBox="1"/>
      </xdr:nvSpPr>
      <xdr:spPr>
        <a:xfrm>
          <a:off x="6737427" y="1052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D40095CB-CD12-44D7-90F3-49F7D4A48CB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C1CB6961-8677-4ECF-9791-E472CB39CD9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F0864A68-2823-4B47-A502-2E636209F37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C4FBBF97-B460-4F55-AC9B-C70FF78336E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2C9D1671-2A73-48B7-98EF-2F72BA2AE38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376AF94B-92DD-45B1-B725-53EEFFCD429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C00DCC25-19CE-4277-9897-1CFDFCD3AEB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DAC4CA57-DBF0-4490-AF17-5F9776A336B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507EFA54-B4D1-4112-B32A-1531F459660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937F463F-E831-4D72-A65B-5C2B09448BB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F100E11F-7A86-450C-90AE-13DDF9D3A7D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AF7AD8C5-6C65-4D04-9F86-E72DD4F9E7F2}"/>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a:extLst>
            <a:ext uri="{FF2B5EF4-FFF2-40B4-BE49-F238E27FC236}">
              <a16:creationId xmlns:a16="http://schemas.microsoft.com/office/drawing/2014/main" id="{0B1AC90E-2034-4D4D-8F09-D4AC0B74C363}"/>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622A6BD9-FF00-4AD6-B0E7-3A39114AFC9D}"/>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a:extLst>
            <a:ext uri="{FF2B5EF4-FFF2-40B4-BE49-F238E27FC236}">
              <a16:creationId xmlns:a16="http://schemas.microsoft.com/office/drawing/2014/main" id="{364D9B5C-A8CC-47CD-B7DE-3DCAB61F4936}"/>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5F1C739D-2BFE-419A-95C3-BF2D130BC86D}"/>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a:extLst>
            <a:ext uri="{FF2B5EF4-FFF2-40B4-BE49-F238E27FC236}">
              <a16:creationId xmlns:a16="http://schemas.microsoft.com/office/drawing/2014/main" id="{BB23275F-3919-408C-8F38-883CBF95631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9E8F8DD0-720A-4284-BEDD-4DA3455DA5C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a:extLst>
            <a:ext uri="{FF2B5EF4-FFF2-40B4-BE49-F238E27FC236}">
              <a16:creationId xmlns:a16="http://schemas.microsoft.com/office/drawing/2014/main" id="{43E61B67-8456-4598-9321-738BA44E9334}"/>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F3886819-5339-4F3A-BE8B-5CE681FC6FF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12DC14C6-606D-4135-A454-E424C55BBF24}"/>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CEA5169B-2C31-4B77-A370-0C848C6EB1E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84" name="直線コネクタ 283">
          <a:extLst>
            <a:ext uri="{FF2B5EF4-FFF2-40B4-BE49-F238E27FC236}">
              <a16:creationId xmlns:a16="http://schemas.microsoft.com/office/drawing/2014/main" id="{E2FF3B2A-B8C3-45CC-9C35-EDD821BF9424}"/>
            </a:ext>
          </a:extLst>
        </xdr:cNvPr>
        <xdr:cNvCxnSpPr/>
      </xdr:nvCxnSpPr>
      <xdr:spPr>
        <a:xfrm flipV="1">
          <a:off x="4634865" y="13395198"/>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BAB62A9C-68C6-4492-89B0-B33970DD5598}"/>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a:extLst>
            <a:ext uri="{FF2B5EF4-FFF2-40B4-BE49-F238E27FC236}">
              <a16:creationId xmlns:a16="http://schemas.microsoft.com/office/drawing/2014/main" id="{123D7430-BA49-499D-ABD5-97C80A8D6037}"/>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982E6E44-FEEB-4C53-B552-B33287EF70A2}"/>
            </a:ext>
          </a:extLst>
        </xdr:cNvPr>
        <xdr:cNvSpPr txBox="1"/>
      </xdr:nvSpPr>
      <xdr:spPr>
        <a:xfrm>
          <a:off x="4673600" y="1317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88" name="直線コネクタ 287">
          <a:extLst>
            <a:ext uri="{FF2B5EF4-FFF2-40B4-BE49-F238E27FC236}">
              <a16:creationId xmlns:a16="http://schemas.microsoft.com/office/drawing/2014/main" id="{91A2BE14-FE5F-4B28-84DF-CFCDADE8B230}"/>
            </a:ext>
          </a:extLst>
        </xdr:cNvPr>
        <xdr:cNvCxnSpPr/>
      </xdr:nvCxnSpPr>
      <xdr:spPr>
        <a:xfrm>
          <a:off x="4546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140479</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B6291556-1F59-4F66-86AB-B39B12003775}"/>
            </a:ext>
          </a:extLst>
        </xdr:cNvPr>
        <xdr:cNvSpPr txBox="1"/>
      </xdr:nvSpPr>
      <xdr:spPr>
        <a:xfrm>
          <a:off x="4673600" y="13685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90" name="フローチャート: 判断 289">
          <a:extLst>
            <a:ext uri="{FF2B5EF4-FFF2-40B4-BE49-F238E27FC236}">
              <a16:creationId xmlns:a16="http://schemas.microsoft.com/office/drawing/2014/main" id="{CC7013C6-697B-4E91-A891-8108B50A53E4}"/>
            </a:ext>
          </a:extLst>
        </xdr:cNvPr>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91" name="フローチャート: 判断 290">
          <a:extLst>
            <a:ext uri="{FF2B5EF4-FFF2-40B4-BE49-F238E27FC236}">
              <a16:creationId xmlns:a16="http://schemas.microsoft.com/office/drawing/2014/main" id="{059097F0-95BC-4023-8C47-364FDEFFE9B5}"/>
            </a:ext>
          </a:extLst>
        </xdr:cNvPr>
        <xdr:cNvSpPr/>
      </xdr:nvSpPr>
      <xdr:spPr>
        <a:xfrm>
          <a:off x="37465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92" name="フローチャート: 判断 291">
          <a:extLst>
            <a:ext uri="{FF2B5EF4-FFF2-40B4-BE49-F238E27FC236}">
              <a16:creationId xmlns:a16="http://schemas.microsoft.com/office/drawing/2014/main" id="{C0B9B83E-58B7-48BD-90A5-26020849BB2F}"/>
            </a:ext>
          </a:extLst>
        </xdr:cNvPr>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a:extLst>
            <a:ext uri="{FF2B5EF4-FFF2-40B4-BE49-F238E27FC236}">
              <a16:creationId xmlns:a16="http://schemas.microsoft.com/office/drawing/2014/main" id="{30DCABEA-90A5-4D6C-A816-D66078F1F705}"/>
            </a:ext>
          </a:extLst>
        </xdr:cNvPr>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94" name="フローチャート: 判断 293">
          <a:extLst>
            <a:ext uri="{FF2B5EF4-FFF2-40B4-BE49-F238E27FC236}">
              <a16:creationId xmlns:a16="http://schemas.microsoft.com/office/drawing/2014/main" id="{F3A9CB41-878D-4D30-AEC5-5DF5C1992BAE}"/>
            </a:ext>
          </a:extLst>
        </xdr:cNvPr>
        <xdr:cNvSpPr/>
      </xdr:nvSpPr>
      <xdr:spPr>
        <a:xfrm>
          <a:off x="1079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2F49DD4E-DADC-4380-8750-9C7424B70A0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E1DF5C1C-7A45-4EBE-81A5-DCBE702019D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8AB4DB6D-D40D-41FD-B30D-32F19617763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F588C765-8434-4986-9AEC-8510D5DF0C5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2F4C6F7C-CD09-4B8D-9F1E-B968B33D4F3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300" name="楕円 299">
          <a:extLst>
            <a:ext uri="{FF2B5EF4-FFF2-40B4-BE49-F238E27FC236}">
              <a16:creationId xmlns:a16="http://schemas.microsoft.com/office/drawing/2014/main" id="{90237680-8437-449F-969B-79EECE8DCCC1}"/>
            </a:ext>
          </a:extLst>
        </xdr:cNvPr>
        <xdr:cNvSpPr/>
      </xdr:nvSpPr>
      <xdr:spPr>
        <a:xfrm>
          <a:off x="4584700" y="1412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43451</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6EDCB856-2639-4620-ADC5-39208AF69669}"/>
            </a:ext>
          </a:extLst>
        </xdr:cNvPr>
        <xdr:cNvSpPr txBox="1"/>
      </xdr:nvSpPr>
      <xdr:spPr>
        <a:xfrm>
          <a:off x="4673600" y="1410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124461</xdr:rowOff>
    </xdr:from>
    <xdr:to>
      <xdr:col>20</xdr:col>
      <xdr:colOff>38100</xdr:colOff>
      <xdr:row>83</xdr:row>
      <xdr:rowOff>54611</xdr:rowOff>
    </xdr:to>
    <xdr:sp macro="" textlink="">
      <xdr:nvSpPr>
        <xdr:cNvPr id="302" name="楕円 301">
          <a:extLst>
            <a:ext uri="{FF2B5EF4-FFF2-40B4-BE49-F238E27FC236}">
              <a16:creationId xmlns:a16="http://schemas.microsoft.com/office/drawing/2014/main" id="{EF4A3A71-4C7B-4117-B698-8479C9B2260E}"/>
            </a:ext>
          </a:extLst>
        </xdr:cNvPr>
        <xdr:cNvSpPr/>
      </xdr:nvSpPr>
      <xdr:spPr>
        <a:xfrm>
          <a:off x="3746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115824</xdr:rowOff>
    </xdr:from>
    <xdr:to>
      <xdr:col>24</xdr:col>
      <xdr:colOff>63500</xdr:colOff>
      <xdr:row>83</xdr:row>
      <xdr:rowOff>3811</xdr:rowOff>
    </xdr:to>
    <xdr:cxnSp macro="">
      <xdr:nvCxnSpPr>
        <xdr:cNvPr id="303" name="直線コネクタ 302">
          <a:extLst>
            <a:ext uri="{FF2B5EF4-FFF2-40B4-BE49-F238E27FC236}">
              <a16:creationId xmlns:a16="http://schemas.microsoft.com/office/drawing/2014/main" id="{C6159E52-1D29-478E-9279-0E2F494F1085}"/>
            </a:ext>
          </a:extLst>
        </xdr:cNvPr>
        <xdr:cNvCxnSpPr/>
      </xdr:nvCxnSpPr>
      <xdr:spPr>
        <a:xfrm flipV="1">
          <a:off x="3797300" y="14174724"/>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78739</xdr:rowOff>
    </xdr:from>
    <xdr:to>
      <xdr:col>15</xdr:col>
      <xdr:colOff>101600</xdr:colOff>
      <xdr:row>83</xdr:row>
      <xdr:rowOff>8889</xdr:rowOff>
    </xdr:to>
    <xdr:sp macro="" textlink="">
      <xdr:nvSpPr>
        <xdr:cNvPr id="304" name="楕円 303">
          <a:extLst>
            <a:ext uri="{FF2B5EF4-FFF2-40B4-BE49-F238E27FC236}">
              <a16:creationId xmlns:a16="http://schemas.microsoft.com/office/drawing/2014/main" id="{C0EBB5FF-D5C6-42EF-A969-8D28C76F5D4F}"/>
            </a:ext>
          </a:extLst>
        </xdr:cNvPr>
        <xdr:cNvSpPr/>
      </xdr:nvSpPr>
      <xdr:spPr>
        <a:xfrm>
          <a:off x="2857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129539</xdr:rowOff>
    </xdr:from>
    <xdr:to>
      <xdr:col>19</xdr:col>
      <xdr:colOff>177800</xdr:colOff>
      <xdr:row>83</xdr:row>
      <xdr:rowOff>3811</xdr:rowOff>
    </xdr:to>
    <xdr:cxnSp macro="">
      <xdr:nvCxnSpPr>
        <xdr:cNvPr id="305" name="直線コネクタ 304">
          <a:extLst>
            <a:ext uri="{FF2B5EF4-FFF2-40B4-BE49-F238E27FC236}">
              <a16:creationId xmlns:a16="http://schemas.microsoft.com/office/drawing/2014/main" id="{EF6DAA26-7BE3-4BE4-B8FA-CF8E944C47DE}"/>
            </a:ext>
          </a:extLst>
        </xdr:cNvPr>
        <xdr:cNvCxnSpPr/>
      </xdr:nvCxnSpPr>
      <xdr:spPr>
        <a:xfrm>
          <a:off x="2908300" y="141884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33020</xdr:rowOff>
    </xdr:from>
    <xdr:to>
      <xdr:col>10</xdr:col>
      <xdr:colOff>165100</xdr:colOff>
      <xdr:row>82</xdr:row>
      <xdr:rowOff>134620</xdr:rowOff>
    </xdr:to>
    <xdr:sp macro="" textlink="">
      <xdr:nvSpPr>
        <xdr:cNvPr id="306" name="楕円 305">
          <a:extLst>
            <a:ext uri="{FF2B5EF4-FFF2-40B4-BE49-F238E27FC236}">
              <a16:creationId xmlns:a16="http://schemas.microsoft.com/office/drawing/2014/main" id="{6B480AEC-8F4A-474A-80E8-E7257FEAF450}"/>
            </a:ext>
          </a:extLst>
        </xdr:cNvPr>
        <xdr:cNvSpPr/>
      </xdr:nvSpPr>
      <xdr:spPr>
        <a:xfrm>
          <a:off x="1968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83820</xdr:rowOff>
    </xdr:from>
    <xdr:to>
      <xdr:col>15</xdr:col>
      <xdr:colOff>50800</xdr:colOff>
      <xdr:row>82</xdr:row>
      <xdr:rowOff>129539</xdr:rowOff>
    </xdr:to>
    <xdr:cxnSp macro="">
      <xdr:nvCxnSpPr>
        <xdr:cNvPr id="307" name="直線コネクタ 306">
          <a:extLst>
            <a:ext uri="{FF2B5EF4-FFF2-40B4-BE49-F238E27FC236}">
              <a16:creationId xmlns:a16="http://schemas.microsoft.com/office/drawing/2014/main" id="{98278E7A-7154-4E2D-97F9-D3BB52805D8B}"/>
            </a:ext>
          </a:extLst>
        </xdr:cNvPr>
        <xdr:cNvCxnSpPr/>
      </xdr:nvCxnSpPr>
      <xdr:spPr>
        <a:xfrm>
          <a:off x="2019300" y="141427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158750</xdr:rowOff>
    </xdr:from>
    <xdr:to>
      <xdr:col>6</xdr:col>
      <xdr:colOff>38100</xdr:colOff>
      <xdr:row>82</xdr:row>
      <xdr:rowOff>88900</xdr:rowOff>
    </xdr:to>
    <xdr:sp macro="" textlink="">
      <xdr:nvSpPr>
        <xdr:cNvPr id="308" name="楕円 307">
          <a:extLst>
            <a:ext uri="{FF2B5EF4-FFF2-40B4-BE49-F238E27FC236}">
              <a16:creationId xmlns:a16="http://schemas.microsoft.com/office/drawing/2014/main" id="{E09A7F42-55FA-4D9A-8CDD-3BA3431B636C}"/>
            </a:ext>
          </a:extLst>
        </xdr:cNvPr>
        <xdr:cNvSpPr/>
      </xdr:nvSpPr>
      <xdr:spPr>
        <a:xfrm>
          <a:off x="1079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38100</xdr:rowOff>
    </xdr:from>
    <xdr:to>
      <xdr:col>10</xdr:col>
      <xdr:colOff>114300</xdr:colOff>
      <xdr:row>82</xdr:row>
      <xdr:rowOff>83820</xdr:rowOff>
    </xdr:to>
    <xdr:cxnSp macro="">
      <xdr:nvCxnSpPr>
        <xdr:cNvPr id="309" name="直線コネクタ 308">
          <a:extLst>
            <a:ext uri="{FF2B5EF4-FFF2-40B4-BE49-F238E27FC236}">
              <a16:creationId xmlns:a16="http://schemas.microsoft.com/office/drawing/2014/main" id="{07452522-1A51-4799-A15D-826425DF4739}"/>
            </a:ext>
          </a:extLst>
        </xdr:cNvPr>
        <xdr:cNvCxnSpPr/>
      </xdr:nvCxnSpPr>
      <xdr:spPr>
        <a:xfrm>
          <a:off x="1130300" y="14097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271</xdr:rowOff>
    </xdr:from>
    <xdr:ext cx="405111" cy="259045"/>
    <xdr:sp macro="" textlink="">
      <xdr:nvSpPr>
        <xdr:cNvPr id="310" name="n_1aveValue【福祉施設】&#10;有形固定資産減価償却率">
          <a:extLst>
            <a:ext uri="{FF2B5EF4-FFF2-40B4-BE49-F238E27FC236}">
              <a16:creationId xmlns:a16="http://schemas.microsoft.com/office/drawing/2014/main" id="{652FD795-4785-49F2-92C7-4BA557F36E75}"/>
            </a:ext>
          </a:extLst>
        </xdr:cNvPr>
        <xdr:cNvSpPr txBox="1"/>
      </xdr:nvSpPr>
      <xdr:spPr>
        <a:xfrm>
          <a:off x="3582044" y="1354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167149</xdr:rowOff>
    </xdr:from>
    <xdr:ext cx="405111" cy="259045"/>
    <xdr:sp macro="" textlink="">
      <xdr:nvSpPr>
        <xdr:cNvPr id="311" name="n_2aveValue【福祉施設】&#10;有形固定資産減価償却率">
          <a:extLst>
            <a:ext uri="{FF2B5EF4-FFF2-40B4-BE49-F238E27FC236}">
              <a16:creationId xmlns:a16="http://schemas.microsoft.com/office/drawing/2014/main" id="{78A315DD-BAD7-42C4-9AE3-8F88E888DD17}"/>
            </a:ext>
          </a:extLst>
        </xdr:cNvPr>
        <xdr:cNvSpPr txBox="1"/>
      </xdr:nvSpPr>
      <xdr:spPr>
        <a:xfrm>
          <a:off x="2705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312" name="n_3aveValue【福祉施設】&#10;有形固定資産減価償却率">
          <a:extLst>
            <a:ext uri="{FF2B5EF4-FFF2-40B4-BE49-F238E27FC236}">
              <a16:creationId xmlns:a16="http://schemas.microsoft.com/office/drawing/2014/main" id="{81807176-E546-459A-9695-C13C83CB85B2}"/>
            </a:ext>
          </a:extLst>
        </xdr:cNvPr>
        <xdr:cNvSpPr txBox="1"/>
      </xdr:nvSpPr>
      <xdr:spPr>
        <a:xfrm>
          <a:off x="1816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93997</xdr:rowOff>
    </xdr:from>
    <xdr:ext cx="405111" cy="259045"/>
    <xdr:sp macro="" textlink="">
      <xdr:nvSpPr>
        <xdr:cNvPr id="313" name="n_4aveValue【福祉施設】&#10;有形固定資産減価償却率">
          <a:extLst>
            <a:ext uri="{FF2B5EF4-FFF2-40B4-BE49-F238E27FC236}">
              <a16:creationId xmlns:a16="http://schemas.microsoft.com/office/drawing/2014/main" id="{D9B915F6-D266-44BF-A325-E65C2A5E07F2}"/>
            </a:ext>
          </a:extLst>
        </xdr:cNvPr>
        <xdr:cNvSpPr txBox="1"/>
      </xdr:nvSpPr>
      <xdr:spPr>
        <a:xfrm>
          <a:off x="927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45738</xdr:rowOff>
    </xdr:from>
    <xdr:ext cx="405111" cy="259045"/>
    <xdr:sp macro="" textlink="">
      <xdr:nvSpPr>
        <xdr:cNvPr id="314" name="n_1mainValue【福祉施設】&#10;有形固定資産減価償却率">
          <a:extLst>
            <a:ext uri="{FF2B5EF4-FFF2-40B4-BE49-F238E27FC236}">
              <a16:creationId xmlns:a16="http://schemas.microsoft.com/office/drawing/2014/main" id="{A3C6DB85-47BC-4D32-A60B-42E8F52D39EE}"/>
            </a:ext>
          </a:extLst>
        </xdr:cNvPr>
        <xdr:cNvSpPr txBox="1"/>
      </xdr:nvSpPr>
      <xdr:spPr>
        <a:xfrm>
          <a:off x="35820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xdr:rowOff>
    </xdr:from>
    <xdr:ext cx="405111" cy="259045"/>
    <xdr:sp macro="" textlink="">
      <xdr:nvSpPr>
        <xdr:cNvPr id="315" name="n_2mainValue【福祉施設】&#10;有形固定資産減価償却率">
          <a:extLst>
            <a:ext uri="{FF2B5EF4-FFF2-40B4-BE49-F238E27FC236}">
              <a16:creationId xmlns:a16="http://schemas.microsoft.com/office/drawing/2014/main" id="{F1A051B6-66A3-4895-A43D-AA5751940ED9}"/>
            </a:ext>
          </a:extLst>
        </xdr:cNvPr>
        <xdr:cNvSpPr txBox="1"/>
      </xdr:nvSpPr>
      <xdr:spPr>
        <a:xfrm>
          <a:off x="2705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125747</xdr:rowOff>
    </xdr:from>
    <xdr:ext cx="405111" cy="259045"/>
    <xdr:sp macro="" textlink="">
      <xdr:nvSpPr>
        <xdr:cNvPr id="316" name="n_3mainValue【福祉施設】&#10;有形固定資産減価償却率">
          <a:extLst>
            <a:ext uri="{FF2B5EF4-FFF2-40B4-BE49-F238E27FC236}">
              <a16:creationId xmlns:a16="http://schemas.microsoft.com/office/drawing/2014/main" id="{F60D5609-F744-40AA-8563-0642461FB355}"/>
            </a:ext>
          </a:extLst>
        </xdr:cNvPr>
        <xdr:cNvSpPr txBox="1"/>
      </xdr:nvSpPr>
      <xdr:spPr>
        <a:xfrm>
          <a:off x="1816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80027</xdr:rowOff>
    </xdr:from>
    <xdr:ext cx="405111" cy="259045"/>
    <xdr:sp macro="" textlink="">
      <xdr:nvSpPr>
        <xdr:cNvPr id="317" name="n_4mainValue【福祉施設】&#10;有形固定資産減価償却率">
          <a:extLst>
            <a:ext uri="{FF2B5EF4-FFF2-40B4-BE49-F238E27FC236}">
              <a16:creationId xmlns:a16="http://schemas.microsoft.com/office/drawing/2014/main" id="{92793324-965D-4EF8-BA76-E501377CA7D7}"/>
            </a:ext>
          </a:extLst>
        </xdr:cNvPr>
        <xdr:cNvSpPr txBox="1"/>
      </xdr:nvSpPr>
      <xdr:spPr>
        <a:xfrm>
          <a:off x="9277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700B5D12-9F35-41AD-A871-DE6B5AFE069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0569AC76-D192-4245-AE45-B9A96063193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11E9263B-7F7D-4C36-B8D9-F0B8CA8DFA3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BC274F0F-969C-487F-B872-FD365FD9F7E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75002DF6-D4D0-4376-AE81-996D81D12DE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03DBB686-6EA4-4F5A-B2B8-B678BEC4632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0817345A-C2E0-478B-927A-6880BA695D4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74FCEAD7-FE9F-4013-BC15-9E71CC33190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9E0914DC-02A1-483F-B41E-3A0C32F7A53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A5DC2894-6B2F-4B41-A383-381BB88688B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a:extLst>
            <a:ext uri="{FF2B5EF4-FFF2-40B4-BE49-F238E27FC236}">
              <a16:creationId xmlns:a16="http://schemas.microsoft.com/office/drawing/2014/main" id="{9A33032F-DE10-4BBF-976D-EB9BF785DD61}"/>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a:extLst>
            <a:ext uri="{FF2B5EF4-FFF2-40B4-BE49-F238E27FC236}">
              <a16:creationId xmlns:a16="http://schemas.microsoft.com/office/drawing/2014/main" id="{8ED42FB6-2158-4F10-A970-BE7A64D9B787}"/>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909EA5E8-93A8-421E-BF47-F98E1972AA9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id="{74070418-7AD0-4B16-AF57-0F4D79108CB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a:extLst>
            <a:ext uri="{FF2B5EF4-FFF2-40B4-BE49-F238E27FC236}">
              <a16:creationId xmlns:a16="http://schemas.microsoft.com/office/drawing/2014/main" id="{1913533C-09AD-4189-9FC7-BAF930C7BD61}"/>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a:extLst>
            <a:ext uri="{FF2B5EF4-FFF2-40B4-BE49-F238E27FC236}">
              <a16:creationId xmlns:a16="http://schemas.microsoft.com/office/drawing/2014/main" id="{A6F31FA0-C44F-41ED-BE98-CF9D126A5378}"/>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39FA0B66-AC53-4EAC-83B4-1F87CC172FE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CB449455-8139-4D22-8AD0-A1950B1E186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a:extLst>
            <a:ext uri="{FF2B5EF4-FFF2-40B4-BE49-F238E27FC236}">
              <a16:creationId xmlns:a16="http://schemas.microsoft.com/office/drawing/2014/main" id="{B24F40C0-9A08-4276-A8EE-5D362EA74D6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37" name="直線コネクタ 336">
          <a:extLst>
            <a:ext uri="{FF2B5EF4-FFF2-40B4-BE49-F238E27FC236}">
              <a16:creationId xmlns:a16="http://schemas.microsoft.com/office/drawing/2014/main" id="{3707DE9F-A1E3-4727-A0BE-E86781C740AC}"/>
            </a:ext>
          </a:extLst>
        </xdr:cNvPr>
        <xdr:cNvCxnSpPr/>
      </xdr:nvCxnSpPr>
      <xdr:spPr>
        <a:xfrm flipV="1">
          <a:off x="10476865" y="1345120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a:extLst>
            <a:ext uri="{FF2B5EF4-FFF2-40B4-BE49-F238E27FC236}">
              <a16:creationId xmlns:a16="http://schemas.microsoft.com/office/drawing/2014/main" id="{40D80FE3-A24E-4ACE-A64A-70BDE1E8A728}"/>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a:extLst>
            <a:ext uri="{FF2B5EF4-FFF2-40B4-BE49-F238E27FC236}">
              <a16:creationId xmlns:a16="http://schemas.microsoft.com/office/drawing/2014/main" id="{95A13676-83EC-4E3E-80DC-7842F8280ABA}"/>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340" name="【福祉施設】&#10;一人当たり面積最大値テキスト">
          <a:extLst>
            <a:ext uri="{FF2B5EF4-FFF2-40B4-BE49-F238E27FC236}">
              <a16:creationId xmlns:a16="http://schemas.microsoft.com/office/drawing/2014/main" id="{85C39D49-F2DA-490D-8292-E6E398D547AD}"/>
            </a:ext>
          </a:extLst>
        </xdr:cNvPr>
        <xdr:cNvSpPr txBox="1"/>
      </xdr:nvSpPr>
      <xdr:spPr>
        <a:xfrm>
          <a:off x="10515600" y="132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41" name="直線コネクタ 340">
          <a:extLst>
            <a:ext uri="{FF2B5EF4-FFF2-40B4-BE49-F238E27FC236}">
              <a16:creationId xmlns:a16="http://schemas.microsoft.com/office/drawing/2014/main" id="{A9E199AF-5E0B-412F-9537-F75A7016132B}"/>
            </a:ext>
          </a:extLst>
        </xdr:cNvPr>
        <xdr:cNvCxnSpPr/>
      </xdr:nvCxnSpPr>
      <xdr:spPr>
        <a:xfrm>
          <a:off x="10388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61613</xdr:rowOff>
    </xdr:from>
    <xdr:ext cx="469744" cy="259045"/>
    <xdr:sp macro="" textlink="">
      <xdr:nvSpPr>
        <xdr:cNvPr id="342" name="【福祉施設】&#10;一人当たり面積平均値テキスト">
          <a:extLst>
            <a:ext uri="{FF2B5EF4-FFF2-40B4-BE49-F238E27FC236}">
              <a16:creationId xmlns:a16="http://schemas.microsoft.com/office/drawing/2014/main" id="{16B54BB9-279B-4C1F-B1D2-7970E138565D}"/>
            </a:ext>
          </a:extLst>
        </xdr:cNvPr>
        <xdr:cNvSpPr txBox="1"/>
      </xdr:nvSpPr>
      <xdr:spPr>
        <a:xfrm>
          <a:off x="10515600" y="14120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43" name="フローチャート: 判断 342">
          <a:extLst>
            <a:ext uri="{FF2B5EF4-FFF2-40B4-BE49-F238E27FC236}">
              <a16:creationId xmlns:a16="http://schemas.microsoft.com/office/drawing/2014/main" id="{858477DF-C20C-4CF0-B65A-7AAC64F6486B}"/>
            </a:ext>
          </a:extLst>
        </xdr:cNvPr>
        <xdr:cNvSpPr/>
      </xdr:nvSpPr>
      <xdr:spPr>
        <a:xfrm>
          <a:off x="104267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a:extLst>
            <a:ext uri="{FF2B5EF4-FFF2-40B4-BE49-F238E27FC236}">
              <a16:creationId xmlns:a16="http://schemas.microsoft.com/office/drawing/2014/main" id="{A18E051A-5AC7-45C3-B0F0-03A9DE9BBFBD}"/>
            </a:ext>
          </a:extLst>
        </xdr:cNvPr>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a:extLst>
            <a:ext uri="{FF2B5EF4-FFF2-40B4-BE49-F238E27FC236}">
              <a16:creationId xmlns:a16="http://schemas.microsoft.com/office/drawing/2014/main" id="{91BE37EC-72F9-4FDC-8986-DCFDCEA68797}"/>
            </a:ext>
          </a:extLst>
        </xdr:cNvPr>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6" name="フローチャート: 判断 345">
          <a:extLst>
            <a:ext uri="{FF2B5EF4-FFF2-40B4-BE49-F238E27FC236}">
              <a16:creationId xmlns:a16="http://schemas.microsoft.com/office/drawing/2014/main" id="{955873A9-79D0-41DF-9DD1-F0F20C7A83E6}"/>
            </a:ext>
          </a:extLst>
        </xdr:cNvPr>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7" name="フローチャート: 判断 346">
          <a:extLst>
            <a:ext uri="{FF2B5EF4-FFF2-40B4-BE49-F238E27FC236}">
              <a16:creationId xmlns:a16="http://schemas.microsoft.com/office/drawing/2014/main" id="{B46C09C6-DE9E-43B2-A9F4-C085E7F406B6}"/>
            </a:ext>
          </a:extLst>
        </xdr:cNvPr>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CA781B2B-25E3-40D5-AB51-D8B059C3DCA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285A147D-5A5B-4802-918D-3C333E9CC52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FCB99BD3-B5CE-4820-800E-15687717E4D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941C8280-9746-433A-AD99-9D31A2AA9E3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DAE88AC9-FCF3-4A59-9A8A-1841550A747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353" name="楕円 352">
          <a:extLst>
            <a:ext uri="{FF2B5EF4-FFF2-40B4-BE49-F238E27FC236}">
              <a16:creationId xmlns:a16="http://schemas.microsoft.com/office/drawing/2014/main" id="{D1738E12-4738-4315-8E5A-B06B6D9B8F90}"/>
            </a:ext>
          </a:extLst>
        </xdr:cNvPr>
        <xdr:cNvSpPr/>
      </xdr:nvSpPr>
      <xdr:spPr>
        <a:xfrm>
          <a:off x="10426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16527</xdr:rowOff>
    </xdr:from>
    <xdr:ext cx="469744" cy="259045"/>
    <xdr:sp macro="" textlink="">
      <xdr:nvSpPr>
        <xdr:cNvPr id="354" name="【福祉施設】&#10;一人当たり面積該当値テキスト">
          <a:extLst>
            <a:ext uri="{FF2B5EF4-FFF2-40B4-BE49-F238E27FC236}">
              <a16:creationId xmlns:a16="http://schemas.microsoft.com/office/drawing/2014/main" id="{7F0646CE-6AD2-434A-A80B-D12C37EBBBD5}"/>
            </a:ext>
          </a:extLst>
        </xdr:cNvPr>
        <xdr:cNvSpPr txBox="1"/>
      </xdr:nvSpPr>
      <xdr:spPr>
        <a:xfrm>
          <a:off x="10515600"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101600</xdr:rowOff>
    </xdr:from>
    <xdr:to>
      <xdr:col>50</xdr:col>
      <xdr:colOff>165100</xdr:colOff>
      <xdr:row>85</xdr:row>
      <xdr:rowOff>31750</xdr:rowOff>
    </xdr:to>
    <xdr:sp macro="" textlink="">
      <xdr:nvSpPr>
        <xdr:cNvPr id="355" name="楕円 354">
          <a:extLst>
            <a:ext uri="{FF2B5EF4-FFF2-40B4-BE49-F238E27FC236}">
              <a16:creationId xmlns:a16="http://schemas.microsoft.com/office/drawing/2014/main" id="{1D02789A-C6D4-4C0D-88CF-883DC9FAB77D}"/>
            </a:ext>
          </a:extLst>
        </xdr:cNvPr>
        <xdr:cNvSpPr/>
      </xdr:nvSpPr>
      <xdr:spPr>
        <a:xfrm>
          <a:off x="9588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152400</xdr:rowOff>
    </xdr:from>
    <xdr:to>
      <xdr:col>55</xdr:col>
      <xdr:colOff>0</xdr:colOff>
      <xdr:row>84</xdr:row>
      <xdr:rowOff>152400</xdr:rowOff>
    </xdr:to>
    <xdr:cxnSp macro="">
      <xdr:nvCxnSpPr>
        <xdr:cNvPr id="356" name="直線コネクタ 355">
          <a:extLst>
            <a:ext uri="{FF2B5EF4-FFF2-40B4-BE49-F238E27FC236}">
              <a16:creationId xmlns:a16="http://schemas.microsoft.com/office/drawing/2014/main" id="{9064104A-09D3-47C2-B49C-1D5750B345AA}"/>
            </a:ext>
          </a:extLst>
        </xdr:cNvPr>
        <xdr:cNvCxnSpPr/>
      </xdr:nvCxnSpPr>
      <xdr:spPr>
        <a:xfrm>
          <a:off x="9639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101600</xdr:rowOff>
    </xdr:from>
    <xdr:to>
      <xdr:col>46</xdr:col>
      <xdr:colOff>38100</xdr:colOff>
      <xdr:row>85</xdr:row>
      <xdr:rowOff>31750</xdr:rowOff>
    </xdr:to>
    <xdr:sp macro="" textlink="">
      <xdr:nvSpPr>
        <xdr:cNvPr id="357" name="楕円 356">
          <a:extLst>
            <a:ext uri="{FF2B5EF4-FFF2-40B4-BE49-F238E27FC236}">
              <a16:creationId xmlns:a16="http://schemas.microsoft.com/office/drawing/2014/main" id="{D0EE1D49-AC99-4CF2-83DF-0C7E9E6DD4A1}"/>
            </a:ext>
          </a:extLst>
        </xdr:cNvPr>
        <xdr:cNvSpPr/>
      </xdr:nvSpPr>
      <xdr:spPr>
        <a:xfrm>
          <a:off x="8699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152400</xdr:rowOff>
    </xdr:from>
    <xdr:to>
      <xdr:col>50</xdr:col>
      <xdr:colOff>114300</xdr:colOff>
      <xdr:row>84</xdr:row>
      <xdr:rowOff>152400</xdr:rowOff>
    </xdr:to>
    <xdr:cxnSp macro="">
      <xdr:nvCxnSpPr>
        <xdr:cNvPr id="358" name="直線コネクタ 357">
          <a:extLst>
            <a:ext uri="{FF2B5EF4-FFF2-40B4-BE49-F238E27FC236}">
              <a16:creationId xmlns:a16="http://schemas.microsoft.com/office/drawing/2014/main" id="{51FD28F2-68FE-41DF-8478-062332B266F0}"/>
            </a:ext>
          </a:extLst>
        </xdr:cNvPr>
        <xdr:cNvCxnSpPr/>
      </xdr:nvCxnSpPr>
      <xdr:spPr>
        <a:xfrm>
          <a:off x="8750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101600</xdr:rowOff>
    </xdr:from>
    <xdr:to>
      <xdr:col>41</xdr:col>
      <xdr:colOff>101600</xdr:colOff>
      <xdr:row>85</xdr:row>
      <xdr:rowOff>31750</xdr:rowOff>
    </xdr:to>
    <xdr:sp macro="" textlink="">
      <xdr:nvSpPr>
        <xdr:cNvPr id="359" name="楕円 358">
          <a:extLst>
            <a:ext uri="{FF2B5EF4-FFF2-40B4-BE49-F238E27FC236}">
              <a16:creationId xmlns:a16="http://schemas.microsoft.com/office/drawing/2014/main" id="{C732AF8C-1FA5-422E-8063-1767A23C5298}"/>
            </a:ext>
          </a:extLst>
        </xdr:cNvPr>
        <xdr:cNvSpPr/>
      </xdr:nvSpPr>
      <xdr:spPr>
        <a:xfrm>
          <a:off x="7810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152400</xdr:rowOff>
    </xdr:from>
    <xdr:to>
      <xdr:col>45</xdr:col>
      <xdr:colOff>177800</xdr:colOff>
      <xdr:row>84</xdr:row>
      <xdr:rowOff>152400</xdr:rowOff>
    </xdr:to>
    <xdr:cxnSp macro="">
      <xdr:nvCxnSpPr>
        <xdr:cNvPr id="360" name="直線コネクタ 359">
          <a:extLst>
            <a:ext uri="{FF2B5EF4-FFF2-40B4-BE49-F238E27FC236}">
              <a16:creationId xmlns:a16="http://schemas.microsoft.com/office/drawing/2014/main" id="{CB737223-C071-4452-B52A-C0781FA28018}"/>
            </a:ext>
          </a:extLst>
        </xdr:cNvPr>
        <xdr:cNvCxnSpPr/>
      </xdr:nvCxnSpPr>
      <xdr:spPr>
        <a:xfrm>
          <a:off x="7861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95886</xdr:rowOff>
    </xdr:from>
    <xdr:to>
      <xdr:col>36</xdr:col>
      <xdr:colOff>165100</xdr:colOff>
      <xdr:row>85</xdr:row>
      <xdr:rowOff>26036</xdr:rowOff>
    </xdr:to>
    <xdr:sp macro="" textlink="">
      <xdr:nvSpPr>
        <xdr:cNvPr id="361" name="楕円 360">
          <a:extLst>
            <a:ext uri="{FF2B5EF4-FFF2-40B4-BE49-F238E27FC236}">
              <a16:creationId xmlns:a16="http://schemas.microsoft.com/office/drawing/2014/main" id="{2DF0A22F-A10D-42B3-BB0D-823ED12C2BEF}"/>
            </a:ext>
          </a:extLst>
        </xdr:cNvPr>
        <xdr:cNvSpPr/>
      </xdr:nvSpPr>
      <xdr:spPr>
        <a:xfrm>
          <a:off x="69215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146686</xdr:rowOff>
    </xdr:from>
    <xdr:to>
      <xdr:col>41</xdr:col>
      <xdr:colOff>50800</xdr:colOff>
      <xdr:row>84</xdr:row>
      <xdr:rowOff>152400</xdr:rowOff>
    </xdr:to>
    <xdr:cxnSp macro="">
      <xdr:nvCxnSpPr>
        <xdr:cNvPr id="362" name="直線コネクタ 361">
          <a:extLst>
            <a:ext uri="{FF2B5EF4-FFF2-40B4-BE49-F238E27FC236}">
              <a16:creationId xmlns:a16="http://schemas.microsoft.com/office/drawing/2014/main" id="{8E68B3D6-8E85-431B-BC23-D8F7BACDE381}"/>
            </a:ext>
          </a:extLst>
        </xdr:cNvPr>
        <xdr:cNvCxnSpPr/>
      </xdr:nvCxnSpPr>
      <xdr:spPr>
        <a:xfrm>
          <a:off x="6972300" y="145484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63" name="n_1aveValue【福祉施設】&#10;一人当たり面積">
          <a:extLst>
            <a:ext uri="{FF2B5EF4-FFF2-40B4-BE49-F238E27FC236}">
              <a16:creationId xmlns:a16="http://schemas.microsoft.com/office/drawing/2014/main" id="{1E1E9F1D-E0A1-4B31-A105-F43DAE7314FD}"/>
            </a:ext>
          </a:extLst>
        </xdr:cNvPr>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64" name="n_2aveValue【福祉施設】&#10;一人当たり面積">
          <a:extLst>
            <a:ext uri="{FF2B5EF4-FFF2-40B4-BE49-F238E27FC236}">
              <a16:creationId xmlns:a16="http://schemas.microsoft.com/office/drawing/2014/main" id="{6A096A1B-0CA8-44B5-8CF0-8A2A585E581E}"/>
            </a:ext>
          </a:extLst>
        </xdr:cNvPr>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5" name="n_3aveValue【福祉施設】&#10;一人当たり面積">
          <a:extLst>
            <a:ext uri="{FF2B5EF4-FFF2-40B4-BE49-F238E27FC236}">
              <a16:creationId xmlns:a16="http://schemas.microsoft.com/office/drawing/2014/main" id="{08F87DBA-42EE-4FF3-8574-FCDB7864FAD0}"/>
            </a:ext>
          </a:extLst>
        </xdr:cNvPr>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66" name="n_4aveValue【福祉施設】&#10;一人当たり面積">
          <a:extLst>
            <a:ext uri="{FF2B5EF4-FFF2-40B4-BE49-F238E27FC236}">
              <a16:creationId xmlns:a16="http://schemas.microsoft.com/office/drawing/2014/main" id="{DE4C07CF-D98D-42EF-9AE7-29C46ACE70CF}"/>
            </a:ext>
          </a:extLst>
        </xdr:cNvPr>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22877</xdr:rowOff>
    </xdr:from>
    <xdr:ext cx="469744" cy="259045"/>
    <xdr:sp macro="" textlink="">
      <xdr:nvSpPr>
        <xdr:cNvPr id="367" name="n_1mainValue【福祉施設】&#10;一人当たり面積">
          <a:extLst>
            <a:ext uri="{FF2B5EF4-FFF2-40B4-BE49-F238E27FC236}">
              <a16:creationId xmlns:a16="http://schemas.microsoft.com/office/drawing/2014/main" id="{08B0567E-D05D-4260-92BC-AB483BDE5B7E}"/>
            </a:ext>
          </a:extLst>
        </xdr:cNvPr>
        <xdr:cNvSpPr txBox="1"/>
      </xdr:nvSpPr>
      <xdr:spPr>
        <a:xfrm>
          <a:off x="9391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22877</xdr:rowOff>
    </xdr:from>
    <xdr:ext cx="469744" cy="259045"/>
    <xdr:sp macro="" textlink="">
      <xdr:nvSpPr>
        <xdr:cNvPr id="368" name="n_2mainValue【福祉施設】&#10;一人当たり面積">
          <a:extLst>
            <a:ext uri="{FF2B5EF4-FFF2-40B4-BE49-F238E27FC236}">
              <a16:creationId xmlns:a16="http://schemas.microsoft.com/office/drawing/2014/main" id="{1D94997E-F4DC-4C7D-8016-31DF4ED5F98C}"/>
            </a:ext>
          </a:extLst>
        </xdr:cNvPr>
        <xdr:cNvSpPr txBox="1"/>
      </xdr:nvSpPr>
      <xdr:spPr>
        <a:xfrm>
          <a:off x="8515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22877</xdr:rowOff>
    </xdr:from>
    <xdr:ext cx="469744" cy="259045"/>
    <xdr:sp macro="" textlink="">
      <xdr:nvSpPr>
        <xdr:cNvPr id="369" name="n_3mainValue【福祉施設】&#10;一人当たり面積">
          <a:extLst>
            <a:ext uri="{FF2B5EF4-FFF2-40B4-BE49-F238E27FC236}">
              <a16:creationId xmlns:a16="http://schemas.microsoft.com/office/drawing/2014/main" id="{EE58BE5D-D9EC-4FDE-8258-AEC3193EDD34}"/>
            </a:ext>
          </a:extLst>
        </xdr:cNvPr>
        <xdr:cNvSpPr txBox="1"/>
      </xdr:nvSpPr>
      <xdr:spPr>
        <a:xfrm>
          <a:off x="7626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17163</xdr:rowOff>
    </xdr:from>
    <xdr:ext cx="469744" cy="259045"/>
    <xdr:sp macro="" textlink="">
      <xdr:nvSpPr>
        <xdr:cNvPr id="370" name="n_4mainValue【福祉施設】&#10;一人当たり面積">
          <a:extLst>
            <a:ext uri="{FF2B5EF4-FFF2-40B4-BE49-F238E27FC236}">
              <a16:creationId xmlns:a16="http://schemas.microsoft.com/office/drawing/2014/main" id="{EAF1E86E-0202-439A-90C5-76757F7B5FCD}"/>
            </a:ext>
          </a:extLst>
        </xdr:cNvPr>
        <xdr:cNvSpPr txBox="1"/>
      </xdr:nvSpPr>
      <xdr:spPr>
        <a:xfrm>
          <a:off x="6737427" y="1459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E75261C3-5438-401D-8257-E7825B0D71B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2B890261-EE46-465D-B9FA-9BA8216C1E8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71547B91-CA1D-4AF9-8BF6-D07CB3BFFAB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5FD90333-D6F5-4EAE-93A8-FC668E0D756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FFC93A7F-C2F0-4398-8BFB-6EB33F5F6B1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1DF67637-80C0-465C-BDFB-995FA007D49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16E8B141-6F8D-4FA0-8F60-23E876443ED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06C5FD83-1103-458B-AB62-6D3AB0363D3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a:extLst>
            <a:ext uri="{FF2B5EF4-FFF2-40B4-BE49-F238E27FC236}">
              <a16:creationId xmlns:a16="http://schemas.microsoft.com/office/drawing/2014/main" id="{E4893C6D-6136-40F1-89C4-DF1EB522DB58}"/>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a:extLst>
            <a:ext uri="{FF2B5EF4-FFF2-40B4-BE49-F238E27FC236}">
              <a16:creationId xmlns:a16="http://schemas.microsoft.com/office/drawing/2014/main" id="{66D4F4A8-8A1D-46BA-8716-43D46A4E98D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a:extLst>
            <a:ext uri="{FF2B5EF4-FFF2-40B4-BE49-F238E27FC236}">
              <a16:creationId xmlns:a16="http://schemas.microsoft.com/office/drawing/2014/main" id="{A3630A20-C468-45BB-9C88-DB21ECD96619}"/>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a:extLst>
            <a:ext uri="{FF2B5EF4-FFF2-40B4-BE49-F238E27FC236}">
              <a16:creationId xmlns:a16="http://schemas.microsoft.com/office/drawing/2014/main" id="{3FD9F1DD-0010-46A3-A9B9-E45930C2D21F}"/>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a:extLst>
            <a:ext uri="{FF2B5EF4-FFF2-40B4-BE49-F238E27FC236}">
              <a16:creationId xmlns:a16="http://schemas.microsoft.com/office/drawing/2014/main" id="{55070BE9-03AD-4E82-995C-F5669C06A93A}"/>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a:extLst>
            <a:ext uri="{FF2B5EF4-FFF2-40B4-BE49-F238E27FC236}">
              <a16:creationId xmlns:a16="http://schemas.microsoft.com/office/drawing/2014/main" id="{9596D389-FEE6-4CFF-B7AD-9A6ACF8B0DBE}"/>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a:extLst>
            <a:ext uri="{FF2B5EF4-FFF2-40B4-BE49-F238E27FC236}">
              <a16:creationId xmlns:a16="http://schemas.microsoft.com/office/drawing/2014/main" id="{F02F133A-7B90-40CF-BBF3-C81FD418D8E7}"/>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a:extLst>
            <a:ext uri="{FF2B5EF4-FFF2-40B4-BE49-F238E27FC236}">
              <a16:creationId xmlns:a16="http://schemas.microsoft.com/office/drawing/2014/main" id="{FC26D913-E7DC-4C0D-A0BB-D35CFA525C96}"/>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a:extLst>
            <a:ext uri="{FF2B5EF4-FFF2-40B4-BE49-F238E27FC236}">
              <a16:creationId xmlns:a16="http://schemas.microsoft.com/office/drawing/2014/main" id="{F8FF9EF1-BE08-4300-81F8-94DA93F1E9EB}"/>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a:extLst>
            <a:ext uri="{FF2B5EF4-FFF2-40B4-BE49-F238E27FC236}">
              <a16:creationId xmlns:a16="http://schemas.microsoft.com/office/drawing/2014/main" id="{BBE9D5F9-E1A6-4C7A-AF9B-4EE6646FAE7F}"/>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a:extLst>
            <a:ext uri="{FF2B5EF4-FFF2-40B4-BE49-F238E27FC236}">
              <a16:creationId xmlns:a16="http://schemas.microsoft.com/office/drawing/2014/main" id="{4335E0C0-D75B-4F2A-AB48-71E281FC0DB5}"/>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a:extLst>
            <a:ext uri="{FF2B5EF4-FFF2-40B4-BE49-F238E27FC236}">
              <a16:creationId xmlns:a16="http://schemas.microsoft.com/office/drawing/2014/main" id="{20890039-99FE-43AC-A631-9EEF080841E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a:extLst>
            <a:ext uri="{FF2B5EF4-FFF2-40B4-BE49-F238E27FC236}">
              <a16:creationId xmlns:a16="http://schemas.microsoft.com/office/drawing/2014/main" id="{CE4F549C-0005-4814-AE7D-B28F487A7BD2}"/>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a:extLst>
            <a:ext uri="{FF2B5EF4-FFF2-40B4-BE49-F238E27FC236}">
              <a16:creationId xmlns:a16="http://schemas.microsoft.com/office/drawing/2014/main" id="{E2ACCBC9-5E04-469C-BD08-14DDA42F339F}"/>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a:extLst>
            <a:ext uri="{FF2B5EF4-FFF2-40B4-BE49-F238E27FC236}">
              <a16:creationId xmlns:a16="http://schemas.microsoft.com/office/drawing/2014/main" id="{298FB05B-26DD-47AF-B161-8ED670F0A6F1}"/>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70FF22CA-8A34-4DD6-896E-D4C5B5388A2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a:extLst>
            <a:ext uri="{FF2B5EF4-FFF2-40B4-BE49-F238E27FC236}">
              <a16:creationId xmlns:a16="http://schemas.microsoft.com/office/drawing/2014/main" id="{2B51C162-430C-4F97-A793-8FEDEC4363D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96" name="直線コネクタ 395">
          <a:extLst>
            <a:ext uri="{FF2B5EF4-FFF2-40B4-BE49-F238E27FC236}">
              <a16:creationId xmlns:a16="http://schemas.microsoft.com/office/drawing/2014/main" id="{C1344F58-F959-4BB5-8309-407DBC87B7EE}"/>
            </a:ext>
          </a:extLst>
        </xdr:cNvPr>
        <xdr:cNvCxnSpPr/>
      </xdr:nvCxnSpPr>
      <xdr:spPr>
        <a:xfrm flipV="1">
          <a:off x="4634865" y="172195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7" name="【市民会館】&#10;有形固定資産減価償却率最小値テキスト">
          <a:extLst>
            <a:ext uri="{FF2B5EF4-FFF2-40B4-BE49-F238E27FC236}">
              <a16:creationId xmlns:a16="http://schemas.microsoft.com/office/drawing/2014/main" id="{4841AF33-4157-40FE-B900-0A7276CC6F92}"/>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8" name="直線コネクタ 397">
          <a:extLst>
            <a:ext uri="{FF2B5EF4-FFF2-40B4-BE49-F238E27FC236}">
              <a16:creationId xmlns:a16="http://schemas.microsoft.com/office/drawing/2014/main" id="{50129B60-AF51-4AE9-9D95-49EF3F664DCF}"/>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99" name="【市民会館】&#10;有形固定資産減価償却率最大値テキスト">
          <a:extLst>
            <a:ext uri="{FF2B5EF4-FFF2-40B4-BE49-F238E27FC236}">
              <a16:creationId xmlns:a16="http://schemas.microsoft.com/office/drawing/2014/main" id="{74B1E92B-6F61-45F9-9F4D-A49946C6E718}"/>
            </a:ext>
          </a:extLst>
        </xdr:cNvPr>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0" name="直線コネクタ 399">
          <a:extLst>
            <a:ext uri="{FF2B5EF4-FFF2-40B4-BE49-F238E27FC236}">
              <a16:creationId xmlns:a16="http://schemas.microsoft.com/office/drawing/2014/main" id="{08956AB1-1A1B-42C2-9DB6-E64A7CD5E8C9}"/>
            </a:ext>
          </a:extLst>
        </xdr:cNvPr>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2557</xdr:rowOff>
    </xdr:from>
    <xdr:ext cx="405111" cy="259045"/>
    <xdr:sp macro="" textlink="">
      <xdr:nvSpPr>
        <xdr:cNvPr id="401" name="【市民会館】&#10;有形固定資産減価償却率平均値テキスト">
          <a:extLst>
            <a:ext uri="{FF2B5EF4-FFF2-40B4-BE49-F238E27FC236}">
              <a16:creationId xmlns:a16="http://schemas.microsoft.com/office/drawing/2014/main" id="{D44BFC8A-46E9-450F-AB09-00578D4AFFBE}"/>
            </a:ext>
          </a:extLst>
        </xdr:cNvPr>
        <xdr:cNvSpPr txBox="1"/>
      </xdr:nvSpPr>
      <xdr:spPr>
        <a:xfrm>
          <a:off x="4673600" y="1783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02" name="フローチャート: 判断 401">
          <a:extLst>
            <a:ext uri="{FF2B5EF4-FFF2-40B4-BE49-F238E27FC236}">
              <a16:creationId xmlns:a16="http://schemas.microsoft.com/office/drawing/2014/main" id="{93520FD0-E215-49CF-BBB2-FCD3096FC0CF}"/>
            </a:ext>
          </a:extLst>
        </xdr:cNvPr>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403" name="フローチャート: 判断 402">
          <a:extLst>
            <a:ext uri="{FF2B5EF4-FFF2-40B4-BE49-F238E27FC236}">
              <a16:creationId xmlns:a16="http://schemas.microsoft.com/office/drawing/2014/main" id="{6C6FD138-1623-4BED-8E0F-712119C66092}"/>
            </a:ext>
          </a:extLst>
        </xdr:cNvPr>
        <xdr:cNvSpPr/>
      </xdr:nvSpPr>
      <xdr:spPr>
        <a:xfrm>
          <a:off x="3746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404" name="フローチャート: 判断 403">
          <a:extLst>
            <a:ext uri="{FF2B5EF4-FFF2-40B4-BE49-F238E27FC236}">
              <a16:creationId xmlns:a16="http://schemas.microsoft.com/office/drawing/2014/main" id="{5B777A24-EA2C-485B-A7DE-D7ADAA69D175}"/>
            </a:ext>
          </a:extLst>
        </xdr:cNvPr>
        <xdr:cNvSpPr/>
      </xdr:nvSpPr>
      <xdr:spPr>
        <a:xfrm>
          <a:off x="2857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05" name="フローチャート: 判断 404">
          <a:extLst>
            <a:ext uri="{FF2B5EF4-FFF2-40B4-BE49-F238E27FC236}">
              <a16:creationId xmlns:a16="http://schemas.microsoft.com/office/drawing/2014/main" id="{7FD57546-73CE-4448-92B7-BF112F1F9CF0}"/>
            </a:ext>
          </a:extLst>
        </xdr:cNvPr>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06" name="フローチャート: 判断 405">
          <a:extLst>
            <a:ext uri="{FF2B5EF4-FFF2-40B4-BE49-F238E27FC236}">
              <a16:creationId xmlns:a16="http://schemas.microsoft.com/office/drawing/2014/main" id="{3109BFD5-C81A-4454-9880-15F715D217CC}"/>
            </a:ext>
          </a:extLst>
        </xdr:cNvPr>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655ADA10-F3EE-4584-9865-508C73E242B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51736FF5-0491-49A5-9ED5-4E29F9CD772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420F15BB-1571-4899-8DEE-F20D5C415A4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8AC094E6-28E3-416F-B351-858D686D27A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51BA7809-653A-4258-9BA8-41BE6903D60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22134</xdr:rowOff>
    </xdr:from>
    <xdr:to>
      <xdr:col>24</xdr:col>
      <xdr:colOff>114300</xdr:colOff>
      <xdr:row>106</xdr:row>
      <xdr:rowOff>123734</xdr:rowOff>
    </xdr:to>
    <xdr:sp macro="" textlink="">
      <xdr:nvSpPr>
        <xdr:cNvPr id="412" name="楕円 411">
          <a:extLst>
            <a:ext uri="{FF2B5EF4-FFF2-40B4-BE49-F238E27FC236}">
              <a16:creationId xmlns:a16="http://schemas.microsoft.com/office/drawing/2014/main" id="{3730F71E-620A-426A-9A44-8DFD8D616612}"/>
            </a:ext>
          </a:extLst>
        </xdr:cNvPr>
        <xdr:cNvSpPr/>
      </xdr:nvSpPr>
      <xdr:spPr>
        <a:xfrm>
          <a:off x="45847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561</xdr:rowOff>
    </xdr:from>
    <xdr:ext cx="405111" cy="259045"/>
    <xdr:sp macro="" textlink="">
      <xdr:nvSpPr>
        <xdr:cNvPr id="413" name="【市民会館】&#10;有形固定資産減価償却率該当値テキスト">
          <a:extLst>
            <a:ext uri="{FF2B5EF4-FFF2-40B4-BE49-F238E27FC236}">
              <a16:creationId xmlns:a16="http://schemas.microsoft.com/office/drawing/2014/main" id="{8F7C9E56-9AEB-4942-A420-0218BB8D3CDC}"/>
            </a:ext>
          </a:extLst>
        </xdr:cNvPr>
        <xdr:cNvSpPr txBox="1"/>
      </xdr:nvSpPr>
      <xdr:spPr>
        <a:xfrm>
          <a:off x="4673600"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154395</xdr:rowOff>
    </xdr:from>
    <xdr:to>
      <xdr:col>20</xdr:col>
      <xdr:colOff>38100</xdr:colOff>
      <xdr:row>106</xdr:row>
      <xdr:rowOff>84545</xdr:rowOff>
    </xdr:to>
    <xdr:sp macro="" textlink="">
      <xdr:nvSpPr>
        <xdr:cNvPr id="414" name="楕円 413">
          <a:extLst>
            <a:ext uri="{FF2B5EF4-FFF2-40B4-BE49-F238E27FC236}">
              <a16:creationId xmlns:a16="http://schemas.microsoft.com/office/drawing/2014/main" id="{2C400B6B-534F-4EF1-9366-58C4BC735D0B}"/>
            </a:ext>
          </a:extLst>
        </xdr:cNvPr>
        <xdr:cNvSpPr/>
      </xdr:nvSpPr>
      <xdr:spPr>
        <a:xfrm>
          <a:off x="3746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33745</xdr:rowOff>
    </xdr:from>
    <xdr:to>
      <xdr:col>24</xdr:col>
      <xdr:colOff>63500</xdr:colOff>
      <xdr:row>106</xdr:row>
      <xdr:rowOff>72934</xdr:rowOff>
    </xdr:to>
    <xdr:cxnSp macro="">
      <xdr:nvCxnSpPr>
        <xdr:cNvPr id="415" name="直線コネクタ 414">
          <a:extLst>
            <a:ext uri="{FF2B5EF4-FFF2-40B4-BE49-F238E27FC236}">
              <a16:creationId xmlns:a16="http://schemas.microsoft.com/office/drawing/2014/main" id="{21497BE2-ACC7-4021-AEA4-81164DD11A79}"/>
            </a:ext>
          </a:extLst>
        </xdr:cNvPr>
        <xdr:cNvCxnSpPr/>
      </xdr:nvCxnSpPr>
      <xdr:spPr>
        <a:xfrm>
          <a:off x="3797300" y="18207445"/>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115207</xdr:rowOff>
    </xdr:from>
    <xdr:to>
      <xdr:col>15</xdr:col>
      <xdr:colOff>101600</xdr:colOff>
      <xdr:row>106</xdr:row>
      <xdr:rowOff>45357</xdr:rowOff>
    </xdr:to>
    <xdr:sp macro="" textlink="">
      <xdr:nvSpPr>
        <xdr:cNvPr id="416" name="楕円 415">
          <a:extLst>
            <a:ext uri="{FF2B5EF4-FFF2-40B4-BE49-F238E27FC236}">
              <a16:creationId xmlns:a16="http://schemas.microsoft.com/office/drawing/2014/main" id="{6AE442ED-B062-45CE-846E-7CE01EDED57C}"/>
            </a:ext>
          </a:extLst>
        </xdr:cNvPr>
        <xdr:cNvSpPr/>
      </xdr:nvSpPr>
      <xdr:spPr>
        <a:xfrm>
          <a:off x="2857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166007</xdr:rowOff>
    </xdr:from>
    <xdr:to>
      <xdr:col>19</xdr:col>
      <xdr:colOff>177800</xdr:colOff>
      <xdr:row>106</xdr:row>
      <xdr:rowOff>33745</xdr:rowOff>
    </xdr:to>
    <xdr:cxnSp macro="">
      <xdr:nvCxnSpPr>
        <xdr:cNvPr id="417" name="直線コネクタ 416">
          <a:extLst>
            <a:ext uri="{FF2B5EF4-FFF2-40B4-BE49-F238E27FC236}">
              <a16:creationId xmlns:a16="http://schemas.microsoft.com/office/drawing/2014/main" id="{3BDD86D1-6D6E-47B8-B6C9-B04DD3BA17E4}"/>
            </a:ext>
          </a:extLst>
        </xdr:cNvPr>
        <xdr:cNvCxnSpPr/>
      </xdr:nvCxnSpPr>
      <xdr:spPr>
        <a:xfrm>
          <a:off x="2908300" y="1816825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77651</xdr:rowOff>
    </xdr:from>
    <xdr:to>
      <xdr:col>10</xdr:col>
      <xdr:colOff>165100</xdr:colOff>
      <xdr:row>106</xdr:row>
      <xdr:rowOff>7801</xdr:rowOff>
    </xdr:to>
    <xdr:sp macro="" textlink="">
      <xdr:nvSpPr>
        <xdr:cNvPr id="418" name="楕円 417">
          <a:extLst>
            <a:ext uri="{FF2B5EF4-FFF2-40B4-BE49-F238E27FC236}">
              <a16:creationId xmlns:a16="http://schemas.microsoft.com/office/drawing/2014/main" id="{441607AA-9767-42AC-B7CB-0BC638C0CF99}"/>
            </a:ext>
          </a:extLst>
        </xdr:cNvPr>
        <xdr:cNvSpPr/>
      </xdr:nvSpPr>
      <xdr:spPr>
        <a:xfrm>
          <a:off x="19685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128451</xdr:rowOff>
    </xdr:from>
    <xdr:to>
      <xdr:col>15</xdr:col>
      <xdr:colOff>50800</xdr:colOff>
      <xdr:row>105</xdr:row>
      <xdr:rowOff>166007</xdr:rowOff>
    </xdr:to>
    <xdr:cxnSp macro="">
      <xdr:nvCxnSpPr>
        <xdr:cNvPr id="419" name="直線コネクタ 418">
          <a:extLst>
            <a:ext uri="{FF2B5EF4-FFF2-40B4-BE49-F238E27FC236}">
              <a16:creationId xmlns:a16="http://schemas.microsoft.com/office/drawing/2014/main" id="{4F90822B-9D91-4D9B-B839-6D7D47DE1C49}"/>
            </a:ext>
          </a:extLst>
        </xdr:cNvPr>
        <xdr:cNvCxnSpPr/>
      </xdr:nvCxnSpPr>
      <xdr:spPr>
        <a:xfrm>
          <a:off x="2019300" y="1813070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41729</xdr:rowOff>
    </xdr:from>
    <xdr:to>
      <xdr:col>6</xdr:col>
      <xdr:colOff>38100</xdr:colOff>
      <xdr:row>105</xdr:row>
      <xdr:rowOff>143329</xdr:rowOff>
    </xdr:to>
    <xdr:sp macro="" textlink="">
      <xdr:nvSpPr>
        <xdr:cNvPr id="420" name="楕円 419">
          <a:extLst>
            <a:ext uri="{FF2B5EF4-FFF2-40B4-BE49-F238E27FC236}">
              <a16:creationId xmlns:a16="http://schemas.microsoft.com/office/drawing/2014/main" id="{33FA7B7D-CF4D-49B0-9642-57FD90B1FB55}"/>
            </a:ext>
          </a:extLst>
        </xdr:cNvPr>
        <xdr:cNvSpPr/>
      </xdr:nvSpPr>
      <xdr:spPr>
        <a:xfrm>
          <a:off x="10795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92529</xdr:rowOff>
    </xdr:from>
    <xdr:to>
      <xdr:col>10</xdr:col>
      <xdr:colOff>114300</xdr:colOff>
      <xdr:row>105</xdr:row>
      <xdr:rowOff>128451</xdr:rowOff>
    </xdr:to>
    <xdr:cxnSp macro="">
      <xdr:nvCxnSpPr>
        <xdr:cNvPr id="421" name="直線コネクタ 420">
          <a:extLst>
            <a:ext uri="{FF2B5EF4-FFF2-40B4-BE49-F238E27FC236}">
              <a16:creationId xmlns:a16="http://schemas.microsoft.com/office/drawing/2014/main" id="{7DC975CB-1E99-44DB-B382-695841A434FD}"/>
            </a:ext>
          </a:extLst>
        </xdr:cNvPr>
        <xdr:cNvCxnSpPr/>
      </xdr:nvCxnSpPr>
      <xdr:spPr>
        <a:xfrm>
          <a:off x="1130300" y="1809477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110870</xdr:rowOff>
    </xdr:from>
    <xdr:ext cx="405111" cy="259045"/>
    <xdr:sp macro="" textlink="">
      <xdr:nvSpPr>
        <xdr:cNvPr id="422" name="n_1aveValue【市民会館】&#10;有形固定資産減価償却率">
          <a:extLst>
            <a:ext uri="{FF2B5EF4-FFF2-40B4-BE49-F238E27FC236}">
              <a16:creationId xmlns:a16="http://schemas.microsoft.com/office/drawing/2014/main" id="{DCA62542-2FB2-43DB-A50B-9B1F27C448B5}"/>
            </a:ext>
          </a:extLst>
        </xdr:cNvPr>
        <xdr:cNvSpPr txBox="1"/>
      </xdr:nvSpPr>
      <xdr:spPr>
        <a:xfrm>
          <a:off x="35820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88009</xdr:rowOff>
    </xdr:from>
    <xdr:ext cx="405111" cy="259045"/>
    <xdr:sp macro="" textlink="">
      <xdr:nvSpPr>
        <xdr:cNvPr id="423" name="n_2aveValue【市民会館】&#10;有形固定資産減価償却率">
          <a:extLst>
            <a:ext uri="{FF2B5EF4-FFF2-40B4-BE49-F238E27FC236}">
              <a16:creationId xmlns:a16="http://schemas.microsoft.com/office/drawing/2014/main" id="{58D4CEA4-DC54-40CD-8B25-8B8713917A9E}"/>
            </a:ext>
          </a:extLst>
        </xdr:cNvPr>
        <xdr:cNvSpPr txBox="1"/>
      </xdr:nvSpPr>
      <xdr:spPr>
        <a:xfrm>
          <a:off x="2705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19429</xdr:rowOff>
    </xdr:from>
    <xdr:ext cx="405111" cy="259045"/>
    <xdr:sp macro="" textlink="">
      <xdr:nvSpPr>
        <xdr:cNvPr id="424" name="n_3aveValue【市民会館】&#10;有形固定資産減価償却率">
          <a:extLst>
            <a:ext uri="{FF2B5EF4-FFF2-40B4-BE49-F238E27FC236}">
              <a16:creationId xmlns:a16="http://schemas.microsoft.com/office/drawing/2014/main" id="{9A66E548-1345-4A32-9EB3-558AEC6A3690}"/>
            </a:ext>
          </a:extLst>
        </xdr:cNvPr>
        <xdr:cNvSpPr txBox="1"/>
      </xdr:nvSpPr>
      <xdr:spPr>
        <a:xfrm>
          <a:off x="1816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52088</xdr:rowOff>
    </xdr:from>
    <xdr:ext cx="405111" cy="259045"/>
    <xdr:sp macro="" textlink="">
      <xdr:nvSpPr>
        <xdr:cNvPr id="425" name="n_4aveValue【市民会館】&#10;有形固定資産減価償却率">
          <a:extLst>
            <a:ext uri="{FF2B5EF4-FFF2-40B4-BE49-F238E27FC236}">
              <a16:creationId xmlns:a16="http://schemas.microsoft.com/office/drawing/2014/main" id="{C86A68D4-0B67-4E04-8683-1E4E357581C4}"/>
            </a:ext>
          </a:extLst>
        </xdr:cNvPr>
        <xdr:cNvSpPr txBox="1"/>
      </xdr:nvSpPr>
      <xdr:spPr>
        <a:xfrm>
          <a:off x="927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75672</xdr:rowOff>
    </xdr:from>
    <xdr:ext cx="405111" cy="259045"/>
    <xdr:sp macro="" textlink="">
      <xdr:nvSpPr>
        <xdr:cNvPr id="426" name="n_1mainValue【市民会館】&#10;有形固定資産減価償却率">
          <a:extLst>
            <a:ext uri="{FF2B5EF4-FFF2-40B4-BE49-F238E27FC236}">
              <a16:creationId xmlns:a16="http://schemas.microsoft.com/office/drawing/2014/main" id="{1F0F37A3-9024-437E-905C-6251E2297C34}"/>
            </a:ext>
          </a:extLst>
        </xdr:cNvPr>
        <xdr:cNvSpPr txBox="1"/>
      </xdr:nvSpPr>
      <xdr:spPr>
        <a:xfrm>
          <a:off x="3582044" y="1824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36484</xdr:rowOff>
    </xdr:from>
    <xdr:ext cx="405111" cy="259045"/>
    <xdr:sp macro="" textlink="">
      <xdr:nvSpPr>
        <xdr:cNvPr id="427" name="n_2mainValue【市民会館】&#10;有形固定資産減価償却率">
          <a:extLst>
            <a:ext uri="{FF2B5EF4-FFF2-40B4-BE49-F238E27FC236}">
              <a16:creationId xmlns:a16="http://schemas.microsoft.com/office/drawing/2014/main" id="{4FAA1F21-2B42-405D-9E5F-0B7FD7ACBC90}"/>
            </a:ext>
          </a:extLst>
        </xdr:cNvPr>
        <xdr:cNvSpPr txBox="1"/>
      </xdr:nvSpPr>
      <xdr:spPr>
        <a:xfrm>
          <a:off x="2705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170378</xdr:rowOff>
    </xdr:from>
    <xdr:ext cx="405111" cy="259045"/>
    <xdr:sp macro="" textlink="">
      <xdr:nvSpPr>
        <xdr:cNvPr id="428" name="n_3mainValue【市民会館】&#10;有形固定資産減価償却率">
          <a:extLst>
            <a:ext uri="{FF2B5EF4-FFF2-40B4-BE49-F238E27FC236}">
              <a16:creationId xmlns:a16="http://schemas.microsoft.com/office/drawing/2014/main" id="{45FFBD95-79D6-40DA-A66C-A2AB7AD82118}"/>
            </a:ext>
          </a:extLst>
        </xdr:cNvPr>
        <xdr:cNvSpPr txBox="1"/>
      </xdr:nvSpPr>
      <xdr:spPr>
        <a:xfrm>
          <a:off x="1816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134456</xdr:rowOff>
    </xdr:from>
    <xdr:ext cx="405111" cy="259045"/>
    <xdr:sp macro="" textlink="">
      <xdr:nvSpPr>
        <xdr:cNvPr id="429" name="n_4mainValue【市民会館】&#10;有形固定資産減価償却率">
          <a:extLst>
            <a:ext uri="{FF2B5EF4-FFF2-40B4-BE49-F238E27FC236}">
              <a16:creationId xmlns:a16="http://schemas.microsoft.com/office/drawing/2014/main" id="{5069C68A-0089-41BD-9A07-95DC580449FB}"/>
            </a:ext>
          </a:extLst>
        </xdr:cNvPr>
        <xdr:cNvSpPr txBox="1"/>
      </xdr:nvSpPr>
      <xdr:spPr>
        <a:xfrm>
          <a:off x="927744" y="1813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9A2EE2F1-AC8D-49FD-9DC9-B3BDCF8ABED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207E2F58-0C4C-4A60-91A5-4E4C331E551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F434D612-7FD4-447B-B8A1-7384D365391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ECA9882D-5043-4A06-A69B-1037B7B7634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8F362445-E7CE-411C-AFA7-B819B7EDE76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337111BA-81D5-4E70-80DE-3821DFC5F2C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7FCF646C-E821-44C6-931F-5D477EDCFB4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93927643-520B-4099-A341-B1A5928C6F2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FDCF66B6-238E-485C-A215-25C23B84E52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12C1922E-B545-4CC9-B178-CA875BBA8DE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a:extLst>
            <a:ext uri="{FF2B5EF4-FFF2-40B4-BE49-F238E27FC236}">
              <a16:creationId xmlns:a16="http://schemas.microsoft.com/office/drawing/2014/main" id="{EF11A714-4E85-4EF6-924B-C9A0EE1C9F72}"/>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a:extLst>
            <a:ext uri="{FF2B5EF4-FFF2-40B4-BE49-F238E27FC236}">
              <a16:creationId xmlns:a16="http://schemas.microsoft.com/office/drawing/2014/main" id="{98F3173C-446C-4021-A243-7EC501B73F21}"/>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a:extLst>
            <a:ext uri="{FF2B5EF4-FFF2-40B4-BE49-F238E27FC236}">
              <a16:creationId xmlns:a16="http://schemas.microsoft.com/office/drawing/2014/main" id="{0F2C780A-DA44-44A9-B209-3C7DA8607D2C}"/>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a:extLst>
            <a:ext uri="{FF2B5EF4-FFF2-40B4-BE49-F238E27FC236}">
              <a16:creationId xmlns:a16="http://schemas.microsoft.com/office/drawing/2014/main" id="{33F28976-4DE8-473B-93AA-6BA2E9AFA837}"/>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a:extLst>
            <a:ext uri="{FF2B5EF4-FFF2-40B4-BE49-F238E27FC236}">
              <a16:creationId xmlns:a16="http://schemas.microsoft.com/office/drawing/2014/main" id="{D0434316-0F00-4006-8C75-8B917AE4F453}"/>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a:extLst>
            <a:ext uri="{FF2B5EF4-FFF2-40B4-BE49-F238E27FC236}">
              <a16:creationId xmlns:a16="http://schemas.microsoft.com/office/drawing/2014/main" id="{308D6737-3A7C-44C0-849D-30923EAA632E}"/>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a:extLst>
            <a:ext uri="{FF2B5EF4-FFF2-40B4-BE49-F238E27FC236}">
              <a16:creationId xmlns:a16="http://schemas.microsoft.com/office/drawing/2014/main" id="{F665C626-0644-41E4-801F-6584E4BDD96E}"/>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a:extLst>
            <a:ext uri="{FF2B5EF4-FFF2-40B4-BE49-F238E27FC236}">
              <a16:creationId xmlns:a16="http://schemas.microsoft.com/office/drawing/2014/main" id="{9E226C11-1875-4164-81A0-5B93E6898D0F}"/>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a:extLst>
            <a:ext uri="{FF2B5EF4-FFF2-40B4-BE49-F238E27FC236}">
              <a16:creationId xmlns:a16="http://schemas.microsoft.com/office/drawing/2014/main" id="{BAB94C15-EAAB-49FB-8970-78DC3698121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a:extLst>
            <a:ext uri="{FF2B5EF4-FFF2-40B4-BE49-F238E27FC236}">
              <a16:creationId xmlns:a16="http://schemas.microsoft.com/office/drawing/2014/main" id="{4001C616-D6A4-4DFE-8EF9-A59D8D0F7FAF}"/>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a:extLst>
            <a:ext uri="{FF2B5EF4-FFF2-40B4-BE49-F238E27FC236}">
              <a16:creationId xmlns:a16="http://schemas.microsoft.com/office/drawing/2014/main" id="{AF08EA1F-A9AB-41B2-8E1C-5A4B508CD4A4}"/>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a:extLst>
            <a:ext uri="{FF2B5EF4-FFF2-40B4-BE49-F238E27FC236}">
              <a16:creationId xmlns:a16="http://schemas.microsoft.com/office/drawing/2014/main" id="{51A58879-4CC1-4E30-9DA4-969D36BC1D78}"/>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ECCCE043-C821-49E4-997B-1A58D7E0F03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A6E848BD-872C-4751-8093-28D664C41BA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696FDCC6-2A10-4ED5-A106-D18FB266AD6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455" name="直線コネクタ 454">
          <a:extLst>
            <a:ext uri="{FF2B5EF4-FFF2-40B4-BE49-F238E27FC236}">
              <a16:creationId xmlns:a16="http://schemas.microsoft.com/office/drawing/2014/main" id="{213D039F-60FF-4B79-958C-BC437AF6AA6E}"/>
            </a:ext>
          </a:extLst>
        </xdr:cNvPr>
        <xdr:cNvCxnSpPr/>
      </xdr:nvCxnSpPr>
      <xdr:spPr>
        <a:xfrm flipV="1">
          <a:off x="10476865" y="171166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56" name="【市民会館】&#10;一人当たり面積最小値テキスト">
          <a:extLst>
            <a:ext uri="{FF2B5EF4-FFF2-40B4-BE49-F238E27FC236}">
              <a16:creationId xmlns:a16="http://schemas.microsoft.com/office/drawing/2014/main" id="{A9E0E9FD-42A4-4CBB-9BBE-C94A99B056BF}"/>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57" name="直線コネクタ 456">
          <a:extLst>
            <a:ext uri="{FF2B5EF4-FFF2-40B4-BE49-F238E27FC236}">
              <a16:creationId xmlns:a16="http://schemas.microsoft.com/office/drawing/2014/main" id="{83EE713F-5914-4F76-8878-71954A5E2481}"/>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458" name="【市民会館】&#10;一人当たり面積最大値テキスト">
          <a:extLst>
            <a:ext uri="{FF2B5EF4-FFF2-40B4-BE49-F238E27FC236}">
              <a16:creationId xmlns:a16="http://schemas.microsoft.com/office/drawing/2014/main" id="{E8FAC014-7BB2-43DB-B0D1-22423041B61C}"/>
            </a:ext>
          </a:extLst>
        </xdr:cNvPr>
        <xdr:cNvSpPr txBox="1"/>
      </xdr:nvSpPr>
      <xdr:spPr>
        <a:xfrm>
          <a:off x="10515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459" name="直線コネクタ 458">
          <a:extLst>
            <a:ext uri="{FF2B5EF4-FFF2-40B4-BE49-F238E27FC236}">
              <a16:creationId xmlns:a16="http://schemas.microsoft.com/office/drawing/2014/main" id="{12218690-85A7-4589-B7AD-DC5F935703FF}"/>
            </a:ext>
          </a:extLst>
        </xdr:cNvPr>
        <xdr:cNvCxnSpPr/>
      </xdr:nvCxnSpPr>
      <xdr:spPr>
        <a:xfrm>
          <a:off x="10388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0" name="【市民会館】&#10;一人当たり面積平均値テキスト">
          <a:extLst>
            <a:ext uri="{FF2B5EF4-FFF2-40B4-BE49-F238E27FC236}">
              <a16:creationId xmlns:a16="http://schemas.microsoft.com/office/drawing/2014/main" id="{E675845E-EB09-41D7-97F7-CC202A5DFA4D}"/>
            </a:ext>
          </a:extLst>
        </xdr:cNvPr>
        <xdr:cNvSpPr txBox="1"/>
      </xdr:nvSpPr>
      <xdr:spPr>
        <a:xfrm>
          <a:off x="10515600" y="1809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1" name="フローチャート: 判断 460">
          <a:extLst>
            <a:ext uri="{FF2B5EF4-FFF2-40B4-BE49-F238E27FC236}">
              <a16:creationId xmlns:a16="http://schemas.microsoft.com/office/drawing/2014/main" id="{28B84F5A-8ED6-41A8-A2D9-C27BCFC306D5}"/>
            </a:ext>
          </a:extLst>
        </xdr:cNvPr>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462" name="フローチャート: 判断 461">
          <a:extLst>
            <a:ext uri="{FF2B5EF4-FFF2-40B4-BE49-F238E27FC236}">
              <a16:creationId xmlns:a16="http://schemas.microsoft.com/office/drawing/2014/main" id="{74AD121C-838B-458B-B6BC-DE0E229D9095}"/>
            </a:ext>
          </a:extLst>
        </xdr:cNvPr>
        <xdr:cNvSpPr/>
      </xdr:nvSpPr>
      <xdr:spPr>
        <a:xfrm>
          <a:off x="9588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463" name="フローチャート: 判断 462">
          <a:extLst>
            <a:ext uri="{FF2B5EF4-FFF2-40B4-BE49-F238E27FC236}">
              <a16:creationId xmlns:a16="http://schemas.microsoft.com/office/drawing/2014/main" id="{9D859FCD-7789-425C-A241-5004E60858B1}"/>
            </a:ext>
          </a:extLst>
        </xdr:cNvPr>
        <xdr:cNvSpPr/>
      </xdr:nvSpPr>
      <xdr:spPr>
        <a:xfrm>
          <a:off x="8699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464" name="フローチャート: 判断 463">
          <a:extLst>
            <a:ext uri="{FF2B5EF4-FFF2-40B4-BE49-F238E27FC236}">
              <a16:creationId xmlns:a16="http://schemas.microsoft.com/office/drawing/2014/main" id="{97A5E9ED-8E46-41AF-AB8B-0FBB43478B8A}"/>
            </a:ext>
          </a:extLst>
        </xdr:cNvPr>
        <xdr:cNvSpPr/>
      </xdr:nvSpPr>
      <xdr:spPr>
        <a:xfrm>
          <a:off x="7810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465" name="フローチャート: 判断 464">
          <a:extLst>
            <a:ext uri="{FF2B5EF4-FFF2-40B4-BE49-F238E27FC236}">
              <a16:creationId xmlns:a16="http://schemas.microsoft.com/office/drawing/2014/main" id="{2647D6A6-6345-49AB-8CFA-EAD3EB2C6C04}"/>
            </a:ext>
          </a:extLst>
        </xdr:cNvPr>
        <xdr:cNvSpPr/>
      </xdr:nvSpPr>
      <xdr:spPr>
        <a:xfrm>
          <a:off x="6921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62B8CE5F-2F37-4C78-8263-10DF5E99BFC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20237E2-B448-4BFA-A7BC-C7DE3266789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9544D316-956B-4DB5-9278-96894B2407F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E67146F8-05A6-4EDC-865D-3034AAA3A90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4B81470C-EFB5-4A3F-BA51-8D42B75485F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152763</xdr:rowOff>
    </xdr:from>
    <xdr:to>
      <xdr:col>55</xdr:col>
      <xdr:colOff>50800</xdr:colOff>
      <xdr:row>107</xdr:row>
      <xdr:rowOff>82913</xdr:rowOff>
    </xdr:to>
    <xdr:sp macro="" textlink="">
      <xdr:nvSpPr>
        <xdr:cNvPr id="471" name="楕円 470">
          <a:extLst>
            <a:ext uri="{FF2B5EF4-FFF2-40B4-BE49-F238E27FC236}">
              <a16:creationId xmlns:a16="http://schemas.microsoft.com/office/drawing/2014/main" id="{F835B31B-3C57-482F-874E-394112B40BD1}"/>
            </a:ext>
          </a:extLst>
        </xdr:cNvPr>
        <xdr:cNvSpPr/>
      </xdr:nvSpPr>
      <xdr:spPr>
        <a:xfrm>
          <a:off x="104267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131190</xdr:rowOff>
    </xdr:from>
    <xdr:ext cx="469744" cy="259045"/>
    <xdr:sp macro="" textlink="">
      <xdr:nvSpPr>
        <xdr:cNvPr id="472" name="【市民会館】&#10;一人当たり面積該当値テキスト">
          <a:extLst>
            <a:ext uri="{FF2B5EF4-FFF2-40B4-BE49-F238E27FC236}">
              <a16:creationId xmlns:a16="http://schemas.microsoft.com/office/drawing/2014/main" id="{625C81D1-328E-42F9-8260-77371AC89093}"/>
            </a:ext>
          </a:extLst>
        </xdr:cNvPr>
        <xdr:cNvSpPr txBox="1"/>
      </xdr:nvSpPr>
      <xdr:spPr>
        <a:xfrm>
          <a:off x="10515600" y="183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149498</xdr:rowOff>
    </xdr:from>
    <xdr:to>
      <xdr:col>50</xdr:col>
      <xdr:colOff>165100</xdr:colOff>
      <xdr:row>107</xdr:row>
      <xdr:rowOff>79648</xdr:rowOff>
    </xdr:to>
    <xdr:sp macro="" textlink="">
      <xdr:nvSpPr>
        <xdr:cNvPr id="473" name="楕円 472">
          <a:extLst>
            <a:ext uri="{FF2B5EF4-FFF2-40B4-BE49-F238E27FC236}">
              <a16:creationId xmlns:a16="http://schemas.microsoft.com/office/drawing/2014/main" id="{0DB59789-71D2-4DDC-9DA8-8A6C86054E3C}"/>
            </a:ext>
          </a:extLst>
        </xdr:cNvPr>
        <xdr:cNvSpPr/>
      </xdr:nvSpPr>
      <xdr:spPr>
        <a:xfrm>
          <a:off x="9588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28848</xdr:rowOff>
    </xdr:from>
    <xdr:to>
      <xdr:col>55</xdr:col>
      <xdr:colOff>0</xdr:colOff>
      <xdr:row>107</xdr:row>
      <xdr:rowOff>32113</xdr:rowOff>
    </xdr:to>
    <xdr:cxnSp macro="">
      <xdr:nvCxnSpPr>
        <xdr:cNvPr id="474" name="直線コネクタ 473">
          <a:extLst>
            <a:ext uri="{FF2B5EF4-FFF2-40B4-BE49-F238E27FC236}">
              <a16:creationId xmlns:a16="http://schemas.microsoft.com/office/drawing/2014/main" id="{5EDA61BB-1200-4613-A0C8-CE508A7CC89E}"/>
            </a:ext>
          </a:extLst>
        </xdr:cNvPr>
        <xdr:cNvCxnSpPr/>
      </xdr:nvCxnSpPr>
      <xdr:spPr>
        <a:xfrm>
          <a:off x="9639300" y="18373998"/>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149498</xdr:rowOff>
    </xdr:from>
    <xdr:to>
      <xdr:col>46</xdr:col>
      <xdr:colOff>38100</xdr:colOff>
      <xdr:row>107</xdr:row>
      <xdr:rowOff>79648</xdr:rowOff>
    </xdr:to>
    <xdr:sp macro="" textlink="">
      <xdr:nvSpPr>
        <xdr:cNvPr id="475" name="楕円 474">
          <a:extLst>
            <a:ext uri="{FF2B5EF4-FFF2-40B4-BE49-F238E27FC236}">
              <a16:creationId xmlns:a16="http://schemas.microsoft.com/office/drawing/2014/main" id="{9C0A8E51-E052-475B-BB3C-7D94A29D2C89}"/>
            </a:ext>
          </a:extLst>
        </xdr:cNvPr>
        <xdr:cNvSpPr/>
      </xdr:nvSpPr>
      <xdr:spPr>
        <a:xfrm>
          <a:off x="8699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28848</xdr:rowOff>
    </xdr:from>
    <xdr:to>
      <xdr:col>50</xdr:col>
      <xdr:colOff>114300</xdr:colOff>
      <xdr:row>107</xdr:row>
      <xdr:rowOff>28848</xdr:rowOff>
    </xdr:to>
    <xdr:cxnSp macro="">
      <xdr:nvCxnSpPr>
        <xdr:cNvPr id="476" name="直線コネクタ 475">
          <a:extLst>
            <a:ext uri="{FF2B5EF4-FFF2-40B4-BE49-F238E27FC236}">
              <a16:creationId xmlns:a16="http://schemas.microsoft.com/office/drawing/2014/main" id="{24FDF17E-5140-4E12-9E8C-5690D413229F}"/>
            </a:ext>
          </a:extLst>
        </xdr:cNvPr>
        <xdr:cNvCxnSpPr/>
      </xdr:nvCxnSpPr>
      <xdr:spPr>
        <a:xfrm>
          <a:off x="8750300" y="183739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146231</xdr:rowOff>
    </xdr:from>
    <xdr:to>
      <xdr:col>41</xdr:col>
      <xdr:colOff>101600</xdr:colOff>
      <xdr:row>107</xdr:row>
      <xdr:rowOff>76381</xdr:rowOff>
    </xdr:to>
    <xdr:sp macro="" textlink="">
      <xdr:nvSpPr>
        <xdr:cNvPr id="477" name="楕円 476">
          <a:extLst>
            <a:ext uri="{FF2B5EF4-FFF2-40B4-BE49-F238E27FC236}">
              <a16:creationId xmlns:a16="http://schemas.microsoft.com/office/drawing/2014/main" id="{954E57B1-5DBE-461C-A1D6-89096841F493}"/>
            </a:ext>
          </a:extLst>
        </xdr:cNvPr>
        <xdr:cNvSpPr/>
      </xdr:nvSpPr>
      <xdr:spPr>
        <a:xfrm>
          <a:off x="7810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25581</xdr:rowOff>
    </xdr:from>
    <xdr:to>
      <xdr:col>45</xdr:col>
      <xdr:colOff>177800</xdr:colOff>
      <xdr:row>107</xdr:row>
      <xdr:rowOff>28848</xdr:rowOff>
    </xdr:to>
    <xdr:cxnSp macro="">
      <xdr:nvCxnSpPr>
        <xdr:cNvPr id="478" name="直線コネクタ 477">
          <a:extLst>
            <a:ext uri="{FF2B5EF4-FFF2-40B4-BE49-F238E27FC236}">
              <a16:creationId xmlns:a16="http://schemas.microsoft.com/office/drawing/2014/main" id="{44AA35CA-64C9-4A8B-A600-A27E175C7240}"/>
            </a:ext>
          </a:extLst>
        </xdr:cNvPr>
        <xdr:cNvCxnSpPr/>
      </xdr:nvCxnSpPr>
      <xdr:spPr>
        <a:xfrm>
          <a:off x="7861300" y="183707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142966</xdr:rowOff>
    </xdr:from>
    <xdr:to>
      <xdr:col>36</xdr:col>
      <xdr:colOff>165100</xdr:colOff>
      <xdr:row>107</xdr:row>
      <xdr:rowOff>73116</xdr:rowOff>
    </xdr:to>
    <xdr:sp macro="" textlink="">
      <xdr:nvSpPr>
        <xdr:cNvPr id="479" name="楕円 478">
          <a:extLst>
            <a:ext uri="{FF2B5EF4-FFF2-40B4-BE49-F238E27FC236}">
              <a16:creationId xmlns:a16="http://schemas.microsoft.com/office/drawing/2014/main" id="{B923C99F-9FD1-4376-83A2-8D7CAF5927AB}"/>
            </a:ext>
          </a:extLst>
        </xdr:cNvPr>
        <xdr:cNvSpPr/>
      </xdr:nvSpPr>
      <xdr:spPr>
        <a:xfrm>
          <a:off x="6921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22316</xdr:rowOff>
    </xdr:from>
    <xdr:to>
      <xdr:col>41</xdr:col>
      <xdr:colOff>50800</xdr:colOff>
      <xdr:row>107</xdr:row>
      <xdr:rowOff>25581</xdr:rowOff>
    </xdr:to>
    <xdr:cxnSp macro="">
      <xdr:nvCxnSpPr>
        <xdr:cNvPr id="480" name="直線コネクタ 479">
          <a:extLst>
            <a:ext uri="{FF2B5EF4-FFF2-40B4-BE49-F238E27FC236}">
              <a16:creationId xmlns:a16="http://schemas.microsoft.com/office/drawing/2014/main" id="{A808A06B-3112-4BB9-AD67-118CB245E1C9}"/>
            </a:ext>
          </a:extLst>
        </xdr:cNvPr>
        <xdr:cNvCxnSpPr/>
      </xdr:nvCxnSpPr>
      <xdr:spPr>
        <a:xfrm>
          <a:off x="6972300" y="183674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34126</xdr:rowOff>
    </xdr:from>
    <xdr:ext cx="469744" cy="259045"/>
    <xdr:sp macro="" textlink="">
      <xdr:nvSpPr>
        <xdr:cNvPr id="481" name="n_1aveValue【市民会館】&#10;一人当たり面積">
          <a:extLst>
            <a:ext uri="{FF2B5EF4-FFF2-40B4-BE49-F238E27FC236}">
              <a16:creationId xmlns:a16="http://schemas.microsoft.com/office/drawing/2014/main" id="{A4B7EC5B-CC1E-4F74-BE1D-5816B280C387}"/>
            </a:ext>
          </a:extLst>
        </xdr:cNvPr>
        <xdr:cNvSpPr txBox="1"/>
      </xdr:nvSpPr>
      <xdr:spPr>
        <a:xfrm>
          <a:off x="9391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34126</xdr:rowOff>
    </xdr:from>
    <xdr:ext cx="469744" cy="259045"/>
    <xdr:sp macro="" textlink="">
      <xdr:nvSpPr>
        <xdr:cNvPr id="482" name="n_2aveValue【市民会館】&#10;一人当たり面積">
          <a:extLst>
            <a:ext uri="{FF2B5EF4-FFF2-40B4-BE49-F238E27FC236}">
              <a16:creationId xmlns:a16="http://schemas.microsoft.com/office/drawing/2014/main" id="{20F9915C-A207-4172-9A32-52518D395EFB}"/>
            </a:ext>
          </a:extLst>
        </xdr:cNvPr>
        <xdr:cNvSpPr txBox="1"/>
      </xdr:nvSpPr>
      <xdr:spPr>
        <a:xfrm>
          <a:off x="8515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30859</xdr:rowOff>
    </xdr:from>
    <xdr:ext cx="469744" cy="259045"/>
    <xdr:sp macro="" textlink="">
      <xdr:nvSpPr>
        <xdr:cNvPr id="483" name="n_3aveValue【市民会館】&#10;一人当たり面積">
          <a:extLst>
            <a:ext uri="{FF2B5EF4-FFF2-40B4-BE49-F238E27FC236}">
              <a16:creationId xmlns:a16="http://schemas.microsoft.com/office/drawing/2014/main" id="{3BCDE4D7-87DB-4805-A242-8CDF1D875CC9}"/>
            </a:ext>
          </a:extLst>
        </xdr:cNvPr>
        <xdr:cNvSpPr txBox="1"/>
      </xdr:nvSpPr>
      <xdr:spPr>
        <a:xfrm>
          <a:off x="7626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21063</xdr:rowOff>
    </xdr:from>
    <xdr:ext cx="469744" cy="259045"/>
    <xdr:sp macro="" textlink="">
      <xdr:nvSpPr>
        <xdr:cNvPr id="484" name="n_4aveValue【市民会館】&#10;一人当たり面積">
          <a:extLst>
            <a:ext uri="{FF2B5EF4-FFF2-40B4-BE49-F238E27FC236}">
              <a16:creationId xmlns:a16="http://schemas.microsoft.com/office/drawing/2014/main" id="{AFE5D6FF-9B93-43E2-B040-DFFD456D26FD}"/>
            </a:ext>
          </a:extLst>
        </xdr:cNvPr>
        <xdr:cNvSpPr txBox="1"/>
      </xdr:nvSpPr>
      <xdr:spPr>
        <a:xfrm>
          <a:off x="6737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70775</xdr:rowOff>
    </xdr:from>
    <xdr:ext cx="469744" cy="259045"/>
    <xdr:sp macro="" textlink="">
      <xdr:nvSpPr>
        <xdr:cNvPr id="485" name="n_1mainValue【市民会館】&#10;一人当たり面積">
          <a:extLst>
            <a:ext uri="{FF2B5EF4-FFF2-40B4-BE49-F238E27FC236}">
              <a16:creationId xmlns:a16="http://schemas.microsoft.com/office/drawing/2014/main" id="{EABE2972-2DCD-4AA8-9644-2BA3EE34CEEE}"/>
            </a:ext>
          </a:extLst>
        </xdr:cNvPr>
        <xdr:cNvSpPr txBox="1"/>
      </xdr:nvSpPr>
      <xdr:spPr>
        <a:xfrm>
          <a:off x="93917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70775</xdr:rowOff>
    </xdr:from>
    <xdr:ext cx="469744" cy="259045"/>
    <xdr:sp macro="" textlink="">
      <xdr:nvSpPr>
        <xdr:cNvPr id="486" name="n_2mainValue【市民会館】&#10;一人当たり面積">
          <a:extLst>
            <a:ext uri="{FF2B5EF4-FFF2-40B4-BE49-F238E27FC236}">
              <a16:creationId xmlns:a16="http://schemas.microsoft.com/office/drawing/2014/main" id="{05B45823-FA00-495B-AF30-BAF47A2F1E03}"/>
            </a:ext>
          </a:extLst>
        </xdr:cNvPr>
        <xdr:cNvSpPr txBox="1"/>
      </xdr:nvSpPr>
      <xdr:spPr>
        <a:xfrm>
          <a:off x="85154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67508</xdr:rowOff>
    </xdr:from>
    <xdr:ext cx="469744" cy="259045"/>
    <xdr:sp macro="" textlink="">
      <xdr:nvSpPr>
        <xdr:cNvPr id="487" name="n_3mainValue【市民会館】&#10;一人当たり面積">
          <a:extLst>
            <a:ext uri="{FF2B5EF4-FFF2-40B4-BE49-F238E27FC236}">
              <a16:creationId xmlns:a16="http://schemas.microsoft.com/office/drawing/2014/main" id="{B820C43F-25D8-4078-BF60-82272D9193E2}"/>
            </a:ext>
          </a:extLst>
        </xdr:cNvPr>
        <xdr:cNvSpPr txBox="1"/>
      </xdr:nvSpPr>
      <xdr:spPr>
        <a:xfrm>
          <a:off x="7626427"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64243</xdr:rowOff>
    </xdr:from>
    <xdr:ext cx="469744" cy="259045"/>
    <xdr:sp macro="" textlink="">
      <xdr:nvSpPr>
        <xdr:cNvPr id="488" name="n_4mainValue【市民会館】&#10;一人当たり面積">
          <a:extLst>
            <a:ext uri="{FF2B5EF4-FFF2-40B4-BE49-F238E27FC236}">
              <a16:creationId xmlns:a16="http://schemas.microsoft.com/office/drawing/2014/main" id="{D3A62B53-6CC5-409F-8FA8-9C75F8F92518}"/>
            </a:ext>
          </a:extLst>
        </xdr:cNvPr>
        <xdr:cNvSpPr txBox="1"/>
      </xdr:nvSpPr>
      <xdr:spPr>
        <a:xfrm>
          <a:off x="6737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1A4751E5-A9BB-4E60-8AA6-C94ADA159C6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C13C5D72-08B7-447D-8A20-B69747DA747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17F3B674-51B2-454B-8045-C1140089219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B13E1163-8D5C-4D62-8FED-D8E42648362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7688E456-750E-4E68-8A96-EBD8E7001C4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AA9DF0DD-783A-4C02-ABFF-826736E68EE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C07BB3CA-5B07-4D30-8B4B-F7E016062E2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5472DA77-4FD3-4A42-A603-3771470D85A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224FF3AD-A2A3-4A4E-B636-1D95E61C499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EFB01E2F-F4FE-4410-A0FA-14E80114CEF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DF6F5A8E-EBF3-49FA-9086-83CBA060496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a:extLst>
            <a:ext uri="{FF2B5EF4-FFF2-40B4-BE49-F238E27FC236}">
              <a16:creationId xmlns:a16="http://schemas.microsoft.com/office/drawing/2014/main" id="{09521224-719B-4B54-9321-7B9E7421740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a:extLst>
            <a:ext uri="{FF2B5EF4-FFF2-40B4-BE49-F238E27FC236}">
              <a16:creationId xmlns:a16="http://schemas.microsoft.com/office/drawing/2014/main" id="{7C66BEB8-5F03-4AD4-AECA-7D4D665A026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a:extLst>
            <a:ext uri="{FF2B5EF4-FFF2-40B4-BE49-F238E27FC236}">
              <a16:creationId xmlns:a16="http://schemas.microsoft.com/office/drawing/2014/main" id="{CD28AB02-C93D-414E-A3B1-629AAEE546B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a:extLst>
            <a:ext uri="{FF2B5EF4-FFF2-40B4-BE49-F238E27FC236}">
              <a16:creationId xmlns:a16="http://schemas.microsoft.com/office/drawing/2014/main" id="{4B70E4BD-81DC-4437-9B6E-30F375F0A0B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a:extLst>
            <a:ext uri="{FF2B5EF4-FFF2-40B4-BE49-F238E27FC236}">
              <a16:creationId xmlns:a16="http://schemas.microsoft.com/office/drawing/2014/main" id="{0790E10E-8CAA-499D-9A8B-34B94E4A08F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a:extLst>
            <a:ext uri="{FF2B5EF4-FFF2-40B4-BE49-F238E27FC236}">
              <a16:creationId xmlns:a16="http://schemas.microsoft.com/office/drawing/2014/main" id="{019EB343-0970-4E12-87DD-1F50AE9EAEB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a:extLst>
            <a:ext uri="{FF2B5EF4-FFF2-40B4-BE49-F238E27FC236}">
              <a16:creationId xmlns:a16="http://schemas.microsoft.com/office/drawing/2014/main" id="{EAA9872C-C1CF-4862-A562-31356CD6B84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a:extLst>
            <a:ext uri="{FF2B5EF4-FFF2-40B4-BE49-F238E27FC236}">
              <a16:creationId xmlns:a16="http://schemas.microsoft.com/office/drawing/2014/main" id="{517F5654-F4B7-4734-B18F-6C6281758AE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a:extLst>
            <a:ext uri="{FF2B5EF4-FFF2-40B4-BE49-F238E27FC236}">
              <a16:creationId xmlns:a16="http://schemas.microsoft.com/office/drawing/2014/main" id="{2465F83E-AD5B-4187-9BE5-8D6656B004B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a:extLst>
            <a:ext uri="{FF2B5EF4-FFF2-40B4-BE49-F238E27FC236}">
              <a16:creationId xmlns:a16="http://schemas.microsoft.com/office/drawing/2014/main" id="{AF077113-5F48-4ABE-A778-46D8B473C863}"/>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441AF619-855C-44F8-8E2F-65FAF850BF4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a:extLst>
            <a:ext uri="{FF2B5EF4-FFF2-40B4-BE49-F238E27FC236}">
              <a16:creationId xmlns:a16="http://schemas.microsoft.com/office/drawing/2014/main" id="{40CEDCAD-6779-4390-8B7A-13FCFA48752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8AE107CF-AEF5-446F-B486-9AB84BD0E23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513" name="直線コネクタ 512">
          <a:extLst>
            <a:ext uri="{FF2B5EF4-FFF2-40B4-BE49-F238E27FC236}">
              <a16:creationId xmlns:a16="http://schemas.microsoft.com/office/drawing/2014/main" id="{AD83A235-11B9-41C4-B9A8-503C6A33B80F}"/>
            </a:ext>
          </a:extLst>
        </xdr:cNvPr>
        <xdr:cNvCxnSpPr/>
      </xdr:nvCxnSpPr>
      <xdr:spPr>
        <a:xfrm flipV="1">
          <a:off x="16318864" y="565213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EA019ED1-F67C-426F-A1DC-95CE11DA8A85}"/>
            </a:ext>
          </a:extLst>
        </xdr:cNvPr>
        <xdr:cNvSpPr txBox="1"/>
      </xdr:nvSpPr>
      <xdr:spPr>
        <a:xfrm>
          <a:off x="16357600"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515" name="直線コネクタ 514">
          <a:extLst>
            <a:ext uri="{FF2B5EF4-FFF2-40B4-BE49-F238E27FC236}">
              <a16:creationId xmlns:a16="http://schemas.microsoft.com/office/drawing/2014/main" id="{81A162A8-CE3C-4C20-A595-44F9E191D724}"/>
            </a:ext>
          </a:extLst>
        </xdr:cNvPr>
        <xdr:cNvCxnSpPr/>
      </xdr:nvCxnSpPr>
      <xdr:spPr>
        <a:xfrm>
          <a:off x="16230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D7D98A10-D69F-4C2A-946F-D3EF109A5959}"/>
            </a:ext>
          </a:extLst>
        </xdr:cNvPr>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17" name="直線コネクタ 516">
          <a:extLst>
            <a:ext uri="{FF2B5EF4-FFF2-40B4-BE49-F238E27FC236}">
              <a16:creationId xmlns:a16="http://schemas.microsoft.com/office/drawing/2014/main" id="{6E0F0B2B-50D1-4A2B-85FE-FCA318C5BCE7}"/>
            </a:ext>
          </a:extLst>
        </xdr:cNvPr>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143527</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89CD1405-A6E6-4375-A497-B6BEB1F9CE67}"/>
            </a:ext>
          </a:extLst>
        </xdr:cNvPr>
        <xdr:cNvSpPr txBox="1"/>
      </xdr:nvSpPr>
      <xdr:spPr>
        <a:xfrm>
          <a:off x="16357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519" name="フローチャート: 判断 518">
          <a:extLst>
            <a:ext uri="{FF2B5EF4-FFF2-40B4-BE49-F238E27FC236}">
              <a16:creationId xmlns:a16="http://schemas.microsoft.com/office/drawing/2014/main" id="{89A4601E-A6C7-4915-B860-528EC44D1374}"/>
            </a:ext>
          </a:extLst>
        </xdr:cNvPr>
        <xdr:cNvSpPr/>
      </xdr:nvSpPr>
      <xdr:spPr>
        <a:xfrm>
          <a:off x="16268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520" name="フローチャート: 判断 519">
          <a:extLst>
            <a:ext uri="{FF2B5EF4-FFF2-40B4-BE49-F238E27FC236}">
              <a16:creationId xmlns:a16="http://schemas.microsoft.com/office/drawing/2014/main" id="{540A12FD-8092-4663-BD93-189EFC626DC1}"/>
            </a:ext>
          </a:extLst>
        </xdr:cNvPr>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1" name="フローチャート: 判断 520">
          <a:extLst>
            <a:ext uri="{FF2B5EF4-FFF2-40B4-BE49-F238E27FC236}">
              <a16:creationId xmlns:a16="http://schemas.microsoft.com/office/drawing/2014/main" id="{7CD93417-7285-486F-976B-C701E452456C}"/>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522" name="フローチャート: 判断 521">
          <a:extLst>
            <a:ext uri="{FF2B5EF4-FFF2-40B4-BE49-F238E27FC236}">
              <a16:creationId xmlns:a16="http://schemas.microsoft.com/office/drawing/2014/main" id="{12119562-578F-46F4-914A-76ED6BA09AF7}"/>
            </a:ext>
          </a:extLst>
        </xdr:cNvPr>
        <xdr:cNvSpPr/>
      </xdr:nvSpPr>
      <xdr:spPr>
        <a:xfrm>
          <a:off x="13652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523" name="フローチャート: 判断 522">
          <a:extLst>
            <a:ext uri="{FF2B5EF4-FFF2-40B4-BE49-F238E27FC236}">
              <a16:creationId xmlns:a16="http://schemas.microsoft.com/office/drawing/2014/main" id="{2244D382-7C57-4195-91C6-E1C7191DCE47}"/>
            </a:ext>
          </a:extLst>
        </xdr:cNvPr>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7175AFAC-4A62-4298-A37E-E4C68EE6167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5A959EC7-9694-4BB2-B3B8-F03780BE522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2139B458-2343-41E4-A40A-916726014A0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62A357B8-610D-4368-802E-BAAB6ED9A51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F7F13250-C4D5-46DD-9660-E39C7C4E780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529" name="楕円 528">
          <a:extLst>
            <a:ext uri="{FF2B5EF4-FFF2-40B4-BE49-F238E27FC236}">
              <a16:creationId xmlns:a16="http://schemas.microsoft.com/office/drawing/2014/main" id="{8E3CD809-EAE8-4F70-8D1B-29E4FE4D2412}"/>
            </a:ext>
          </a:extLst>
        </xdr:cNvPr>
        <xdr:cNvSpPr/>
      </xdr:nvSpPr>
      <xdr:spPr>
        <a:xfrm>
          <a:off x="16268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95267</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86692A83-BFB3-46CB-A36D-A695092CF2AF}"/>
            </a:ext>
          </a:extLst>
        </xdr:cNvPr>
        <xdr:cNvSpPr txBox="1"/>
      </xdr:nvSpPr>
      <xdr:spPr>
        <a:xfrm>
          <a:off x="16357600"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84455</xdr:rowOff>
    </xdr:from>
    <xdr:to>
      <xdr:col>81</xdr:col>
      <xdr:colOff>101600</xdr:colOff>
      <xdr:row>39</xdr:row>
      <xdr:rowOff>14605</xdr:rowOff>
    </xdr:to>
    <xdr:sp macro="" textlink="">
      <xdr:nvSpPr>
        <xdr:cNvPr id="531" name="楕円 530">
          <a:extLst>
            <a:ext uri="{FF2B5EF4-FFF2-40B4-BE49-F238E27FC236}">
              <a16:creationId xmlns:a16="http://schemas.microsoft.com/office/drawing/2014/main" id="{D6A3B78D-18CB-4EBB-9018-FA7F45E411C8}"/>
            </a:ext>
          </a:extLst>
        </xdr:cNvPr>
        <xdr:cNvSpPr/>
      </xdr:nvSpPr>
      <xdr:spPr>
        <a:xfrm>
          <a:off x="15430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135255</xdr:rowOff>
    </xdr:from>
    <xdr:to>
      <xdr:col>85</xdr:col>
      <xdr:colOff>127000</xdr:colOff>
      <xdr:row>38</xdr:row>
      <xdr:rowOff>167640</xdr:rowOff>
    </xdr:to>
    <xdr:cxnSp macro="">
      <xdr:nvCxnSpPr>
        <xdr:cNvPr id="532" name="直線コネクタ 531">
          <a:extLst>
            <a:ext uri="{FF2B5EF4-FFF2-40B4-BE49-F238E27FC236}">
              <a16:creationId xmlns:a16="http://schemas.microsoft.com/office/drawing/2014/main" id="{5DBEF650-3ACD-4F0D-B71B-F40DC8C3F3FC}"/>
            </a:ext>
          </a:extLst>
        </xdr:cNvPr>
        <xdr:cNvCxnSpPr/>
      </xdr:nvCxnSpPr>
      <xdr:spPr>
        <a:xfrm>
          <a:off x="15481300" y="665035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55880</xdr:rowOff>
    </xdr:from>
    <xdr:to>
      <xdr:col>76</xdr:col>
      <xdr:colOff>165100</xdr:colOff>
      <xdr:row>38</xdr:row>
      <xdr:rowOff>157480</xdr:rowOff>
    </xdr:to>
    <xdr:sp macro="" textlink="">
      <xdr:nvSpPr>
        <xdr:cNvPr id="533" name="楕円 532">
          <a:extLst>
            <a:ext uri="{FF2B5EF4-FFF2-40B4-BE49-F238E27FC236}">
              <a16:creationId xmlns:a16="http://schemas.microsoft.com/office/drawing/2014/main" id="{37701C6E-E6BA-42EE-9529-C2FFB409B631}"/>
            </a:ext>
          </a:extLst>
        </xdr:cNvPr>
        <xdr:cNvSpPr/>
      </xdr:nvSpPr>
      <xdr:spPr>
        <a:xfrm>
          <a:off x="14541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106680</xdr:rowOff>
    </xdr:from>
    <xdr:to>
      <xdr:col>81</xdr:col>
      <xdr:colOff>50800</xdr:colOff>
      <xdr:row>38</xdr:row>
      <xdr:rowOff>135255</xdr:rowOff>
    </xdr:to>
    <xdr:cxnSp macro="">
      <xdr:nvCxnSpPr>
        <xdr:cNvPr id="534" name="直線コネクタ 533">
          <a:extLst>
            <a:ext uri="{FF2B5EF4-FFF2-40B4-BE49-F238E27FC236}">
              <a16:creationId xmlns:a16="http://schemas.microsoft.com/office/drawing/2014/main" id="{B0734274-0DE5-454D-9C9B-2333CD37C217}"/>
            </a:ext>
          </a:extLst>
        </xdr:cNvPr>
        <xdr:cNvCxnSpPr/>
      </xdr:nvCxnSpPr>
      <xdr:spPr>
        <a:xfrm>
          <a:off x="14592300" y="66217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34925</xdr:rowOff>
    </xdr:from>
    <xdr:to>
      <xdr:col>72</xdr:col>
      <xdr:colOff>38100</xdr:colOff>
      <xdr:row>38</xdr:row>
      <xdr:rowOff>136525</xdr:rowOff>
    </xdr:to>
    <xdr:sp macro="" textlink="">
      <xdr:nvSpPr>
        <xdr:cNvPr id="535" name="楕円 534">
          <a:extLst>
            <a:ext uri="{FF2B5EF4-FFF2-40B4-BE49-F238E27FC236}">
              <a16:creationId xmlns:a16="http://schemas.microsoft.com/office/drawing/2014/main" id="{41DA78BD-2509-4160-91A5-49FFF4D4CFB6}"/>
            </a:ext>
          </a:extLst>
        </xdr:cNvPr>
        <xdr:cNvSpPr/>
      </xdr:nvSpPr>
      <xdr:spPr>
        <a:xfrm>
          <a:off x="13652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85725</xdr:rowOff>
    </xdr:from>
    <xdr:to>
      <xdr:col>76</xdr:col>
      <xdr:colOff>114300</xdr:colOff>
      <xdr:row>38</xdr:row>
      <xdr:rowOff>106680</xdr:rowOff>
    </xdr:to>
    <xdr:cxnSp macro="">
      <xdr:nvCxnSpPr>
        <xdr:cNvPr id="536" name="直線コネクタ 535">
          <a:extLst>
            <a:ext uri="{FF2B5EF4-FFF2-40B4-BE49-F238E27FC236}">
              <a16:creationId xmlns:a16="http://schemas.microsoft.com/office/drawing/2014/main" id="{FE0DF0DB-82A4-44BA-A738-E231FCDBD93C}"/>
            </a:ext>
          </a:extLst>
        </xdr:cNvPr>
        <xdr:cNvCxnSpPr/>
      </xdr:nvCxnSpPr>
      <xdr:spPr>
        <a:xfrm>
          <a:off x="13703300" y="66008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151130</xdr:rowOff>
    </xdr:from>
    <xdr:to>
      <xdr:col>67</xdr:col>
      <xdr:colOff>101600</xdr:colOff>
      <xdr:row>39</xdr:row>
      <xdr:rowOff>81280</xdr:rowOff>
    </xdr:to>
    <xdr:sp macro="" textlink="">
      <xdr:nvSpPr>
        <xdr:cNvPr id="537" name="楕円 536">
          <a:extLst>
            <a:ext uri="{FF2B5EF4-FFF2-40B4-BE49-F238E27FC236}">
              <a16:creationId xmlns:a16="http://schemas.microsoft.com/office/drawing/2014/main" id="{E8E23202-EA41-48AF-8AE9-1FD69CAD739F}"/>
            </a:ext>
          </a:extLst>
        </xdr:cNvPr>
        <xdr:cNvSpPr/>
      </xdr:nvSpPr>
      <xdr:spPr>
        <a:xfrm>
          <a:off x="12763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85725</xdr:rowOff>
    </xdr:from>
    <xdr:to>
      <xdr:col>71</xdr:col>
      <xdr:colOff>177800</xdr:colOff>
      <xdr:row>39</xdr:row>
      <xdr:rowOff>30480</xdr:rowOff>
    </xdr:to>
    <xdr:cxnSp macro="">
      <xdr:nvCxnSpPr>
        <xdr:cNvPr id="538" name="直線コネクタ 537">
          <a:extLst>
            <a:ext uri="{FF2B5EF4-FFF2-40B4-BE49-F238E27FC236}">
              <a16:creationId xmlns:a16="http://schemas.microsoft.com/office/drawing/2014/main" id="{3A64E3F1-F962-4BF9-AFFC-458509676203}"/>
            </a:ext>
          </a:extLst>
        </xdr:cNvPr>
        <xdr:cNvCxnSpPr/>
      </xdr:nvCxnSpPr>
      <xdr:spPr>
        <a:xfrm flipV="1">
          <a:off x="12814300" y="6600825"/>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12082</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361A0E60-AFE4-4A5A-8CCF-6733AAD6572B}"/>
            </a:ext>
          </a:extLst>
        </xdr:cNvPr>
        <xdr:cNvSpPr txBox="1"/>
      </xdr:nvSpPr>
      <xdr:spPr>
        <a:xfrm>
          <a:off x="15266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1D2535E2-C2D1-4CDE-8D27-B065DADDCAD0}"/>
            </a:ext>
          </a:extLst>
        </xdr:cNvPr>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12082</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4CFBB3F3-EC38-4D0F-985B-56D2C8C78AE7}"/>
            </a:ext>
          </a:extLst>
        </xdr:cNvPr>
        <xdr:cNvSpPr txBox="1"/>
      </xdr:nvSpPr>
      <xdr:spPr>
        <a:xfrm>
          <a:off x="13500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27322</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724A60AA-63D0-4669-8B98-5735E5874736}"/>
            </a:ext>
          </a:extLst>
        </xdr:cNvPr>
        <xdr:cNvSpPr txBox="1"/>
      </xdr:nvSpPr>
      <xdr:spPr>
        <a:xfrm>
          <a:off x="12611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5732</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BDD1E015-CE1E-40C9-9EED-F7715038D0E9}"/>
            </a:ext>
          </a:extLst>
        </xdr:cNvPr>
        <xdr:cNvSpPr txBox="1"/>
      </xdr:nvSpPr>
      <xdr:spPr>
        <a:xfrm>
          <a:off x="152660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148607</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B65E1741-FB8B-43C9-8FA3-6A065B78BC46}"/>
            </a:ext>
          </a:extLst>
        </xdr:cNvPr>
        <xdr:cNvSpPr txBox="1"/>
      </xdr:nvSpPr>
      <xdr:spPr>
        <a:xfrm>
          <a:off x="14389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127652</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BD5F54B7-2FEF-4D1B-B6B6-6EFD34DF2E69}"/>
            </a:ext>
          </a:extLst>
        </xdr:cNvPr>
        <xdr:cNvSpPr txBox="1"/>
      </xdr:nvSpPr>
      <xdr:spPr>
        <a:xfrm>
          <a:off x="13500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72407</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5C304D77-8288-4140-940D-480A04D833B9}"/>
            </a:ext>
          </a:extLst>
        </xdr:cNvPr>
        <xdr:cNvSpPr txBox="1"/>
      </xdr:nvSpPr>
      <xdr:spPr>
        <a:xfrm>
          <a:off x="12611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A2D309A3-7D9E-42F7-A130-678CFF290DA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4F45147B-51E6-47C6-A8A2-666128B9C11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6F73C992-A575-469E-B345-26040048098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06DA3B17-3B37-4884-8FA9-F18EB4FE5E9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7B6A199C-F822-4B67-81FF-D121FD4DDC4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40F7ECE0-BD8C-45AD-AA13-2C87538DB17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EC7E3D02-A945-4C76-9993-E0E429171B7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44F97CF0-46D0-45E8-863A-689A339EF20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4F0AF186-E896-4804-B2FF-C5D8F4FC11F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9DD7B0E2-2275-4F5C-9AFC-F0D770AA5E9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7" name="直線コネクタ 556">
          <a:extLst>
            <a:ext uri="{FF2B5EF4-FFF2-40B4-BE49-F238E27FC236}">
              <a16:creationId xmlns:a16="http://schemas.microsoft.com/office/drawing/2014/main" id="{A684FB0F-3D4A-4CCA-A52A-FBF856273655}"/>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8" name="テキスト ボックス 557">
          <a:extLst>
            <a:ext uri="{FF2B5EF4-FFF2-40B4-BE49-F238E27FC236}">
              <a16:creationId xmlns:a16="http://schemas.microsoft.com/office/drawing/2014/main" id="{8BAA234F-93D4-4105-A064-39F65E2DED47}"/>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a:extLst>
            <a:ext uri="{FF2B5EF4-FFF2-40B4-BE49-F238E27FC236}">
              <a16:creationId xmlns:a16="http://schemas.microsoft.com/office/drawing/2014/main" id="{4156D3C8-E6D0-4042-B816-46A806094A0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0" name="テキスト ボックス 559">
          <a:extLst>
            <a:ext uri="{FF2B5EF4-FFF2-40B4-BE49-F238E27FC236}">
              <a16:creationId xmlns:a16="http://schemas.microsoft.com/office/drawing/2014/main" id="{B4EDB768-EEE7-431C-81C9-C7003FB89A69}"/>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1" name="直線コネクタ 560">
          <a:extLst>
            <a:ext uri="{FF2B5EF4-FFF2-40B4-BE49-F238E27FC236}">
              <a16:creationId xmlns:a16="http://schemas.microsoft.com/office/drawing/2014/main" id="{4A60DD30-E78A-4913-BB01-3C7EAA72CE24}"/>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2" name="テキスト ボックス 561">
          <a:extLst>
            <a:ext uri="{FF2B5EF4-FFF2-40B4-BE49-F238E27FC236}">
              <a16:creationId xmlns:a16="http://schemas.microsoft.com/office/drawing/2014/main" id="{917BB7E9-B119-48B4-BD26-97CD0E77D627}"/>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A0B8E078-17AB-4E3F-A250-D98DB83A578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2DD98311-0E63-4ACA-9EA5-9FF44EA23C26}"/>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4BDC16BA-8C68-4517-81E4-E9B4DBE58F4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566" name="直線コネクタ 565">
          <a:extLst>
            <a:ext uri="{FF2B5EF4-FFF2-40B4-BE49-F238E27FC236}">
              <a16:creationId xmlns:a16="http://schemas.microsoft.com/office/drawing/2014/main" id="{938A0E45-1A06-4B67-83C3-293CD655487D}"/>
            </a:ext>
          </a:extLst>
        </xdr:cNvPr>
        <xdr:cNvCxnSpPr/>
      </xdr:nvCxnSpPr>
      <xdr:spPr>
        <a:xfrm flipV="1">
          <a:off x="22160864" y="5850436"/>
          <a:ext cx="0" cy="119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567" name="【一般廃棄物処理施設】&#10;一人当たり有形固定資産（償却資産）額最小値テキスト">
          <a:extLst>
            <a:ext uri="{FF2B5EF4-FFF2-40B4-BE49-F238E27FC236}">
              <a16:creationId xmlns:a16="http://schemas.microsoft.com/office/drawing/2014/main" id="{08E36AEB-D26E-4259-ADC3-C2E5F7EF58A3}"/>
            </a:ext>
          </a:extLst>
        </xdr:cNvPr>
        <xdr:cNvSpPr txBox="1"/>
      </xdr:nvSpPr>
      <xdr:spPr>
        <a:xfrm>
          <a:off x="22199600" y="7051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568" name="直線コネクタ 567">
          <a:extLst>
            <a:ext uri="{FF2B5EF4-FFF2-40B4-BE49-F238E27FC236}">
              <a16:creationId xmlns:a16="http://schemas.microsoft.com/office/drawing/2014/main" id="{88E92A2A-4B3D-413E-83F6-51383C65723A}"/>
            </a:ext>
          </a:extLst>
        </xdr:cNvPr>
        <xdr:cNvCxnSpPr/>
      </xdr:nvCxnSpPr>
      <xdr:spPr>
        <a:xfrm>
          <a:off x="22072600" y="704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41CD2009-856E-489B-9859-17D6D772888F}"/>
            </a:ext>
          </a:extLst>
        </xdr:cNvPr>
        <xdr:cNvSpPr txBox="1"/>
      </xdr:nvSpPr>
      <xdr:spPr>
        <a:xfrm>
          <a:off x="22199600" y="562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570" name="直線コネクタ 569">
          <a:extLst>
            <a:ext uri="{FF2B5EF4-FFF2-40B4-BE49-F238E27FC236}">
              <a16:creationId xmlns:a16="http://schemas.microsoft.com/office/drawing/2014/main" id="{A8924642-C31A-4472-840E-DFCD2A4B65C8}"/>
            </a:ext>
          </a:extLst>
        </xdr:cNvPr>
        <xdr:cNvCxnSpPr/>
      </xdr:nvCxnSpPr>
      <xdr:spPr>
        <a:xfrm>
          <a:off x="22072600" y="585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42055</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A1DC1FF4-25D4-40C6-B4D9-19D050EB41E3}"/>
            </a:ext>
          </a:extLst>
        </xdr:cNvPr>
        <xdr:cNvSpPr txBox="1"/>
      </xdr:nvSpPr>
      <xdr:spPr>
        <a:xfrm>
          <a:off x="22199600" y="6557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572" name="フローチャート: 判断 571">
          <a:extLst>
            <a:ext uri="{FF2B5EF4-FFF2-40B4-BE49-F238E27FC236}">
              <a16:creationId xmlns:a16="http://schemas.microsoft.com/office/drawing/2014/main" id="{28944324-EE4A-4F05-AE49-60290890C784}"/>
            </a:ext>
          </a:extLst>
        </xdr:cNvPr>
        <xdr:cNvSpPr/>
      </xdr:nvSpPr>
      <xdr:spPr>
        <a:xfrm>
          <a:off x="22110700" y="65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573" name="フローチャート: 判断 572">
          <a:extLst>
            <a:ext uri="{FF2B5EF4-FFF2-40B4-BE49-F238E27FC236}">
              <a16:creationId xmlns:a16="http://schemas.microsoft.com/office/drawing/2014/main" id="{6DB9D447-CC71-407E-9019-B29AFFFCA48C}"/>
            </a:ext>
          </a:extLst>
        </xdr:cNvPr>
        <xdr:cNvSpPr/>
      </xdr:nvSpPr>
      <xdr:spPr>
        <a:xfrm>
          <a:off x="21272500" y="658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574" name="フローチャート: 判断 573">
          <a:extLst>
            <a:ext uri="{FF2B5EF4-FFF2-40B4-BE49-F238E27FC236}">
              <a16:creationId xmlns:a16="http://schemas.microsoft.com/office/drawing/2014/main" id="{F4A0B66B-645F-4130-8661-37C68A86E1CE}"/>
            </a:ext>
          </a:extLst>
        </xdr:cNvPr>
        <xdr:cNvSpPr/>
      </xdr:nvSpPr>
      <xdr:spPr>
        <a:xfrm>
          <a:off x="20383500" y="65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575" name="フローチャート: 判断 574">
          <a:extLst>
            <a:ext uri="{FF2B5EF4-FFF2-40B4-BE49-F238E27FC236}">
              <a16:creationId xmlns:a16="http://schemas.microsoft.com/office/drawing/2014/main" id="{1A6C2A40-2292-4022-AA47-887E3441806B}"/>
            </a:ext>
          </a:extLst>
        </xdr:cNvPr>
        <xdr:cNvSpPr/>
      </xdr:nvSpPr>
      <xdr:spPr>
        <a:xfrm>
          <a:off x="19494500" y="66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576" name="フローチャート: 判断 575">
          <a:extLst>
            <a:ext uri="{FF2B5EF4-FFF2-40B4-BE49-F238E27FC236}">
              <a16:creationId xmlns:a16="http://schemas.microsoft.com/office/drawing/2014/main" id="{10CC1815-D9BA-4878-81A9-ABCBD2F2374C}"/>
            </a:ext>
          </a:extLst>
        </xdr:cNvPr>
        <xdr:cNvSpPr/>
      </xdr:nvSpPr>
      <xdr:spPr>
        <a:xfrm>
          <a:off x="18605500" y="662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E6172377-97E5-4832-9FD4-0DF0AA4E6FF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35E9CC12-4456-4ECF-A4EF-2488D23E15D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6936DABF-18DA-47EB-B257-D0FB9EECF10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D4D46D98-7515-44CC-955A-46AC8331256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849E4447-9433-4DE8-ABCD-50445F4CB33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155742</xdr:rowOff>
    </xdr:from>
    <xdr:to>
      <xdr:col>116</xdr:col>
      <xdr:colOff>114300</xdr:colOff>
      <xdr:row>37</xdr:row>
      <xdr:rowOff>85892</xdr:rowOff>
    </xdr:to>
    <xdr:sp macro="" textlink="">
      <xdr:nvSpPr>
        <xdr:cNvPr id="582" name="楕円 581">
          <a:extLst>
            <a:ext uri="{FF2B5EF4-FFF2-40B4-BE49-F238E27FC236}">
              <a16:creationId xmlns:a16="http://schemas.microsoft.com/office/drawing/2014/main" id="{89EC7E92-2BF6-4E73-9366-A1729C5FAF5F}"/>
            </a:ext>
          </a:extLst>
        </xdr:cNvPr>
        <xdr:cNvSpPr/>
      </xdr:nvSpPr>
      <xdr:spPr>
        <a:xfrm>
          <a:off x="22110700" y="632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7169</xdr:rowOff>
    </xdr:from>
    <xdr:ext cx="599010" cy="259045"/>
    <xdr:sp macro="" textlink="">
      <xdr:nvSpPr>
        <xdr:cNvPr id="583" name="【一般廃棄物処理施設】&#10;一人当たり有形固定資産（償却資産）額該当値テキスト">
          <a:extLst>
            <a:ext uri="{FF2B5EF4-FFF2-40B4-BE49-F238E27FC236}">
              <a16:creationId xmlns:a16="http://schemas.microsoft.com/office/drawing/2014/main" id="{AD6D923E-7CF5-4042-BA11-2B1F5A21D533}"/>
            </a:ext>
          </a:extLst>
        </xdr:cNvPr>
        <xdr:cNvSpPr txBox="1"/>
      </xdr:nvSpPr>
      <xdr:spPr>
        <a:xfrm>
          <a:off x="22199600" y="61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149758</xdr:rowOff>
    </xdr:from>
    <xdr:to>
      <xdr:col>112</xdr:col>
      <xdr:colOff>38100</xdr:colOff>
      <xdr:row>37</xdr:row>
      <xdr:rowOff>79908</xdr:rowOff>
    </xdr:to>
    <xdr:sp macro="" textlink="">
      <xdr:nvSpPr>
        <xdr:cNvPr id="584" name="楕円 583">
          <a:extLst>
            <a:ext uri="{FF2B5EF4-FFF2-40B4-BE49-F238E27FC236}">
              <a16:creationId xmlns:a16="http://schemas.microsoft.com/office/drawing/2014/main" id="{E403031A-E4D3-4F11-9D55-68307890DD46}"/>
            </a:ext>
          </a:extLst>
        </xdr:cNvPr>
        <xdr:cNvSpPr/>
      </xdr:nvSpPr>
      <xdr:spPr>
        <a:xfrm>
          <a:off x="21272500" y="632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29108</xdr:rowOff>
    </xdr:from>
    <xdr:to>
      <xdr:col>116</xdr:col>
      <xdr:colOff>63500</xdr:colOff>
      <xdr:row>37</xdr:row>
      <xdr:rowOff>35092</xdr:rowOff>
    </xdr:to>
    <xdr:cxnSp macro="">
      <xdr:nvCxnSpPr>
        <xdr:cNvPr id="585" name="直線コネクタ 584">
          <a:extLst>
            <a:ext uri="{FF2B5EF4-FFF2-40B4-BE49-F238E27FC236}">
              <a16:creationId xmlns:a16="http://schemas.microsoft.com/office/drawing/2014/main" id="{14435DF0-26F0-414D-9F3D-EE41285AF280}"/>
            </a:ext>
          </a:extLst>
        </xdr:cNvPr>
        <xdr:cNvCxnSpPr/>
      </xdr:nvCxnSpPr>
      <xdr:spPr>
        <a:xfrm>
          <a:off x="21323300" y="6372758"/>
          <a:ext cx="838200" cy="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152833</xdr:rowOff>
    </xdr:from>
    <xdr:to>
      <xdr:col>107</xdr:col>
      <xdr:colOff>101600</xdr:colOff>
      <xdr:row>37</xdr:row>
      <xdr:rowOff>82983</xdr:rowOff>
    </xdr:to>
    <xdr:sp macro="" textlink="">
      <xdr:nvSpPr>
        <xdr:cNvPr id="586" name="楕円 585">
          <a:extLst>
            <a:ext uri="{FF2B5EF4-FFF2-40B4-BE49-F238E27FC236}">
              <a16:creationId xmlns:a16="http://schemas.microsoft.com/office/drawing/2014/main" id="{CCCA4459-B3FE-467E-B9F8-FEF656914DB1}"/>
            </a:ext>
          </a:extLst>
        </xdr:cNvPr>
        <xdr:cNvSpPr/>
      </xdr:nvSpPr>
      <xdr:spPr>
        <a:xfrm>
          <a:off x="20383500" y="632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29108</xdr:rowOff>
    </xdr:from>
    <xdr:to>
      <xdr:col>111</xdr:col>
      <xdr:colOff>177800</xdr:colOff>
      <xdr:row>37</xdr:row>
      <xdr:rowOff>32183</xdr:rowOff>
    </xdr:to>
    <xdr:cxnSp macro="">
      <xdr:nvCxnSpPr>
        <xdr:cNvPr id="587" name="直線コネクタ 586">
          <a:extLst>
            <a:ext uri="{FF2B5EF4-FFF2-40B4-BE49-F238E27FC236}">
              <a16:creationId xmlns:a16="http://schemas.microsoft.com/office/drawing/2014/main" id="{208A1CFA-9335-4E15-9B0E-E8FE0A4ECE01}"/>
            </a:ext>
          </a:extLst>
        </xdr:cNvPr>
        <xdr:cNvCxnSpPr/>
      </xdr:nvCxnSpPr>
      <xdr:spPr>
        <a:xfrm flipV="1">
          <a:off x="20434300" y="6372758"/>
          <a:ext cx="889000" cy="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148295</xdr:rowOff>
    </xdr:from>
    <xdr:to>
      <xdr:col>102</xdr:col>
      <xdr:colOff>165100</xdr:colOff>
      <xdr:row>37</xdr:row>
      <xdr:rowOff>78445</xdr:rowOff>
    </xdr:to>
    <xdr:sp macro="" textlink="">
      <xdr:nvSpPr>
        <xdr:cNvPr id="588" name="楕円 587">
          <a:extLst>
            <a:ext uri="{FF2B5EF4-FFF2-40B4-BE49-F238E27FC236}">
              <a16:creationId xmlns:a16="http://schemas.microsoft.com/office/drawing/2014/main" id="{43BF238C-3FA6-483C-9F8E-6A9EA83458DB}"/>
            </a:ext>
          </a:extLst>
        </xdr:cNvPr>
        <xdr:cNvSpPr/>
      </xdr:nvSpPr>
      <xdr:spPr>
        <a:xfrm>
          <a:off x="19494500" y="63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27645</xdr:rowOff>
    </xdr:from>
    <xdr:to>
      <xdr:col>107</xdr:col>
      <xdr:colOff>50800</xdr:colOff>
      <xdr:row>37</xdr:row>
      <xdr:rowOff>32183</xdr:rowOff>
    </xdr:to>
    <xdr:cxnSp macro="">
      <xdr:nvCxnSpPr>
        <xdr:cNvPr id="589" name="直線コネクタ 588">
          <a:extLst>
            <a:ext uri="{FF2B5EF4-FFF2-40B4-BE49-F238E27FC236}">
              <a16:creationId xmlns:a16="http://schemas.microsoft.com/office/drawing/2014/main" id="{CD7047A5-CEEB-4328-8694-2AE493715C06}"/>
            </a:ext>
          </a:extLst>
        </xdr:cNvPr>
        <xdr:cNvCxnSpPr/>
      </xdr:nvCxnSpPr>
      <xdr:spPr>
        <a:xfrm>
          <a:off x="19545300" y="6371295"/>
          <a:ext cx="889000" cy="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20965</xdr:rowOff>
    </xdr:from>
    <xdr:to>
      <xdr:col>98</xdr:col>
      <xdr:colOff>38100</xdr:colOff>
      <xdr:row>37</xdr:row>
      <xdr:rowOff>122565</xdr:rowOff>
    </xdr:to>
    <xdr:sp macro="" textlink="">
      <xdr:nvSpPr>
        <xdr:cNvPr id="590" name="楕円 589">
          <a:extLst>
            <a:ext uri="{FF2B5EF4-FFF2-40B4-BE49-F238E27FC236}">
              <a16:creationId xmlns:a16="http://schemas.microsoft.com/office/drawing/2014/main" id="{EBC11B88-0FE7-4390-88E9-D13FD68E0834}"/>
            </a:ext>
          </a:extLst>
        </xdr:cNvPr>
        <xdr:cNvSpPr/>
      </xdr:nvSpPr>
      <xdr:spPr>
        <a:xfrm>
          <a:off x="18605500" y="636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27645</xdr:rowOff>
    </xdr:from>
    <xdr:to>
      <xdr:col>102</xdr:col>
      <xdr:colOff>114300</xdr:colOff>
      <xdr:row>37</xdr:row>
      <xdr:rowOff>71765</xdr:rowOff>
    </xdr:to>
    <xdr:cxnSp macro="">
      <xdr:nvCxnSpPr>
        <xdr:cNvPr id="591" name="直線コネクタ 590">
          <a:extLst>
            <a:ext uri="{FF2B5EF4-FFF2-40B4-BE49-F238E27FC236}">
              <a16:creationId xmlns:a16="http://schemas.microsoft.com/office/drawing/2014/main" id="{81711462-DDD7-443A-803C-CD7BF4C5F751}"/>
            </a:ext>
          </a:extLst>
        </xdr:cNvPr>
        <xdr:cNvCxnSpPr/>
      </xdr:nvCxnSpPr>
      <xdr:spPr>
        <a:xfrm flipV="1">
          <a:off x="18656300" y="6371295"/>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162961</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DE433211-36B0-49E7-A7F8-9D3A4CC68D3D}"/>
            </a:ext>
          </a:extLst>
        </xdr:cNvPr>
        <xdr:cNvSpPr txBox="1"/>
      </xdr:nvSpPr>
      <xdr:spPr>
        <a:xfrm>
          <a:off x="21043411" y="667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5816</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E843CDBD-2A5B-47EA-B673-E1D890595929}"/>
            </a:ext>
          </a:extLst>
        </xdr:cNvPr>
        <xdr:cNvSpPr txBox="1"/>
      </xdr:nvSpPr>
      <xdr:spPr>
        <a:xfrm>
          <a:off x="20167111" y="669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21241</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D4D6CD45-2093-4052-8DDE-55D94DFB954D}"/>
            </a:ext>
          </a:extLst>
        </xdr:cNvPr>
        <xdr:cNvSpPr txBox="1"/>
      </xdr:nvSpPr>
      <xdr:spPr>
        <a:xfrm>
          <a:off x="19278111" y="670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27515</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61E10C13-302F-411A-A539-970E048FCC13}"/>
            </a:ext>
          </a:extLst>
        </xdr:cNvPr>
        <xdr:cNvSpPr txBox="1"/>
      </xdr:nvSpPr>
      <xdr:spPr>
        <a:xfrm>
          <a:off x="18389111" y="671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96435</xdr:rowOff>
    </xdr:from>
    <xdr:ext cx="599010" cy="259045"/>
    <xdr:sp macro="" textlink="">
      <xdr:nvSpPr>
        <xdr:cNvPr id="596" name="n_1mainValue【一般廃棄物処理施設】&#10;一人当たり有形固定資産（償却資産）額">
          <a:extLst>
            <a:ext uri="{FF2B5EF4-FFF2-40B4-BE49-F238E27FC236}">
              <a16:creationId xmlns:a16="http://schemas.microsoft.com/office/drawing/2014/main" id="{020E6E4B-FE64-44A0-A7B1-D492A376A6A4}"/>
            </a:ext>
          </a:extLst>
        </xdr:cNvPr>
        <xdr:cNvSpPr txBox="1"/>
      </xdr:nvSpPr>
      <xdr:spPr>
        <a:xfrm>
          <a:off x="21011095" y="6097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99510</xdr:rowOff>
    </xdr:from>
    <xdr:ext cx="599010" cy="259045"/>
    <xdr:sp macro="" textlink="">
      <xdr:nvSpPr>
        <xdr:cNvPr id="597" name="n_2mainValue【一般廃棄物処理施設】&#10;一人当たり有形固定資産（償却資産）額">
          <a:extLst>
            <a:ext uri="{FF2B5EF4-FFF2-40B4-BE49-F238E27FC236}">
              <a16:creationId xmlns:a16="http://schemas.microsoft.com/office/drawing/2014/main" id="{6E711B31-5817-4E24-A5FE-7CC77665F0BD}"/>
            </a:ext>
          </a:extLst>
        </xdr:cNvPr>
        <xdr:cNvSpPr txBox="1"/>
      </xdr:nvSpPr>
      <xdr:spPr>
        <a:xfrm>
          <a:off x="20134795" y="610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94972</xdr:rowOff>
    </xdr:from>
    <xdr:ext cx="599010" cy="259045"/>
    <xdr:sp macro="" textlink="">
      <xdr:nvSpPr>
        <xdr:cNvPr id="598" name="n_3mainValue【一般廃棄物処理施設】&#10;一人当たり有形固定資産（償却資産）額">
          <a:extLst>
            <a:ext uri="{FF2B5EF4-FFF2-40B4-BE49-F238E27FC236}">
              <a16:creationId xmlns:a16="http://schemas.microsoft.com/office/drawing/2014/main" id="{DC1E70CB-1905-4934-9CA2-4CBDCAC11437}"/>
            </a:ext>
          </a:extLst>
        </xdr:cNvPr>
        <xdr:cNvSpPr txBox="1"/>
      </xdr:nvSpPr>
      <xdr:spPr>
        <a:xfrm>
          <a:off x="19245795" y="609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139092</xdr:rowOff>
    </xdr:from>
    <xdr:ext cx="599010" cy="259045"/>
    <xdr:sp macro="" textlink="">
      <xdr:nvSpPr>
        <xdr:cNvPr id="599" name="n_4mainValue【一般廃棄物処理施設】&#10;一人当たり有形固定資産（償却資産）額">
          <a:extLst>
            <a:ext uri="{FF2B5EF4-FFF2-40B4-BE49-F238E27FC236}">
              <a16:creationId xmlns:a16="http://schemas.microsoft.com/office/drawing/2014/main" id="{30FFEE94-9DC8-4B74-A794-8AF0AEB8E0CB}"/>
            </a:ext>
          </a:extLst>
        </xdr:cNvPr>
        <xdr:cNvSpPr txBox="1"/>
      </xdr:nvSpPr>
      <xdr:spPr>
        <a:xfrm>
          <a:off x="18356795" y="61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3BA26620-422C-4754-AD0B-F042EFCD4BB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3458D763-60A4-4A8F-84BE-2D8E3AE8576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450FB932-02AD-4338-B7CA-2D197215B88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039CE180-6DA6-4C56-9649-E1B7ED97171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40264B64-E6D3-419B-95E8-800D5F5AE5C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418CBB67-9508-4BB7-AC3A-64FF659B280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9D1F2CDA-9FE1-4A77-B470-C66B1635BCF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9CB4512E-6CEB-4E4D-9E88-780234A15C1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EC4C7422-A793-4665-B232-FC008835C4C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DA1F1672-08E6-4DF6-A24A-91D809EEACA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05FF98A8-638A-44FD-BE30-91AA28820BA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id="{220AF022-AC3E-46EB-96A1-122D1DA9EB5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2" name="テキスト ボックス 611">
          <a:extLst>
            <a:ext uri="{FF2B5EF4-FFF2-40B4-BE49-F238E27FC236}">
              <a16:creationId xmlns:a16="http://schemas.microsoft.com/office/drawing/2014/main" id="{561FD1EC-CD35-495C-A42E-E278A4FA1B6B}"/>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id="{BE10CC0E-7C73-4966-B5BA-714C488D62C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a16="http://schemas.microsoft.com/office/drawing/2014/main" id="{9E9E22B7-DB62-4DFF-A96E-623F73497DC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id="{5F13DB0C-1551-4FD0-B7FB-E99C3B6963F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a16="http://schemas.microsoft.com/office/drawing/2014/main" id="{7F256DC9-D570-4429-ACB7-42AFBCE850C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id="{2813D98A-4763-4A46-9308-8748E902BE8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a16="http://schemas.microsoft.com/office/drawing/2014/main" id="{08593F85-F460-4424-91C8-BD6887BA323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id="{FC958EA8-358C-4539-BA68-9677E454050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0" name="テキスト ボックス 619">
          <a:extLst>
            <a:ext uri="{FF2B5EF4-FFF2-40B4-BE49-F238E27FC236}">
              <a16:creationId xmlns:a16="http://schemas.microsoft.com/office/drawing/2014/main" id="{50FDF1A9-AE82-4233-8001-D0E2F9242319}"/>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E945CB59-0078-475E-A9C2-9A1D0CAC5BF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2" name="テキスト ボックス 621">
          <a:extLst>
            <a:ext uri="{FF2B5EF4-FFF2-40B4-BE49-F238E27FC236}">
              <a16:creationId xmlns:a16="http://schemas.microsoft.com/office/drawing/2014/main" id="{FE0D9650-6C64-4275-9066-9DA1B6B00C1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a:extLst>
            <a:ext uri="{FF2B5EF4-FFF2-40B4-BE49-F238E27FC236}">
              <a16:creationId xmlns:a16="http://schemas.microsoft.com/office/drawing/2014/main" id="{3C7049BC-E26A-459F-9D44-BF1E83AEA04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xdr:rowOff>
    </xdr:from>
    <xdr:to>
      <xdr:col>85</xdr:col>
      <xdr:colOff>126364</xdr:colOff>
      <xdr:row>64</xdr:row>
      <xdr:rowOff>76200</xdr:rowOff>
    </xdr:to>
    <xdr:cxnSp macro="">
      <xdr:nvCxnSpPr>
        <xdr:cNvPr id="624" name="直線コネクタ 623">
          <a:extLst>
            <a:ext uri="{FF2B5EF4-FFF2-40B4-BE49-F238E27FC236}">
              <a16:creationId xmlns:a16="http://schemas.microsoft.com/office/drawing/2014/main" id="{94FEEC10-3C82-43B1-8C34-F42282FFB4E5}"/>
            </a:ext>
          </a:extLst>
        </xdr:cNvPr>
        <xdr:cNvCxnSpPr/>
      </xdr:nvCxnSpPr>
      <xdr:spPr>
        <a:xfrm flipV="1">
          <a:off x="16318864" y="944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25" name="【保健センター・保健所】&#10;有形固定資産減価償却率最小値テキスト">
          <a:extLst>
            <a:ext uri="{FF2B5EF4-FFF2-40B4-BE49-F238E27FC236}">
              <a16:creationId xmlns:a16="http://schemas.microsoft.com/office/drawing/2014/main" id="{8179E5F6-29E1-4E25-ACD4-E232740332C1}"/>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6" name="直線コネクタ 625">
          <a:extLst>
            <a:ext uri="{FF2B5EF4-FFF2-40B4-BE49-F238E27FC236}">
              <a16:creationId xmlns:a16="http://schemas.microsoft.com/office/drawing/2014/main" id="{6A13ED6D-261E-4271-B9F8-E60AF4E441FD}"/>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129557</xdr:rowOff>
    </xdr:from>
    <xdr:ext cx="405111" cy="259045"/>
    <xdr:sp macro="" textlink="">
      <xdr:nvSpPr>
        <xdr:cNvPr id="627" name="【保健センター・保健所】&#10;有形固定資産減価償却率最大値テキスト">
          <a:extLst>
            <a:ext uri="{FF2B5EF4-FFF2-40B4-BE49-F238E27FC236}">
              <a16:creationId xmlns:a16="http://schemas.microsoft.com/office/drawing/2014/main" id="{28A94592-8ACF-4583-AFD1-ECED0A0ED689}"/>
            </a:ext>
          </a:extLst>
        </xdr:cNvPr>
        <xdr:cNvSpPr txBox="1"/>
      </xdr:nvSpPr>
      <xdr:spPr>
        <a:xfrm>
          <a:off x="163576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628" name="直線コネクタ 627">
          <a:extLst>
            <a:ext uri="{FF2B5EF4-FFF2-40B4-BE49-F238E27FC236}">
              <a16:creationId xmlns:a16="http://schemas.microsoft.com/office/drawing/2014/main" id="{84209660-8BD9-47DE-BF02-D1FB0B815CE0}"/>
            </a:ext>
          </a:extLst>
        </xdr:cNvPr>
        <xdr:cNvCxnSpPr/>
      </xdr:nvCxnSpPr>
      <xdr:spPr>
        <a:xfrm>
          <a:off x="16230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128287</xdr:rowOff>
    </xdr:from>
    <xdr:ext cx="405111" cy="259045"/>
    <xdr:sp macro="" textlink="">
      <xdr:nvSpPr>
        <xdr:cNvPr id="629" name="【保健センター・保健所】&#10;有形固定資産減価償却率平均値テキスト">
          <a:extLst>
            <a:ext uri="{FF2B5EF4-FFF2-40B4-BE49-F238E27FC236}">
              <a16:creationId xmlns:a16="http://schemas.microsoft.com/office/drawing/2014/main" id="{FD375B12-F887-4266-AF8F-4F3A1211B6D2}"/>
            </a:ext>
          </a:extLst>
        </xdr:cNvPr>
        <xdr:cNvSpPr txBox="1"/>
      </xdr:nvSpPr>
      <xdr:spPr>
        <a:xfrm>
          <a:off x="16357600" y="9900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630" name="フローチャート: 判断 629">
          <a:extLst>
            <a:ext uri="{FF2B5EF4-FFF2-40B4-BE49-F238E27FC236}">
              <a16:creationId xmlns:a16="http://schemas.microsoft.com/office/drawing/2014/main" id="{BCD846B6-E828-4CAA-B6CE-65C75224C16A}"/>
            </a:ext>
          </a:extLst>
        </xdr:cNvPr>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118745</xdr:rowOff>
    </xdr:from>
    <xdr:to>
      <xdr:col>81</xdr:col>
      <xdr:colOff>101600</xdr:colOff>
      <xdr:row>58</xdr:row>
      <xdr:rowOff>48895</xdr:rowOff>
    </xdr:to>
    <xdr:sp macro="" textlink="">
      <xdr:nvSpPr>
        <xdr:cNvPr id="631" name="フローチャート: 判断 630">
          <a:extLst>
            <a:ext uri="{FF2B5EF4-FFF2-40B4-BE49-F238E27FC236}">
              <a16:creationId xmlns:a16="http://schemas.microsoft.com/office/drawing/2014/main" id="{34189006-E6C0-47AF-8D2F-5CBECC7EE3A0}"/>
            </a:ext>
          </a:extLst>
        </xdr:cNvPr>
        <xdr:cNvSpPr/>
      </xdr:nvSpPr>
      <xdr:spPr>
        <a:xfrm>
          <a:off x="15430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84455</xdr:rowOff>
    </xdr:from>
    <xdr:to>
      <xdr:col>76</xdr:col>
      <xdr:colOff>165100</xdr:colOff>
      <xdr:row>58</xdr:row>
      <xdr:rowOff>14605</xdr:rowOff>
    </xdr:to>
    <xdr:sp macro="" textlink="">
      <xdr:nvSpPr>
        <xdr:cNvPr id="632" name="フローチャート: 判断 631">
          <a:extLst>
            <a:ext uri="{FF2B5EF4-FFF2-40B4-BE49-F238E27FC236}">
              <a16:creationId xmlns:a16="http://schemas.microsoft.com/office/drawing/2014/main" id="{16C382A5-7E4A-42E2-BEE4-697D158CAA1C}"/>
            </a:ext>
          </a:extLst>
        </xdr:cNvPr>
        <xdr:cNvSpPr/>
      </xdr:nvSpPr>
      <xdr:spPr>
        <a:xfrm>
          <a:off x="14541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59690</xdr:rowOff>
    </xdr:from>
    <xdr:to>
      <xdr:col>72</xdr:col>
      <xdr:colOff>38100</xdr:colOff>
      <xdr:row>57</xdr:row>
      <xdr:rowOff>161290</xdr:rowOff>
    </xdr:to>
    <xdr:sp macro="" textlink="">
      <xdr:nvSpPr>
        <xdr:cNvPr id="633" name="フローチャート: 判断 632">
          <a:extLst>
            <a:ext uri="{FF2B5EF4-FFF2-40B4-BE49-F238E27FC236}">
              <a16:creationId xmlns:a16="http://schemas.microsoft.com/office/drawing/2014/main" id="{F8849E42-7F00-4912-9A85-5851EEE358DF}"/>
            </a:ext>
          </a:extLst>
        </xdr:cNvPr>
        <xdr:cNvSpPr/>
      </xdr:nvSpPr>
      <xdr:spPr>
        <a:xfrm>
          <a:off x="13652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50165</xdr:rowOff>
    </xdr:from>
    <xdr:to>
      <xdr:col>67</xdr:col>
      <xdr:colOff>101600</xdr:colOff>
      <xdr:row>57</xdr:row>
      <xdr:rowOff>151765</xdr:rowOff>
    </xdr:to>
    <xdr:sp macro="" textlink="">
      <xdr:nvSpPr>
        <xdr:cNvPr id="634" name="フローチャート: 判断 633">
          <a:extLst>
            <a:ext uri="{FF2B5EF4-FFF2-40B4-BE49-F238E27FC236}">
              <a16:creationId xmlns:a16="http://schemas.microsoft.com/office/drawing/2014/main" id="{CD74CA3C-DD06-4212-9E64-CD6BA713B1F5}"/>
            </a:ext>
          </a:extLst>
        </xdr:cNvPr>
        <xdr:cNvSpPr/>
      </xdr:nvSpPr>
      <xdr:spPr>
        <a:xfrm>
          <a:off x="12763500"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C9618E0F-BC6F-4DDF-BCE4-7744909351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94FFA834-6C9A-4735-802C-06567DE9F58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B0B8D69D-FBFF-43D8-81DB-1BB49F47C09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75CA4590-754E-4424-8677-D356A9D23E1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7DEFAE53-D724-484E-92E6-71D668EFC4B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128270</xdr:rowOff>
    </xdr:from>
    <xdr:to>
      <xdr:col>85</xdr:col>
      <xdr:colOff>177800</xdr:colOff>
      <xdr:row>62</xdr:row>
      <xdr:rowOff>58420</xdr:rowOff>
    </xdr:to>
    <xdr:sp macro="" textlink="">
      <xdr:nvSpPr>
        <xdr:cNvPr id="640" name="楕円 639">
          <a:extLst>
            <a:ext uri="{FF2B5EF4-FFF2-40B4-BE49-F238E27FC236}">
              <a16:creationId xmlns:a16="http://schemas.microsoft.com/office/drawing/2014/main" id="{D6E34C79-B22B-44EA-A342-AF6B42BFABE2}"/>
            </a:ext>
          </a:extLst>
        </xdr:cNvPr>
        <xdr:cNvSpPr/>
      </xdr:nvSpPr>
      <xdr:spPr>
        <a:xfrm>
          <a:off x="162687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106697</xdr:rowOff>
    </xdr:from>
    <xdr:ext cx="405111" cy="259045"/>
    <xdr:sp macro="" textlink="">
      <xdr:nvSpPr>
        <xdr:cNvPr id="641" name="【保健センター・保健所】&#10;有形固定資産減価償却率該当値テキスト">
          <a:extLst>
            <a:ext uri="{FF2B5EF4-FFF2-40B4-BE49-F238E27FC236}">
              <a16:creationId xmlns:a16="http://schemas.microsoft.com/office/drawing/2014/main" id="{3D03D0CB-DD97-49A1-A7E6-F6FF4B00E871}"/>
            </a:ext>
          </a:extLst>
        </xdr:cNvPr>
        <xdr:cNvSpPr txBox="1"/>
      </xdr:nvSpPr>
      <xdr:spPr>
        <a:xfrm>
          <a:off x="16357600"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103505</xdr:rowOff>
    </xdr:from>
    <xdr:to>
      <xdr:col>81</xdr:col>
      <xdr:colOff>101600</xdr:colOff>
      <xdr:row>62</xdr:row>
      <xdr:rowOff>33655</xdr:rowOff>
    </xdr:to>
    <xdr:sp macro="" textlink="">
      <xdr:nvSpPr>
        <xdr:cNvPr id="642" name="楕円 641">
          <a:extLst>
            <a:ext uri="{FF2B5EF4-FFF2-40B4-BE49-F238E27FC236}">
              <a16:creationId xmlns:a16="http://schemas.microsoft.com/office/drawing/2014/main" id="{136F555C-D433-4EDD-AD67-F793C782682A}"/>
            </a:ext>
          </a:extLst>
        </xdr:cNvPr>
        <xdr:cNvSpPr/>
      </xdr:nvSpPr>
      <xdr:spPr>
        <a:xfrm>
          <a:off x="15430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154305</xdr:rowOff>
    </xdr:from>
    <xdr:to>
      <xdr:col>85</xdr:col>
      <xdr:colOff>127000</xdr:colOff>
      <xdr:row>62</xdr:row>
      <xdr:rowOff>7620</xdr:rowOff>
    </xdr:to>
    <xdr:cxnSp macro="">
      <xdr:nvCxnSpPr>
        <xdr:cNvPr id="643" name="直線コネクタ 642">
          <a:extLst>
            <a:ext uri="{FF2B5EF4-FFF2-40B4-BE49-F238E27FC236}">
              <a16:creationId xmlns:a16="http://schemas.microsoft.com/office/drawing/2014/main" id="{DB5B3270-D1EF-4E23-AF7A-25E3499A5EBF}"/>
            </a:ext>
          </a:extLst>
        </xdr:cNvPr>
        <xdr:cNvCxnSpPr/>
      </xdr:nvCxnSpPr>
      <xdr:spPr>
        <a:xfrm>
          <a:off x="15481300" y="1061275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73025</xdr:rowOff>
    </xdr:from>
    <xdr:to>
      <xdr:col>76</xdr:col>
      <xdr:colOff>165100</xdr:colOff>
      <xdr:row>62</xdr:row>
      <xdr:rowOff>3175</xdr:rowOff>
    </xdr:to>
    <xdr:sp macro="" textlink="">
      <xdr:nvSpPr>
        <xdr:cNvPr id="644" name="楕円 643">
          <a:extLst>
            <a:ext uri="{FF2B5EF4-FFF2-40B4-BE49-F238E27FC236}">
              <a16:creationId xmlns:a16="http://schemas.microsoft.com/office/drawing/2014/main" id="{AD06A628-D1DE-49F3-8358-64BB23C11BA6}"/>
            </a:ext>
          </a:extLst>
        </xdr:cNvPr>
        <xdr:cNvSpPr/>
      </xdr:nvSpPr>
      <xdr:spPr>
        <a:xfrm>
          <a:off x="145415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123825</xdr:rowOff>
    </xdr:from>
    <xdr:to>
      <xdr:col>81</xdr:col>
      <xdr:colOff>50800</xdr:colOff>
      <xdr:row>61</xdr:row>
      <xdr:rowOff>154305</xdr:rowOff>
    </xdr:to>
    <xdr:cxnSp macro="">
      <xdr:nvCxnSpPr>
        <xdr:cNvPr id="645" name="直線コネクタ 644">
          <a:extLst>
            <a:ext uri="{FF2B5EF4-FFF2-40B4-BE49-F238E27FC236}">
              <a16:creationId xmlns:a16="http://schemas.microsoft.com/office/drawing/2014/main" id="{78713978-E304-40F4-97C7-33EBA8670BB2}"/>
            </a:ext>
          </a:extLst>
        </xdr:cNvPr>
        <xdr:cNvCxnSpPr/>
      </xdr:nvCxnSpPr>
      <xdr:spPr>
        <a:xfrm>
          <a:off x="14592300" y="105822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42545</xdr:rowOff>
    </xdr:from>
    <xdr:to>
      <xdr:col>72</xdr:col>
      <xdr:colOff>38100</xdr:colOff>
      <xdr:row>61</xdr:row>
      <xdr:rowOff>144145</xdr:rowOff>
    </xdr:to>
    <xdr:sp macro="" textlink="">
      <xdr:nvSpPr>
        <xdr:cNvPr id="646" name="楕円 645">
          <a:extLst>
            <a:ext uri="{FF2B5EF4-FFF2-40B4-BE49-F238E27FC236}">
              <a16:creationId xmlns:a16="http://schemas.microsoft.com/office/drawing/2014/main" id="{9DDA4AA1-5FAB-4DCB-86DE-C5DDEC0E9FF2}"/>
            </a:ext>
          </a:extLst>
        </xdr:cNvPr>
        <xdr:cNvSpPr/>
      </xdr:nvSpPr>
      <xdr:spPr>
        <a:xfrm>
          <a:off x="13652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93345</xdr:rowOff>
    </xdr:from>
    <xdr:to>
      <xdr:col>76</xdr:col>
      <xdr:colOff>114300</xdr:colOff>
      <xdr:row>61</xdr:row>
      <xdr:rowOff>123825</xdr:rowOff>
    </xdr:to>
    <xdr:cxnSp macro="">
      <xdr:nvCxnSpPr>
        <xdr:cNvPr id="647" name="直線コネクタ 646">
          <a:extLst>
            <a:ext uri="{FF2B5EF4-FFF2-40B4-BE49-F238E27FC236}">
              <a16:creationId xmlns:a16="http://schemas.microsoft.com/office/drawing/2014/main" id="{24BB0F61-22F3-4191-A458-44F681FD6701}"/>
            </a:ext>
          </a:extLst>
        </xdr:cNvPr>
        <xdr:cNvCxnSpPr/>
      </xdr:nvCxnSpPr>
      <xdr:spPr>
        <a:xfrm>
          <a:off x="13703300" y="105517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12065</xdr:rowOff>
    </xdr:from>
    <xdr:to>
      <xdr:col>67</xdr:col>
      <xdr:colOff>101600</xdr:colOff>
      <xdr:row>61</xdr:row>
      <xdr:rowOff>113665</xdr:rowOff>
    </xdr:to>
    <xdr:sp macro="" textlink="">
      <xdr:nvSpPr>
        <xdr:cNvPr id="648" name="楕円 647">
          <a:extLst>
            <a:ext uri="{FF2B5EF4-FFF2-40B4-BE49-F238E27FC236}">
              <a16:creationId xmlns:a16="http://schemas.microsoft.com/office/drawing/2014/main" id="{83A302C3-D97B-407E-9420-F23A42941A99}"/>
            </a:ext>
          </a:extLst>
        </xdr:cNvPr>
        <xdr:cNvSpPr/>
      </xdr:nvSpPr>
      <xdr:spPr>
        <a:xfrm>
          <a:off x="127635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62865</xdr:rowOff>
    </xdr:from>
    <xdr:to>
      <xdr:col>71</xdr:col>
      <xdr:colOff>177800</xdr:colOff>
      <xdr:row>61</xdr:row>
      <xdr:rowOff>93345</xdr:rowOff>
    </xdr:to>
    <xdr:cxnSp macro="">
      <xdr:nvCxnSpPr>
        <xdr:cNvPr id="649" name="直線コネクタ 648">
          <a:extLst>
            <a:ext uri="{FF2B5EF4-FFF2-40B4-BE49-F238E27FC236}">
              <a16:creationId xmlns:a16="http://schemas.microsoft.com/office/drawing/2014/main" id="{136BFB88-5F47-4075-991A-936FDA70E744}"/>
            </a:ext>
          </a:extLst>
        </xdr:cNvPr>
        <xdr:cNvCxnSpPr/>
      </xdr:nvCxnSpPr>
      <xdr:spPr>
        <a:xfrm>
          <a:off x="12814300" y="105213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65422</xdr:rowOff>
    </xdr:from>
    <xdr:ext cx="405111" cy="259045"/>
    <xdr:sp macro="" textlink="">
      <xdr:nvSpPr>
        <xdr:cNvPr id="650" name="n_1aveValue【保健センター・保健所】&#10;有形固定資産減価償却率">
          <a:extLst>
            <a:ext uri="{FF2B5EF4-FFF2-40B4-BE49-F238E27FC236}">
              <a16:creationId xmlns:a16="http://schemas.microsoft.com/office/drawing/2014/main" id="{C9E9E5EA-9FC7-4280-B4F4-87FA2E4219C2}"/>
            </a:ext>
          </a:extLst>
        </xdr:cNvPr>
        <xdr:cNvSpPr txBox="1"/>
      </xdr:nvSpPr>
      <xdr:spPr>
        <a:xfrm>
          <a:off x="15266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31132</xdr:rowOff>
    </xdr:from>
    <xdr:ext cx="405111" cy="259045"/>
    <xdr:sp macro="" textlink="">
      <xdr:nvSpPr>
        <xdr:cNvPr id="651" name="n_2aveValue【保健センター・保健所】&#10;有形固定資産減価償却率">
          <a:extLst>
            <a:ext uri="{FF2B5EF4-FFF2-40B4-BE49-F238E27FC236}">
              <a16:creationId xmlns:a16="http://schemas.microsoft.com/office/drawing/2014/main" id="{EED0C560-55C7-48DD-BDF1-B857390B03D4}"/>
            </a:ext>
          </a:extLst>
        </xdr:cNvPr>
        <xdr:cNvSpPr txBox="1"/>
      </xdr:nvSpPr>
      <xdr:spPr>
        <a:xfrm>
          <a:off x="14389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6367</xdr:rowOff>
    </xdr:from>
    <xdr:ext cx="405111" cy="259045"/>
    <xdr:sp macro="" textlink="">
      <xdr:nvSpPr>
        <xdr:cNvPr id="652" name="n_3aveValue【保健センター・保健所】&#10;有形固定資産減価償却率">
          <a:extLst>
            <a:ext uri="{FF2B5EF4-FFF2-40B4-BE49-F238E27FC236}">
              <a16:creationId xmlns:a16="http://schemas.microsoft.com/office/drawing/2014/main" id="{90FB7194-A71D-4D8C-99E7-291D32516B46}"/>
            </a:ext>
          </a:extLst>
        </xdr:cNvPr>
        <xdr:cNvSpPr txBox="1"/>
      </xdr:nvSpPr>
      <xdr:spPr>
        <a:xfrm>
          <a:off x="135007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168292</xdr:rowOff>
    </xdr:from>
    <xdr:ext cx="405111" cy="259045"/>
    <xdr:sp macro="" textlink="">
      <xdr:nvSpPr>
        <xdr:cNvPr id="653" name="n_4aveValue【保健センター・保健所】&#10;有形固定資産減価償却率">
          <a:extLst>
            <a:ext uri="{FF2B5EF4-FFF2-40B4-BE49-F238E27FC236}">
              <a16:creationId xmlns:a16="http://schemas.microsoft.com/office/drawing/2014/main" id="{CBC4B1D1-68EA-4217-AB29-E8C1DE4F23DB}"/>
            </a:ext>
          </a:extLst>
        </xdr:cNvPr>
        <xdr:cNvSpPr txBox="1"/>
      </xdr:nvSpPr>
      <xdr:spPr>
        <a:xfrm>
          <a:off x="126117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24782</xdr:rowOff>
    </xdr:from>
    <xdr:ext cx="405111" cy="259045"/>
    <xdr:sp macro="" textlink="">
      <xdr:nvSpPr>
        <xdr:cNvPr id="654" name="n_1mainValue【保健センター・保健所】&#10;有形固定資産減価償却率">
          <a:extLst>
            <a:ext uri="{FF2B5EF4-FFF2-40B4-BE49-F238E27FC236}">
              <a16:creationId xmlns:a16="http://schemas.microsoft.com/office/drawing/2014/main" id="{5CB0CB38-6847-416A-A664-B83460B92C8C}"/>
            </a:ext>
          </a:extLst>
        </xdr:cNvPr>
        <xdr:cNvSpPr txBox="1"/>
      </xdr:nvSpPr>
      <xdr:spPr>
        <a:xfrm>
          <a:off x="152660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165752</xdr:rowOff>
    </xdr:from>
    <xdr:ext cx="405111" cy="259045"/>
    <xdr:sp macro="" textlink="">
      <xdr:nvSpPr>
        <xdr:cNvPr id="655" name="n_2mainValue【保健センター・保健所】&#10;有形固定資産減価償却率">
          <a:extLst>
            <a:ext uri="{FF2B5EF4-FFF2-40B4-BE49-F238E27FC236}">
              <a16:creationId xmlns:a16="http://schemas.microsoft.com/office/drawing/2014/main" id="{8E42BC58-EB00-4BF7-A758-668C8CD64571}"/>
            </a:ext>
          </a:extLst>
        </xdr:cNvPr>
        <xdr:cNvSpPr txBox="1"/>
      </xdr:nvSpPr>
      <xdr:spPr>
        <a:xfrm>
          <a:off x="14389744"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135272</xdr:rowOff>
    </xdr:from>
    <xdr:ext cx="405111" cy="259045"/>
    <xdr:sp macro="" textlink="">
      <xdr:nvSpPr>
        <xdr:cNvPr id="656" name="n_3mainValue【保健センター・保健所】&#10;有形固定資産減価償却率">
          <a:extLst>
            <a:ext uri="{FF2B5EF4-FFF2-40B4-BE49-F238E27FC236}">
              <a16:creationId xmlns:a16="http://schemas.microsoft.com/office/drawing/2014/main" id="{C15C69E5-C6F0-4D5E-A3AF-6A0CD5C2B382}"/>
            </a:ext>
          </a:extLst>
        </xdr:cNvPr>
        <xdr:cNvSpPr txBox="1"/>
      </xdr:nvSpPr>
      <xdr:spPr>
        <a:xfrm>
          <a:off x="135007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104792</xdr:rowOff>
    </xdr:from>
    <xdr:ext cx="405111" cy="259045"/>
    <xdr:sp macro="" textlink="">
      <xdr:nvSpPr>
        <xdr:cNvPr id="657" name="n_4mainValue【保健センター・保健所】&#10;有形固定資産減価償却率">
          <a:extLst>
            <a:ext uri="{FF2B5EF4-FFF2-40B4-BE49-F238E27FC236}">
              <a16:creationId xmlns:a16="http://schemas.microsoft.com/office/drawing/2014/main" id="{B94E1744-314E-4771-AC72-06EC9F342FA9}"/>
            </a:ext>
          </a:extLst>
        </xdr:cNvPr>
        <xdr:cNvSpPr txBox="1"/>
      </xdr:nvSpPr>
      <xdr:spPr>
        <a:xfrm>
          <a:off x="126117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a:extLst>
            <a:ext uri="{FF2B5EF4-FFF2-40B4-BE49-F238E27FC236}">
              <a16:creationId xmlns:a16="http://schemas.microsoft.com/office/drawing/2014/main" id="{03A5232F-23C3-4C51-AA6F-7CD03392ECA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a:extLst>
            <a:ext uri="{FF2B5EF4-FFF2-40B4-BE49-F238E27FC236}">
              <a16:creationId xmlns:a16="http://schemas.microsoft.com/office/drawing/2014/main" id="{F8B342EB-ACF4-4508-91ED-DE66D6CB74F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a:extLst>
            <a:ext uri="{FF2B5EF4-FFF2-40B4-BE49-F238E27FC236}">
              <a16:creationId xmlns:a16="http://schemas.microsoft.com/office/drawing/2014/main" id="{EC96DA6E-FC6F-41D6-B545-81AFD47C954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a:extLst>
            <a:ext uri="{FF2B5EF4-FFF2-40B4-BE49-F238E27FC236}">
              <a16:creationId xmlns:a16="http://schemas.microsoft.com/office/drawing/2014/main" id="{ABD545E5-0B84-47B1-9D44-A7FA083FA6D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a:extLst>
            <a:ext uri="{FF2B5EF4-FFF2-40B4-BE49-F238E27FC236}">
              <a16:creationId xmlns:a16="http://schemas.microsoft.com/office/drawing/2014/main" id="{B5C6CC66-CF0C-45CF-A9DE-F27ACF623E9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a:extLst>
            <a:ext uri="{FF2B5EF4-FFF2-40B4-BE49-F238E27FC236}">
              <a16:creationId xmlns:a16="http://schemas.microsoft.com/office/drawing/2014/main" id="{E6A4F4DD-9F25-4B55-B39D-A623CAA5668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a:extLst>
            <a:ext uri="{FF2B5EF4-FFF2-40B4-BE49-F238E27FC236}">
              <a16:creationId xmlns:a16="http://schemas.microsoft.com/office/drawing/2014/main" id="{F3E7DB78-BC50-4FFC-BE3A-2A683390E69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a:extLst>
            <a:ext uri="{FF2B5EF4-FFF2-40B4-BE49-F238E27FC236}">
              <a16:creationId xmlns:a16="http://schemas.microsoft.com/office/drawing/2014/main" id="{368B58EF-3B13-4927-A53F-C01B340CF28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a:extLst>
            <a:ext uri="{FF2B5EF4-FFF2-40B4-BE49-F238E27FC236}">
              <a16:creationId xmlns:a16="http://schemas.microsoft.com/office/drawing/2014/main" id="{3FA25FFD-F439-4309-A41A-335B42D9066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a:extLst>
            <a:ext uri="{FF2B5EF4-FFF2-40B4-BE49-F238E27FC236}">
              <a16:creationId xmlns:a16="http://schemas.microsoft.com/office/drawing/2014/main" id="{A0B574E4-2CDD-4D14-A37F-5306068653E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8" name="直線コネクタ 667">
          <a:extLst>
            <a:ext uri="{FF2B5EF4-FFF2-40B4-BE49-F238E27FC236}">
              <a16:creationId xmlns:a16="http://schemas.microsoft.com/office/drawing/2014/main" id="{5D399CA8-AD02-4180-9DCC-7AFB3BA879E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a:extLst>
            <a:ext uri="{FF2B5EF4-FFF2-40B4-BE49-F238E27FC236}">
              <a16:creationId xmlns:a16="http://schemas.microsoft.com/office/drawing/2014/main" id="{633A4826-FEB8-4247-A6F1-A1007310A58D}"/>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a:extLst>
            <a:ext uri="{FF2B5EF4-FFF2-40B4-BE49-F238E27FC236}">
              <a16:creationId xmlns:a16="http://schemas.microsoft.com/office/drawing/2014/main" id="{C1CC531E-18BF-45A2-9B18-B15300FE1068}"/>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a:extLst>
            <a:ext uri="{FF2B5EF4-FFF2-40B4-BE49-F238E27FC236}">
              <a16:creationId xmlns:a16="http://schemas.microsoft.com/office/drawing/2014/main" id="{9AE2DADA-9247-43F4-A9FC-9BE42098CFD7}"/>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a:extLst>
            <a:ext uri="{FF2B5EF4-FFF2-40B4-BE49-F238E27FC236}">
              <a16:creationId xmlns:a16="http://schemas.microsoft.com/office/drawing/2014/main" id="{5E9BE3EB-BB94-4F98-8790-56F9F05DFA98}"/>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a:extLst>
            <a:ext uri="{FF2B5EF4-FFF2-40B4-BE49-F238E27FC236}">
              <a16:creationId xmlns:a16="http://schemas.microsoft.com/office/drawing/2014/main" id="{36EC4D4D-74BB-4AB7-B925-C8707D09708D}"/>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a:extLst>
            <a:ext uri="{FF2B5EF4-FFF2-40B4-BE49-F238E27FC236}">
              <a16:creationId xmlns:a16="http://schemas.microsoft.com/office/drawing/2014/main" id="{F3FC7E2F-AA35-46BF-8C39-AA662DA9D7F2}"/>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a:extLst>
            <a:ext uri="{FF2B5EF4-FFF2-40B4-BE49-F238E27FC236}">
              <a16:creationId xmlns:a16="http://schemas.microsoft.com/office/drawing/2014/main" id="{C9918A5D-FA9B-478E-88B6-D47DAFDD6BC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a:extLst>
            <a:ext uri="{FF2B5EF4-FFF2-40B4-BE49-F238E27FC236}">
              <a16:creationId xmlns:a16="http://schemas.microsoft.com/office/drawing/2014/main" id="{CCD8E660-D8E1-48AB-B6B3-BD165970955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a:extLst>
            <a:ext uri="{FF2B5EF4-FFF2-40B4-BE49-F238E27FC236}">
              <a16:creationId xmlns:a16="http://schemas.microsoft.com/office/drawing/2014/main" id="{6D7E6928-2317-4B86-A57C-A3FADA77D34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a:extLst>
            <a:ext uri="{FF2B5EF4-FFF2-40B4-BE49-F238E27FC236}">
              <a16:creationId xmlns:a16="http://schemas.microsoft.com/office/drawing/2014/main" id="{2EC03D08-E073-41E9-AB85-FACBD01CAF2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144018</xdr:rowOff>
    </xdr:to>
    <xdr:cxnSp macro="">
      <xdr:nvCxnSpPr>
        <xdr:cNvPr id="679" name="直線コネクタ 678">
          <a:extLst>
            <a:ext uri="{FF2B5EF4-FFF2-40B4-BE49-F238E27FC236}">
              <a16:creationId xmlns:a16="http://schemas.microsoft.com/office/drawing/2014/main" id="{7F02FE1B-E106-4878-9781-5E3E8AEB9194}"/>
            </a:ext>
          </a:extLst>
        </xdr:cNvPr>
        <xdr:cNvCxnSpPr/>
      </xdr:nvCxnSpPr>
      <xdr:spPr>
        <a:xfrm flipV="1">
          <a:off x="22160864" y="957376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680" name="【保健センター・保健所】&#10;一人当たり面積最小値テキスト">
          <a:extLst>
            <a:ext uri="{FF2B5EF4-FFF2-40B4-BE49-F238E27FC236}">
              <a16:creationId xmlns:a16="http://schemas.microsoft.com/office/drawing/2014/main" id="{E1EC2C61-F2E2-45BC-B6D7-8FB337EEE02F}"/>
            </a:ext>
          </a:extLst>
        </xdr:cNvPr>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681" name="直線コネクタ 680">
          <a:extLst>
            <a:ext uri="{FF2B5EF4-FFF2-40B4-BE49-F238E27FC236}">
              <a16:creationId xmlns:a16="http://schemas.microsoft.com/office/drawing/2014/main" id="{7FD018CF-C667-4931-BA03-4AF68BF6F67E}"/>
            </a:ext>
          </a:extLst>
        </xdr:cNvPr>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82" name="【保健センター・保健所】&#10;一人当たり面積最大値テキスト">
          <a:extLst>
            <a:ext uri="{FF2B5EF4-FFF2-40B4-BE49-F238E27FC236}">
              <a16:creationId xmlns:a16="http://schemas.microsoft.com/office/drawing/2014/main" id="{6750C1B0-CBBC-4E06-A6EE-6FF36594FF49}"/>
            </a:ext>
          </a:extLst>
        </xdr:cNvPr>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83" name="直線コネクタ 682">
          <a:extLst>
            <a:ext uri="{FF2B5EF4-FFF2-40B4-BE49-F238E27FC236}">
              <a16:creationId xmlns:a16="http://schemas.microsoft.com/office/drawing/2014/main" id="{1CF8647D-96D5-4812-8EE1-F08445ECF188}"/>
            </a:ext>
          </a:extLst>
        </xdr:cNvPr>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84" name="【保健センター・保健所】&#10;一人当たり面積平均値テキスト">
          <a:extLst>
            <a:ext uri="{FF2B5EF4-FFF2-40B4-BE49-F238E27FC236}">
              <a16:creationId xmlns:a16="http://schemas.microsoft.com/office/drawing/2014/main" id="{22C5778B-284B-4361-98F2-87FC0BDA63CC}"/>
            </a:ext>
          </a:extLst>
        </xdr:cNvPr>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85" name="フローチャート: 判断 684">
          <a:extLst>
            <a:ext uri="{FF2B5EF4-FFF2-40B4-BE49-F238E27FC236}">
              <a16:creationId xmlns:a16="http://schemas.microsoft.com/office/drawing/2014/main" id="{8422FD23-EDBF-4F56-86EC-462BDFEBB62E}"/>
            </a:ext>
          </a:extLst>
        </xdr:cNvPr>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686" name="フローチャート: 判断 685">
          <a:extLst>
            <a:ext uri="{FF2B5EF4-FFF2-40B4-BE49-F238E27FC236}">
              <a16:creationId xmlns:a16="http://schemas.microsoft.com/office/drawing/2014/main" id="{98B6BCA0-0849-4024-A218-97C32E06C77C}"/>
            </a:ext>
          </a:extLst>
        </xdr:cNvPr>
        <xdr:cNvSpPr/>
      </xdr:nvSpPr>
      <xdr:spPr>
        <a:xfrm>
          <a:off x="21272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87" name="フローチャート: 判断 686">
          <a:extLst>
            <a:ext uri="{FF2B5EF4-FFF2-40B4-BE49-F238E27FC236}">
              <a16:creationId xmlns:a16="http://schemas.microsoft.com/office/drawing/2014/main" id="{B5559D1F-D176-403D-8251-72993107B2AA}"/>
            </a:ext>
          </a:extLst>
        </xdr:cNvPr>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88" name="フローチャート: 判断 687">
          <a:extLst>
            <a:ext uri="{FF2B5EF4-FFF2-40B4-BE49-F238E27FC236}">
              <a16:creationId xmlns:a16="http://schemas.microsoft.com/office/drawing/2014/main" id="{D3D1C023-4097-499B-99EE-F326BAD4C4FE}"/>
            </a:ext>
          </a:extLst>
        </xdr:cNvPr>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127508</xdr:rowOff>
    </xdr:from>
    <xdr:to>
      <xdr:col>98</xdr:col>
      <xdr:colOff>38100</xdr:colOff>
      <xdr:row>63</xdr:row>
      <xdr:rowOff>57658</xdr:rowOff>
    </xdr:to>
    <xdr:sp macro="" textlink="">
      <xdr:nvSpPr>
        <xdr:cNvPr id="689" name="フローチャート: 判断 688">
          <a:extLst>
            <a:ext uri="{FF2B5EF4-FFF2-40B4-BE49-F238E27FC236}">
              <a16:creationId xmlns:a16="http://schemas.microsoft.com/office/drawing/2014/main" id="{86CC8576-374C-448B-9762-07FE5621CB45}"/>
            </a:ext>
          </a:extLst>
        </xdr:cNvPr>
        <xdr:cNvSpPr/>
      </xdr:nvSpPr>
      <xdr:spPr>
        <a:xfrm>
          <a:off x="18605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F25D2D52-B6DC-4206-9F2C-13BDFEFB52C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33334F8C-67E6-44F6-AEDE-B8AA5555256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2EFA562E-41D1-46A8-92DD-EEAAFB67244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DBBF3D95-2977-404C-99EA-DF2907034AF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95085551-E4BA-4B2B-8007-9B132A583B5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695" name="楕円 694">
          <a:extLst>
            <a:ext uri="{FF2B5EF4-FFF2-40B4-BE49-F238E27FC236}">
              <a16:creationId xmlns:a16="http://schemas.microsoft.com/office/drawing/2014/main" id="{6D4376FF-4868-4622-A115-02A650E0DEE8}"/>
            </a:ext>
          </a:extLst>
        </xdr:cNvPr>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105935</xdr:rowOff>
    </xdr:from>
    <xdr:ext cx="469744" cy="259045"/>
    <xdr:sp macro="" textlink="">
      <xdr:nvSpPr>
        <xdr:cNvPr id="696" name="【保健センター・保健所】&#10;一人当たり面積該当値テキスト">
          <a:extLst>
            <a:ext uri="{FF2B5EF4-FFF2-40B4-BE49-F238E27FC236}">
              <a16:creationId xmlns:a16="http://schemas.microsoft.com/office/drawing/2014/main" id="{1B10BF42-ED25-4935-AC13-41A82574E1E5}"/>
            </a:ext>
          </a:extLst>
        </xdr:cNvPr>
        <xdr:cNvSpPr txBox="1"/>
      </xdr:nvSpPr>
      <xdr:spPr>
        <a:xfrm>
          <a:off x="22199600"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697" name="楕円 696">
          <a:extLst>
            <a:ext uri="{FF2B5EF4-FFF2-40B4-BE49-F238E27FC236}">
              <a16:creationId xmlns:a16="http://schemas.microsoft.com/office/drawing/2014/main" id="{20DED985-C6A2-49EB-AF66-ABF3F4EE3553}"/>
            </a:ext>
          </a:extLst>
        </xdr:cNvPr>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57150</xdr:rowOff>
    </xdr:to>
    <xdr:cxnSp macro="">
      <xdr:nvCxnSpPr>
        <xdr:cNvPr id="698" name="直線コネクタ 697">
          <a:extLst>
            <a:ext uri="{FF2B5EF4-FFF2-40B4-BE49-F238E27FC236}">
              <a16:creationId xmlns:a16="http://schemas.microsoft.com/office/drawing/2014/main" id="{0767A4E1-BBE6-4599-BEA7-0DA5FB5A9030}"/>
            </a:ext>
          </a:extLst>
        </xdr:cNvPr>
        <xdr:cNvCxnSpPr/>
      </xdr:nvCxnSpPr>
      <xdr:spPr>
        <a:xfrm>
          <a:off x="21323300" y="1085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1778</xdr:rowOff>
    </xdr:from>
    <xdr:to>
      <xdr:col>107</xdr:col>
      <xdr:colOff>101600</xdr:colOff>
      <xdr:row>63</xdr:row>
      <xdr:rowOff>103378</xdr:rowOff>
    </xdr:to>
    <xdr:sp macro="" textlink="">
      <xdr:nvSpPr>
        <xdr:cNvPr id="699" name="楕円 698">
          <a:extLst>
            <a:ext uri="{FF2B5EF4-FFF2-40B4-BE49-F238E27FC236}">
              <a16:creationId xmlns:a16="http://schemas.microsoft.com/office/drawing/2014/main" id="{B60EF53A-2D9C-423B-ACB3-770A7AFE4399}"/>
            </a:ext>
          </a:extLst>
        </xdr:cNvPr>
        <xdr:cNvSpPr/>
      </xdr:nvSpPr>
      <xdr:spPr>
        <a:xfrm>
          <a:off x="20383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52578</xdr:rowOff>
    </xdr:from>
    <xdr:to>
      <xdr:col>111</xdr:col>
      <xdr:colOff>177800</xdr:colOff>
      <xdr:row>63</xdr:row>
      <xdr:rowOff>57150</xdr:rowOff>
    </xdr:to>
    <xdr:cxnSp macro="">
      <xdr:nvCxnSpPr>
        <xdr:cNvPr id="700" name="直線コネクタ 699">
          <a:extLst>
            <a:ext uri="{FF2B5EF4-FFF2-40B4-BE49-F238E27FC236}">
              <a16:creationId xmlns:a16="http://schemas.microsoft.com/office/drawing/2014/main" id="{9957D768-A431-4BB7-993E-ADEFAF9F1D26}"/>
            </a:ext>
          </a:extLst>
        </xdr:cNvPr>
        <xdr:cNvCxnSpPr/>
      </xdr:nvCxnSpPr>
      <xdr:spPr>
        <a:xfrm>
          <a:off x="20434300" y="10853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1778</xdr:rowOff>
    </xdr:from>
    <xdr:to>
      <xdr:col>102</xdr:col>
      <xdr:colOff>165100</xdr:colOff>
      <xdr:row>63</xdr:row>
      <xdr:rowOff>103378</xdr:rowOff>
    </xdr:to>
    <xdr:sp macro="" textlink="">
      <xdr:nvSpPr>
        <xdr:cNvPr id="701" name="楕円 700">
          <a:extLst>
            <a:ext uri="{FF2B5EF4-FFF2-40B4-BE49-F238E27FC236}">
              <a16:creationId xmlns:a16="http://schemas.microsoft.com/office/drawing/2014/main" id="{75395FA2-BCC4-4280-BBC2-E330D7DE1D36}"/>
            </a:ext>
          </a:extLst>
        </xdr:cNvPr>
        <xdr:cNvSpPr/>
      </xdr:nvSpPr>
      <xdr:spPr>
        <a:xfrm>
          <a:off x="19494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52578</xdr:rowOff>
    </xdr:from>
    <xdr:to>
      <xdr:col>107</xdr:col>
      <xdr:colOff>50800</xdr:colOff>
      <xdr:row>63</xdr:row>
      <xdr:rowOff>52578</xdr:rowOff>
    </xdr:to>
    <xdr:cxnSp macro="">
      <xdr:nvCxnSpPr>
        <xdr:cNvPr id="702" name="直線コネクタ 701">
          <a:extLst>
            <a:ext uri="{FF2B5EF4-FFF2-40B4-BE49-F238E27FC236}">
              <a16:creationId xmlns:a16="http://schemas.microsoft.com/office/drawing/2014/main" id="{4CCB602A-3504-431D-BDEB-33DC710972BD}"/>
            </a:ext>
          </a:extLst>
        </xdr:cNvPr>
        <xdr:cNvCxnSpPr/>
      </xdr:nvCxnSpPr>
      <xdr:spPr>
        <a:xfrm>
          <a:off x="19545300" y="1085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1778</xdr:rowOff>
    </xdr:from>
    <xdr:to>
      <xdr:col>98</xdr:col>
      <xdr:colOff>38100</xdr:colOff>
      <xdr:row>63</xdr:row>
      <xdr:rowOff>103378</xdr:rowOff>
    </xdr:to>
    <xdr:sp macro="" textlink="">
      <xdr:nvSpPr>
        <xdr:cNvPr id="703" name="楕円 702">
          <a:extLst>
            <a:ext uri="{FF2B5EF4-FFF2-40B4-BE49-F238E27FC236}">
              <a16:creationId xmlns:a16="http://schemas.microsoft.com/office/drawing/2014/main" id="{A06F7E83-7143-411C-8AB1-3216DD601554}"/>
            </a:ext>
          </a:extLst>
        </xdr:cNvPr>
        <xdr:cNvSpPr/>
      </xdr:nvSpPr>
      <xdr:spPr>
        <a:xfrm>
          <a:off x="18605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52578</xdr:rowOff>
    </xdr:from>
    <xdr:to>
      <xdr:col>102</xdr:col>
      <xdr:colOff>114300</xdr:colOff>
      <xdr:row>63</xdr:row>
      <xdr:rowOff>52578</xdr:rowOff>
    </xdr:to>
    <xdr:cxnSp macro="">
      <xdr:nvCxnSpPr>
        <xdr:cNvPr id="704" name="直線コネクタ 703">
          <a:extLst>
            <a:ext uri="{FF2B5EF4-FFF2-40B4-BE49-F238E27FC236}">
              <a16:creationId xmlns:a16="http://schemas.microsoft.com/office/drawing/2014/main" id="{6C6D07E1-8067-47E9-9FF9-1A0558748B45}"/>
            </a:ext>
          </a:extLst>
        </xdr:cNvPr>
        <xdr:cNvCxnSpPr/>
      </xdr:nvCxnSpPr>
      <xdr:spPr>
        <a:xfrm>
          <a:off x="18656300" y="1085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78757</xdr:rowOff>
    </xdr:from>
    <xdr:ext cx="469744" cy="259045"/>
    <xdr:sp macro="" textlink="">
      <xdr:nvSpPr>
        <xdr:cNvPr id="705" name="n_1aveValue【保健センター・保健所】&#10;一人当たり面積">
          <a:extLst>
            <a:ext uri="{FF2B5EF4-FFF2-40B4-BE49-F238E27FC236}">
              <a16:creationId xmlns:a16="http://schemas.microsoft.com/office/drawing/2014/main" id="{8C5F3EE1-02FA-4F1F-B4D6-80805977ED33}"/>
            </a:ext>
          </a:extLst>
        </xdr:cNvPr>
        <xdr:cNvSpPr txBox="1"/>
      </xdr:nvSpPr>
      <xdr:spPr>
        <a:xfrm>
          <a:off x="210757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06" name="n_2aveValue【保健センター・保健所】&#10;一人当たり面積">
          <a:extLst>
            <a:ext uri="{FF2B5EF4-FFF2-40B4-BE49-F238E27FC236}">
              <a16:creationId xmlns:a16="http://schemas.microsoft.com/office/drawing/2014/main" id="{0AC4F30D-8578-422F-B222-1B08EECDE1ED}"/>
            </a:ext>
          </a:extLst>
        </xdr:cNvPr>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07" name="n_3aveValue【保健センター・保健所】&#10;一人当たり面積">
          <a:extLst>
            <a:ext uri="{FF2B5EF4-FFF2-40B4-BE49-F238E27FC236}">
              <a16:creationId xmlns:a16="http://schemas.microsoft.com/office/drawing/2014/main" id="{7B4115F1-1A44-4196-876D-A1420AEE240D}"/>
            </a:ext>
          </a:extLst>
        </xdr:cNvPr>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74185</xdr:rowOff>
    </xdr:from>
    <xdr:ext cx="469744" cy="259045"/>
    <xdr:sp macro="" textlink="">
      <xdr:nvSpPr>
        <xdr:cNvPr id="708" name="n_4aveValue【保健センター・保健所】&#10;一人当たり面積">
          <a:extLst>
            <a:ext uri="{FF2B5EF4-FFF2-40B4-BE49-F238E27FC236}">
              <a16:creationId xmlns:a16="http://schemas.microsoft.com/office/drawing/2014/main" id="{40FDBC49-BAFF-45F8-81DA-4A6385FAC038}"/>
            </a:ext>
          </a:extLst>
        </xdr:cNvPr>
        <xdr:cNvSpPr txBox="1"/>
      </xdr:nvSpPr>
      <xdr:spPr>
        <a:xfrm>
          <a:off x="18421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709" name="n_1mainValue【保健センター・保健所】&#10;一人当たり面積">
          <a:extLst>
            <a:ext uri="{FF2B5EF4-FFF2-40B4-BE49-F238E27FC236}">
              <a16:creationId xmlns:a16="http://schemas.microsoft.com/office/drawing/2014/main" id="{450D14A1-95DE-43C1-9CD8-6C2971F6DBD6}"/>
            </a:ext>
          </a:extLst>
        </xdr:cNvPr>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94505</xdr:rowOff>
    </xdr:from>
    <xdr:ext cx="469744" cy="259045"/>
    <xdr:sp macro="" textlink="">
      <xdr:nvSpPr>
        <xdr:cNvPr id="710" name="n_2mainValue【保健センター・保健所】&#10;一人当たり面積">
          <a:extLst>
            <a:ext uri="{FF2B5EF4-FFF2-40B4-BE49-F238E27FC236}">
              <a16:creationId xmlns:a16="http://schemas.microsoft.com/office/drawing/2014/main" id="{D812A73C-2A16-4FFB-85EA-BABCDFFB23A5}"/>
            </a:ext>
          </a:extLst>
        </xdr:cNvPr>
        <xdr:cNvSpPr txBox="1"/>
      </xdr:nvSpPr>
      <xdr:spPr>
        <a:xfrm>
          <a:off x="201994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94505</xdr:rowOff>
    </xdr:from>
    <xdr:ext cx="469744" cy="259045"/>
    <xdr:sp macro="" textlink="">
      <xdr:nvSpPr>
        <xdr:cNvPr id="711" name="n_3mainValue【保健センター・保健所】&#10;一人当たり面積">
          <a:extLst>
            <a:ext uri="{FF2B5EF4-FFF2-40B4-BE49-F238E27FC236}">
              <a16:creationId xmlns:a16="http://schemas.microsoft.com/office/drawing/2014/main" id="{4AA90346-1FD5-4588-A978-787E7FD41370}"/>
            </a:ext>
          </a:extLst>
        </xdr:cNvPr>
        <xdr:cNvSpPr txBox="1"/>
      </xdr:nvSpPr>
      <xdr:spPr>
        <a:xfrm>
          <a:off x="193104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94505</xdr:rowOff>
    </xdr:from>
    <xdr:ext cx="469744" cy="259045"/>
    <xdr:sp macro="" textlink="">
      <xdr:nvSpPr>
        <xdr:cNvPr id="712" name="n_4mainValue【保健センター・保健所】&#10;一人当たり面積">
          <a:extLst>
            <a:ext uri="{FF2B5EF4-FFF2-40B4-BE49-F238E27FC236}">
              <a16:creationId xmlns:a16="http://schemas.microsoft.com/office/drawing/2014/main" id="{B06BDDC0-D748-40FA-8BAF-E3E9033A797B}"/>
            </a:ext>
          </a:extLst>
        </xdr:cNvPr>
        <xdr:cNvSpPr txBox="1"/>
      </xdr:nvSpPr>
      <xdr:spPr>
        <a:xfrm>
          <a:off x="184214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a:extLst>
            <a:ext uri="{FF2B5EF4-FFF2-40B4-BE49-F238E27FC236}">
              <a16:creationId xmlns:a16="http://schemas.microsoft.com/office/drawing/2014/main" id="{9B0B5E5B-B4B8-44E4-8804-5699C894484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a:extLst>
            <a:ext uri="{FF2B5EF4-FFF2-40B4-BE49-F238E27FC236}">
              <a16:creationId xmlns:a16="http://schemas.microsoft.com/office/drawing/2014/main" id="{13C5DFFE-457D-4BB9-9D4D-A19579C7D01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a:extLst>
            <a:ext uri="{FF2B5EF4-FFF2-40B4-BE49-F238E27FC236}">
              <a16:creationId xmlns:a16="http://schemas.microsoft.com/office/drawing/2014/main" id="{4FF0BFC7-4DC4-4DA8-90D6-4F87F5484E1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a:extLst>
            <a:ext uri="{FF2B5EF4-FFF2-40B4-BE49-F238E27FC236}">
              <a16:creationId xmlns:a16="http://schemas.microsoft.com/office/drawing/2014/main" id="{08256551-1F8A-497B-9565-54A4A947DD2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a:extLst>
            <a:ext uri="{FF2B5EF4-FFF2-40B4-BE49-F238E27FC236}">
              <a16:creationId xmlns:a16="http://schemas.microsoft.com/office/drawing/2014/main" id="{C0DF82D5-166E-49FD-B795-543649AFE67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a:extLst>
            <a:ext uri="{FF2B5EF4-FFF2-40B4-BE49-F238E27FC236}">
              <a16:creationId xmlns:a16="http://schemas.microsoft.com/office/drawing/2014/main" id="{2637AEF7-8F4E-4FE6-9FA3-B2723AA003D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a:extLst>
            <a:ext uri="{FF2B5EF4-FFF2-40B4-BE49-F238E27FC236}">
              <a16:creationId xmlns:a16="http://schemas.microsoft.com/office/drawing/2014/main" id="{B0577D22-628E-4AA8-93EA-A86B859DE9F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a:extLst>
            <a:ext uri="{FF2B5EF4-FFF2-40B4-BE49-F238E27FC236}">
              <a16:creationId xmlns:a16="http://schemas.microsoft.com/office/drawing/2014/main" id="{DEB24A23-5A52-46AC-B5AC-D2DFDDD4694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a:extLst>
            <a:ext uri="{FF2B5EF4-FFF2-40B4-BE49-F238E27FC236}">
              <a16:creationId xmlns:a16="http://schemas.microsoft.com/office/drawing/2014/main" id="{2D9F28BE-15F4-42CA-A3E7-513C60ACFB9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a:extLst>
            <a:ext uri="{FF2B5EF4-FFF2-40B4-BE49-F238E27FC236}">
              <a16:creationId xmlns:a16="http://schemas.microsoft.com/office/drawing/2014/main" id="{CCA69F84-344D-4F08-B31D-09AE6D10E97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a:extLst>
            <a:ext uri="{FF2B5EF4-FFF2-40B4-BE49-F238E27FC236}">
              <a16:creationId xmlns:a16="http://schemas.microsoft.com/office/drawing/2014/main" id="{62E72DA7-2CE5-45EF-8B43-3C776665853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4" name="直線コネクタ 723">
          <a:extLst>
            <a:ext uri="{FF2B5EF4-FFF2-40B4-BE49-F238E27FC236}">
              <a16:creationId xmlns:a16="http://schemas.microsoft.com/office/drawing/2014/main" id="{7D9DFC4C-D504-489F-B20C-1D0F43FF4F9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5" name="テキスト ボックス 724">
          <a:extLst>
            <a:ext uri="{FF2B5EF4-FFF2-40B4-BE49-F238E27FC236}">
              <a16:creationId xmlns:a16="http://schemas.microsoft.com/office/drawing/2014/main" id="{6FF50529-0638-4070-9714-CB71000C567D}"/>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6" name="直線コネクタ 725">
          <a:extLst>
            <a:ext uri="{FF2B5EF4-FFF2-40B4-BE49-F238E27FC236}">
              <a16:creationId xmlns:a16="http://schemas.microsoft.com/office/drawing/2014/main" id="{5F9C6349-93A1-4DEC-B377-CEBCC98BFB24}"/>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7" name="テキスト ボックス 726">
          <a:extLst>
            <a:ext uri="{FF2B5EF4-FFF2-40B4-BE49-F238E27FC236}">
              <a16:creationId xmlns:a16="http://schemas.microsoft.com/office/drawing/2014/main" id="{4E686450-2E9C-487D-A951-A7549C635EB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8" name="直線コネクタ 727">
          <a:extLst>
            <a:ext uri="{FF2B5EF4-FFF2-40B4-BE49-F238E27FC236}">
              <a16:creationId xmlns:a16="http://schemas.microsoft.com/office/drawing/2014/main" id="{6BE33526-99BE-468A-9671-B72617C428A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9" name="テキスト ボックス 728">
          <a:extLst>
            <a:ext uri="{FF2B5EF4-FFF2-40B4-BE49-F238E27FC236}">
              <a16:creationId xmlns:a16="http://schemas.microsoft.com/office/drawing/2014/main" id="{C2F76FF2-BF69-42FB-A050-3B5E26B2F71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0" name="直線コネクタ 729">
          <a:extLst>
            <a:ext uri="{FF2B5EF4-FFF2-40B4-BE49-F238E27FC236}">
              <a16:creationId xmlns:a16="http://schemas.microsoft.com/office/drawing/2014/main" id="{3E56DF0F-E474-4709-8628-056E0668871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1" name="テキスト ボックス 730">
          <a:extLst>
            <a:ext uri="{FF2B5EF4-FFF2-40B4-BE49-F238E27FC236}">
              <a16:creationId xmlns:a16="http://schemas.microsoft.com/office/drawing/2014/main" id="{A970A7C6-6066-4D77-BF3E-F34D379ABAE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2" name="直線コネクタ 731">
          <a:extLst>
            <a:ext uri="{FF2B5EF4-FFF2-40B4-BE49-F238E27FC236}">
              <a16:creationId xmlns:a16="http://schemas.microsoft.com/office/drawing/2014/main" id="{4286ED20-B5A4-4F13-A2FE-F5855830CBA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3" name="テキスト ボックス 732">
          <a:extLst>
            <a:ext uri="{FF2B5EF4-FFF2-40B4-BE49-F238E27FC236}">
              <a16:creationId xmlns:a16="http://schemas.microsoft.com/office/drawing/2014/main" id="{69FE95ED-D523-4BCB-88DA-6A7AA2484FD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4" name="直線コネクタ 733">
          <a:extLst>
            <a:ext uri="{FF2B5EF4-FFF2-40B4-BE49-F238E27FC236}">
              <a16:creationId xmlns:a16="http://schemas.microsoft.com/office/drawing/2014/main" id="{D521A9D5-81B1-46C3-B696-4EEC1208625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5" name="テキスト ボックス 734">
          <a:extLst>
            <a:ext uri="{FF2B5EF4-FFF2-40B4-BE49-F238E27FC236}">
              <a16:creationId xmlns:a16="http://schemas.microsoft.com/office/drawing/2014/main" id="{5DF2710D-8F15-4FD0-A1A9-3DAAFBE2B345}"/>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a:extLst>
            <a:ext uri="{FF2B5EF4-FFF2-40B4-BE49-F238E27FC236}">
              <a16:creationId xmlns:a16="http://schemas.microsoft.com/office/drawing/2014/main" id="{72DD9FC9-25C5-4349-B84A-541995FB58B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消防施設】&#10;有形固定資産減価償却率グラフ枠">
          <a:extLst>
            <a:ext uri="{FF2B5EF4-FFF2-40B4-BE49-F238E27FC236}">
              <a16:creationId xmlns:a16="http://schemas.microsoft.com/office/drawing/2014/main" id="{01EFBB37-1E2F-4DF7-A086-E7F7DBC8F0F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738" name="直線コネクタ 737">
          <a:extLst>
            <a:ext uri="{FF2B5EF4-FFF2-40B4-BE49-F238E27FC236}">
              <a16:creationId xmlns:a16="http://schemas.microsoft.com/office/drawing/2014/main" id="{59D25BC9-3DB7-4905-AD75-D893F604F214}"/>
            </a:ext>
          </a:extLst>
        </xdr:cNvPr>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9" name="【消防施設】&#10;有形固定資産減価償却率最小値テキスト">
          <a:extLst>
            <a:ext uri="{FF2B5EF4-FFF2-40B4-BE49-F238E27FC236}">
              <a16:creationId xmlns:a16="http://schemas.microsoft.com/office/drawing/2014/main" id="{B7FFEFFE-E8AA-43DC-94B8-2E438E41950E}"/>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0" name="直線コネクタ 739">
          <a:extLst>
            <a:ext uri="{FF2B5EF4-FFF2-40B4-BE49-F238E27FC236}">
              <a16:creationId xmlns:a16="http://schemas.microsoft.com/office/drawing/2014/main" id="{CD1754F3-ED94-4520-8E1A-DB65EC8491F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741" name="【消防施設】&#10;有形固定資産減価償却率最大値テキスト">
          <a:extLst>
            <a:ext uri="{FF2B5EF4-FFF2-40B4-BE49-F238E27FC236}">
              <a16:creationId xmlns:a16="http://schemas.microsoft.com/office/drawing/2014/main" id="{722D2447-DBD8-4662-891B-043B4768A161}"/>
            </a:ext>
          </a:extLst>
        </xdr:cNvPr>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742" name="直線コネクタ 741">
          <a:extLst>
            <a:ext uri="{FF2B5EF4-FFF2-40B4-BE49-F238E27FC236}">
              <a16:creationId xmlns:a16="http://schemas.microsoft.com/office/drawing/2014/main" id="{DE49A8F2-6662-428D-A8A2-B25D6EFA92EA}"/>
            </a:ext>
          </a:extLst>
        </xdr:cNvPr>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743" name="【消防施設】&#10;有形固定資産減価償却率平均値テキスト">
          <a:extLst>
            <a:ext uri="{FF2B5EF4-FFF2-40B4-BE49-F238E27FC236}">
              <a16:creationId xmlns:a16="http://schemas.microsoft.com/office/drawing/2014/main" id="{D722796F-8412-44E0-A558-A8FD5ACB74C7}"/>
            </a:ext>
          </a:extLst>
        </xdr:cNvPr>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744" name="フローチャート: 判断 743">
          <a:extLst>
            <a:ext uri="{FF2B5EF4-FFF2-40B4-BE49-F238E27FC236}">
              <a16:creationId xmlns:a16="http://schemas.microsoft.com/office/drawing/2014/main" id="{AF971D71-0938-4072-A341-C8EB3DE28884}"/>
            </a:ext>
          </a:extLst>
        </xdr:cNvPr>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745" name="フローチャート: 判断 744">
          <a:extLst>
            <a:ext uri="{FF2B5EF4-FFF2-40B4-BE49-F238E27FC236}">
              <a16:creationId xmlns:a16="http://schemas.microsoft.com/office/drawing/2014/main" id="{D9EB090C-AFD9-4ADF-820F-E3D32C97C6AF}"/>
            </a:ext>
          </a:extLst>
        </xdr:cNvPr>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746" name="フローチャート: 判断 745">
          <a:extLst>
            <a:ext uri="{FF2B5EF4-FFF2-40B4-BE49-F238E27FC236}">
              <a16:creationId xmlns:a16="http://schemas.microsoft.com/office/drawing/2014/main" id="{851F07F3-3FA9-4FA5-B9B1-4726AB4926D6}"/>
            </a:ext>
          </a:extLst>
        </xdr:cNvPr>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747" name="フローチャート: 判断 746">
          <a:extLst>
            <a:ext uri="{FF2B5EF4-FFF2-40B4-BE49-F238E27FC236}">
              <a16:creationId xmlns:a16="http://schemas.microsoft.com/office/drawing/2014/main" id="{D5979C22-7EA8-4723-8012-FAE816EC3884}"/>
            </a:ext>
          </a:extLst>
        </xdr:cNvPr>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748" name="フローチャート: 判断 747">
          <a:extLst>
            <a:ext uri="{FF2B5EF4-FFF2-40B4-BE49-F238E27FC236}">
              <a16:creationId xmlns:a16="http://schemas.microsoft.com/office/drawing/2014/main" id="{3E7DC5FD-38EA-4EBE-A1C0-EC7C53142D3C}"/>
            </a:ext>
          </a:extLst>
        </xdr:cNvPr>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3CC4FF1E-CAF0-4B07-9BFB-8085ECF010A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F5352EF7-417A-4E1B-B2BA-1132423DC91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F29F8EB8-A7BA-4891-B5EF-5BCA332682D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43E68386-BD56-45F8-8A51-3506892E74C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F06FFA11-EA0A-4CAE-A8A8-E3B5CA70D35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26488</xdr:rowOff>
    </xdr:from>
    <xdr:to>
      <xdr:col>85</xdr:col>
      <xdr:colOff>177800</xdr:colOff>
      <xdr:row>80</xdr:row>
      <xdr:rowOff>128088</xdr:rowOff>
    </xdr:to>
    <xdr:sp macro="" textlink="">
      <xdr:nvSpPr>
        <xdr:cNvPr id="754" name="楕円 753">
          <a:extLst>
            <a:ext uri="{FF2B5EF4-FFF2-40B4-BE49-F238E27FC236}">
              <a16:creationId xmlns:a16="http://schemas.microsoft.com/office/drawing/2014/main" id="{420DE85A-8E2F-42AE-9CE2-C172922DBBF8}"/>
            </a:ext>
          </a:extLst>
        </xdr:cNvPr>
        <xdr:cNvSpPr/>
      </xdr:nvSpPr>
      <xdr:spPr>
        <a:xfrm>
          <a:off x="16268700" y="137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49365</xdr:rowOff>
    </xdr:from>
    <xdr:ext cx="405111" cy="259045"/>
    <xdr:sp macro="" textlink="">
      <xdr:nvSpPr>
        <xdr:cNvPr id="755" name="【消防施設】&#10;有形固定資産減価償却率該当値テキスト">
          <a:extLst>
            <a:ext uri="{FF2B5EF4-FFF2-40B4-BE49-F238E27FC236}">
              <a16:creationId xmlns:a16="http://schemas.microsoft.com/office/drawing/2014/main" id="{742B175E-6A77-4EF7-9FAC-B1E1C7C61C9A}"/>
            </a:ext>
          </a:extLst>
        </xdr:cNvPr>
        <xdr:cNvSpPr txBox="1"/>
      </xdr:nvSpPr>
      <xdr:spPr>
        <a:xfrm>
          <a:off x="16357600" y="1359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163649</xdr:rowOff>
    </xdr:from>
    <xdr:to>
      <xdr:col>81</xdr:col>
      <xdr:colOff>101600</xdr:colOff>
      <xdr:row>80</xdr:row>
      <xdr:rowOff>93799</xdr:rowOff>
    </xdr:to>
    <xdr:sp macro="" textlink="">
      <xdr:nvSpPr>
        <xdr:cNvPr id="756" name="楕円 755">
          <a:extLst>
            <a:ext uri="{FF2B5EF4-FFF2-40B4-BE49-F238E27FC236}">
              <a16:creationId xmlns:a16="http://schemas.microsoft.com/office/drawing/2014/main" id="{3E01F951-44BD-4DCD-8E57-F034C90DE41F}"/>
            </a:ext>
          </a:extLst>
        </xdr:cNvPr>
        <xdr:cNvSpPr/>
      </xdr:nvSpPr>
      <xdr:spPr>
        <a:xfrm>
          <a:off x="15430500" y="137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42999</xdr:rowOff>
    </xdr:from>
    <xdr:to>
      <xdr:col>85</xdr:col>
      <xdr:colOff>127000</xdr:colOff>
      <xdr:row>80</xdr:row>
      <xdr:rowOff>77288</xdr:rowOff>
    </xdr:to>
    <xdr:cxnSp macro="">
      <xdr:nvCxnSpPr>
        <xdr:cNvPr id="757" name="直線コネクタ 756">
          <a:extLst>
            <a:ext uri="{FF2B5EF4-FFF2-40B4-BE49-F238E27FC236}">
              <a16:creationId xmlns:a16="http://schemas.microsoft.com/office/drawing/2014/main" id="{D1D5DE08-28D2-4755-B072-E97EDDD79C77}"/>
            </a:ext>
          </a:extLst>
        </xdr:cNvPr>
        <xdr:cNvCxnSpPr/>
      </xdr:nvCxnSpPr>
      <xdr:spPr>
        <a:xfrm>
          <a:off x="15481300" y="1375899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127726</xdr:rowOff>
    </xdr:from>
    <xdr:to>
      <xdr:col>76</xdr:col>
      <xdr:colOff>165100</xdr:colOff>
      <xdr:row>80</xdr:row>
      <xdr:rowOff>57876</xdr:rowOff>
    </xdr:to>
    <xdr:sp macro="" textlink="">
      <xdr:nvSpPr>
        <xdr:cNvPr id="758" name="楕円 757">
          <a:extLst>
            <a:ext uri="{FF2B5EF4-FFF2-40B4-BE49-F238E27FC236}">
              <a16:creationId xmlns:a16="http://schemas.microsoft.com/office/drawing/2014/main" id="{19A06BD9-D8B5-4429-9582-88A6CA55C63D}"/>
            </a:ext>
          </a:extLst>
        </xdr:cNvPr>
        <xdr:cNvSpPr/>
      </xdr:nvSpPr>
      <xdr:spPr>
        <a:xfrm>
          <a:off x="14541500" y="1367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7076</xdr:rowOff>
    </xdr:from>
    <xdr:to>
      <xdr:col>81</xdr:col>
      <xdr:colOff>50800</xdr:colOff>
      <xdr:row>80</xdr:row>
      <xdr:rowOff>42999</xdr:rowOff>
    </xdr:to>
    <xdr:cxnSp macro="">
      <xdr:nvCxnSpPr>
        <xdr:cNvPr id="759" name="直線コネクタ 758">
          <a:extLst>
            <a:ext uri="{FF2B5EF4-FFF2-40B4-BE49-F238E27FC236}">
              <a16:creationId xmlns:a16="http://schemas.microsoft.com/office/drawing/2014/main" id="{F531D91B-A017-448C-B905-D9131CE3BD08}"/>
            </a:ext>
          </a:extLst>
        </xdr:cNvPr>
        <xdr:cNvCxnSpPr/>
      </xdr:nvCxnSpPr>
      <xdr:spPr>
        <a:xfrm>
          <a:off x="14592300" y="137230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93436</xdr:rowOff>
    </xdr:from>
    <xdr:to>
      <xdr:col>72</xdr:col>
      <xdr:colOff>38100</xdr:colOff>
      <xdr:row>80</xdr:row>
      <xdr:rowOff>23586</xdr:rowOff>
    </xdr:to>
    <xdr:sp macro="" textlink="">
      <xdr:nvSpPr>
        <xdr:cNvPr id="760" name="楕円 759">
          <a:extLst>
            <a:ext uri="{FF2B5EF4-FFF2-40B4-BE49-F238E27FC236}">
              <a16:creationId xmlns:a16="http://schemas.microsoft.com/office/drawing/2014/main" id="{A3F8925E-E336-4D81-A2A5-26882D83927B}"/>
            </a:ext>
          </a:extLst>
        </xdr:cNvPr>
        <xdr:cNvSpPr/>
      </xdr:nvSpPr>
      <xdr:spPr>
        <a:xfrm>
          <a:off x="13652500" y="136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144236</xdr:rowOff>
    </xdr:from>
    <xdr:to>
      <xdr:col>76</xdr:col>
      <xdr:colOff>114300</xdr:colOff>
      <xdr:row>80</xdr:row>
      <xdr:rowOff>7076</xdr:rowOff>
    </xdr:to>
    <xdr:cxnSp macro="">
      <xdr:nvCxnSpPr>
        <xdr:cNvPr id="761" name="直線コネクタ 760">
          <a:extLst>
            <a:ext uri="{FF2B5EF4-FFF2-40B4-BE49-F238E27FC236}">
              <a16:creationId xmlns:a16="http://schemas.microsoft.com/office/drawing/2014/main" id="{F97E8CF5-6CE5-4919-952A-392F9733E46A}"/>
            </a:ext>
          </a:extLst>
        </xdr:cNvPr>
        <xdr:cNvCxnSpPr/>
      </xdr:nvCxnSpPr>
      <xdr:spPr>
        <a:xfrm>
          <a:off x="13703300" y="1368878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52614</xdr:rowOff>
    </xdr:from>
    <xdr:to>
      <xdr:col>67</xdr:col>
      <xdr:colOff>101600</xdr:colOff>
      <xdr:row>79</xdr:row>
      <xdr:rowOff>154214</xdr:rowOff>
    </xdr:to>
    <xdr:sp macro="" textlink="">
      <xdr:nvSpPr>
        <xdr:cNvPr id="762" name="楕円 761">
          <a:extLst>
            <a:ext uri="{FF2B5EF4-FFF2-40B4-BE49-F238E27FC236}">
              <a16:creationId xmlns:a16="http://schemas.microsoft.com/office/drawing/2014/main" id="{C6754D2D-93FC-4FF4-9606-B440D7A66917}"/>
            </a:ext>
          </a:extLst>
        </xdr:cNvPr>
        <xdr:cNvSpPr/>
      </xdr:nvSpPr>
      <xdr:spPr>
        <a:xfrm>
          <a:off x="12763500" y="1359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103414</xdr:rowOff>
    </xdr:from>
    <xdr:to>
      <xdr:col>71</xdr:col>
      <xdr:colOff>177800</xdr:colOff>
      <xdr:row>79</xdr:row>
      <xdr:rowOff>144236</xdr:rowOff>
    </xdr:to>
    <xdr:cxnSp macro="">
      <xdr:nvCxnSpPr>
        <xdr:cNvPr id="763" name="直線コネクタ 762">
          <a:extLst>
            <a:ext uri="{FF2B5EF4-FFF2-40B4-BE49-F238E27FC236}">
              <a16:creationId xmlns:a16="http://schemas.microsoft.com/office/drawing/2014/main" id="{E2E575DA-EC60-42C4-89D2-C0C7345DFF2C}"/>
            </a:ext>
          </a:extLst>
        </xdr:cNvPr>
        <xdr:cNvCxnSpPr/>
      </xdr:nvCxnSpPr>
      <xdr:spPr>
        <a:xfrm>
          <a:off x="12814300" y="1364796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6548</xdr:rowOff>
    </xdr:from>
    <xdr:ext cx="405111" cy="259045"/>
    <xdr:sp macro="" textlink="">
      <xdr:nvSpPr>
        <xdr:cNvPr id="764" name="n_1aveValue【消防施設】&#10;有形固定資産減価償却率">
          <a:extLst>
            <a:ext uri="{FF2B5EF4-FFF2-40B4-BE49-F238E27FC236}">
              <a16:creationId xmlns:a16="http://schemas.microsoft.com/office/drawing/2014/main" id="{3C00D0B6-3971-4550-A449-231CF894A221}"/>
            </a:ext>
          </a:extLst>
        </xdr:cNvPr>
        <xdr:cNvSpPr txBox="1"/>
      </xdr:nvSpPr>
      <xdr:spPr>
        <a:xfrm>
          <a:off x="152660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160038</xdr:rowOff>
    </xdr:from>
    <xdr:ext cx="405111" cy="259045"/>
    <xdr:sp macro="" textlink="">
      <xdr:nvSpPr>
        <xdr:cNvPr id="765" name="n_2aveValue【消防施設】&#10;有形固定資産減価償却率">
          <a:extLst>
            <a:ext uri="{FF2B5EF4-FFF2-40B4-BE49-F238E27FC236}">
              <a16:creationId xmlns:a16="http://schemas.microsoft.com/office/drawing/2014/main" id="{A6FB5E66-AB70-4C6E-B048-647D1BF3B2BD}"/>
            </a:ext>
          </a:extLst>
        </xdr:cNvPr>
        <xdr:cNvSpPr txBox="1"/>
      </xdr:nvSpPr>
      <xdr:spPr>
        <a:xfrm>
          <a:off x="14389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150240</xdr:rowOff>
    </xdr:from>
    <xdr:ext cx="405111" cy="259045"/>
    <xdr:sp macro="" textlink="">
      <xdr:nvSpPr>
        <xdr:cNvPr id="766" name="n_3aveValue【消防施設】&#10;有形固定資産減価償却率">
          <a:extLst>
            <a:ext uri="{FF2B5EF4-FFF2-40B4-BE49-F238E27FC236}">
              <a16:creationId xmlns:a16="http://schemas.microsoft.com/office/drawing/2014/main" id="{126B3731-066B-45B4-BA7E-E1E57A061890}"/>
            </a:ext>
          </a:extLst>
        </xdr:cNvPr>
        <xdr:cNvSpPr txBox="1"/>
      </xdr:nvSpPr>
      <xdr:spPr>
        <a:xfrm>
          <a:off x="13500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767" name="n_4aveValue【消防施設】&#10;有形固定資産減価償却率">
          <a:extLst>
            <a:ext uri="{FF2B5EF4-FFF2-40B4-BE49-F238E27FC236}">
              <a16:creationId xmlns:a16="http://schemas.microsoft.com/office/drawing/2014/main" id="{41F83ED9-857E-43FA-B868-A128D1B9CAC8}"/>
            </a:ext>
          </a:extLst>
        </xdr:cNvPr>
        <xdr:cNvSpPr txBox="1"/>
      </xdr:nvSpPr>
      <xdr:spPr>
        <a:xfrm>
          <a:off x="12611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110326</xdr:rowOff>
    </xdr:from>
    <xdr:ext cx="405111" cy="259045"/>
    <xdr:sp macro="" textlink="">
      <xdr:nvSpPr>
        <xdr:cNvPr id="768" name="n_1mainValue【消防施設】&#10;有形固定資産減価償却率">
          <a:extLst>
            <a:ext uri="{FF2B5EF4-FFF2-40B4-BE49-F238E27FC236}">
              <a16:creationId xmlns:a16="http://schemas.microsoft.com/office/drawing/2014/main" id="{2667A349-070F-4A41-BBFC-BEBCA94DB035}"/>
            </a:ext>
          </a:extLst>
        </xdr:cNvPr>
        <xdr:cNvSpPr txBox="1"/>
      </xdr:nvSpPr>
      <xdr:spPr>
        <a:xfrm>
          <a:off x="15266044" y="1348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74403</xdr:rowOff>
    </xdr:from>
    <xdr:ext cx="405111" cy="259045"/>
    <xdr:sp macro="" textlink="">
      <xdr:nvSpPr>
        <xdr:cNvPr id="769" name="n_2mainValue【消防施設】&#10;有形固定資産減価償却率">
          <a:extLst>
            <a:ext uri="{FF2B5EF4-FFF2-40B4-BE49-F238E27FC236}">
              <a16:creationId xmlns:a16="http://schemas.microsoft.com/office/drawing/2014/main" id="{32DDB53B-F1D9-4769-9FE4-EDC51B952B3C}"/>
            </a:ext>
          </a:extLst>
        </xdr:cNvPr>
        <xdr:cNvSpPr txBox="1"/>
      </xdr:nvSpPr>
      <xdr:spPr>
        <a:xfrm>
          <a:off x="14389744" y="1344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40113</xdr:rowOff>
    </xdr:from>
    <xdr:ext cx="405111" cy="259045"/>
    <xdr:sp macro="" textlink="">
      <xdr:nvSpPr>
        <xdr:cNvPr id="770" name="n_3mainValue【消防施設】&#10;有形固定資産減価償却率">
          <a:extLst>
            <a:ext uri="{FF2B5EF4-FFF2-40B4-BE49-F238E27FC236}">
              <a16:creationId xmlns:a16="http://schemas.microsoft.com/office/drawing/2014/main" id="{3DF1FC99-B38C-48F6-9C0D-CE08E528A7A1}"/>
            </a:ext>
          </a:extLst>
        </xdr:cNvPr>
        <xdr:cNvSpPr txBox="1"/>
      </xdr:nvSpPr>
      <xdr:spPr>
        <a:xfrm>
          <a:off x="13500744" y="1341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170741</xdr:rowOff>
    </xdr:from>
    <xdr:ext cx="405111" cy="259045"/>
    <xdr:sp macro="" textlink="">
      <xdr:nvSpPr>
        <xdr:cNvPr id="771" name="n_4mainValue【消防施設】&#10;有形固定資産減価償却率">
          <a:extLst>
            <a:ext uri="{FF2B5EF4-FFF2-40B4-BE49-F238E27FC236}">
              <a16:creationId xmlns:a16="http://schemas.microsoft.com/office/drawing/2014/main" id="{721E3EE1-C55D-45C6-8E02-6E1E4CDF6346}"/>
            </a:ext>
          </a:extLst>
        </xdr:cNvPr>
        <xdr:cNvSpPr txBox="1"/>
      </xdr:nvSpPr>
      <xdr:spPr>
        <a:xfrm>
          <a:off x="12611744" y="1337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2" name="正方形/長方形 771">
          <a:extLst>
            <a:ext uri="{FF2B5EF4-FFF2-40B4-BE49-F238E27FC236}">
              <a16:creationId xmlns:a16="http://schemas.microsoft.com/office/drawing/2014/main" id="{B76934A3-3E3F-451F-9535-764B10C1A35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3" name="正方形/長方形 772">
          <a:extLst>
            <a:ext uri="{FF2B5EF4-FFF2-40B4-BE49-F238E27FC236}">
              <a16:creationId xmlns:a16="http://schemas.microsoft.com/office/drawing/2014/main" id="{C7160CB2-F62B-4177-BD7E-03A17CE3581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4" name="正方形/長方形 773">
          <a:extLst>
            <a:ext uri="{FF2B5EF4-FFF2-40B4-BE49-F238E27FC236}">
              <a16:creationId xmlns:a16="http://schemas.microsoft.com/office/drawing/2014/main" id="{4BE28515-A0BD-48F4-9DBC-8A9CF88F25F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5" name="正方形/長方形 774">
          <a:extLst>
            <a:ext uri="{FF2B5EF4-FFF2-40B4-BE49-F238E27FC236}">
              <a16:creationId xmlns:a16="http://schemas.microsoft.com/office/drawing/2014/main" id="{F535655F-6144-4589-AAE3-889BE06F1EF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6" name="正方形/長方形 775">
          <a:extLst>
            <a:ext uri="{FF2B5EF4-FFF2-40B4-BE49-F238E27FC236}">
              <a16:creationId xmlns:a16="http://schemas.microsoft.com/office/drawing/2014/main" id="{03D3D19D-277D-407F-9554-73A27130222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7" name="正方形/長方形 776">
          <a:extLst>
            <a:ext uri="{FF2B5EF4-FFF2-40B4-BE49-F238E27FC236}">
              <a16:creationId xmlns:a16="http://schemas.microsoft.com/office/drawing/2014/main" id="{3BB0B599-D983-466A-90EA-B655FD43B8F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8" name="正方形/長方形 777">
          <a:extLst>
            <a:ext uri="{FF2B5EF4-FFF2-40B4-BE49-F238E27FC236}">
              <a16:creationId xmlns:a16="http://schemas.microsoft.com/office/drawing/2014/main" id="{D0366252-3837-4FD2-9AF5-EBE316C6331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9" name="正方形/長方形 778">
          <a:extLst>
            <a:ext uri="{FF2B5EF4-FFF2-40B4-BE49-F238E27FC236}">
              <a16:creationId xmlns:a16="http://schemas.microsoft.com/office/drawing/2014/main" id="{92607562-A7FB-4F7C-BE0C-69BE25DE3BF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0" name="テキスト ボックス 779">
          <a:extLst>
            <a:ext uri="{FF2B5EF4-FFF2-40B4-BE49-F238E27FC236}">
              <a16:creationId xmlns:a16="http://schemas.microsoft.com/office/drawing/2014/main" id="{4FD3D364-8482-41A1-A41B-2BA3A386661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1" name="直線コネクタ 780">
          <a:extLst>
            <a:ext uri="{FF2B5EF4-FFF2-40B4-BE49-F238E27FC236}">
              <a16:creationId xmlns:a16="http://schemas.microsoft.com/office/drawing/2014/main" id="{534C5C69-2356-4FF8-AA1E-CD4344E6A00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2" name="直線コネクタ 781">
          <a:extLst>
            <a:ext uri="{FF2B5EF4-FFF2-40B4-BE49-F238E27FC236}">
              <a16:creationId xmlns:a16="http://schemas.microsoft.com/office/drawing/2014/main" id="{53083B23-13EA-448B-9977-0FFB54277C8B}"/>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3" name="テキスト ボックス 782">
          <a:extLst>
            <a:ext uri="{FF2B5EF4-FFF2-40B4-BE49-F238E27FC236}">
              <a16:creationId xmlns:a16="http://schemas.microsoft.com/office/drawing/2014/main" id="{37F178D3-4553-4404-B812-3DDC85005488}"/>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4" name="直線コネクタ 783">
          <a:extLst>
            <a:ext uri="{FF2B5EF4-FFF2-40B4-BE49-F238E27FC236}">
              <a16:creationId xmlns:a16="http://schemas.microsoft.com/office/drawing/2014/main" id="{C5771E77-1A9E-47A5-A275-1D7D3B40EA42}"/>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5" name="テキスト ボックス 784">
          <a:extLst>
            <a:ext uri="{FF2B5EF4-FFF2-40B4-BE49-F238E27FC236}">
              <a16:creationId xmlns:a16="http://schemas.microsoft.com/office/drawing/2014/main" id="{2BBE2AA6-243D-4F4A-AC07-455E8872169F}"/>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6" name="直線コネクタ 785">
          <a:extLst>
            <a:ext uri="{FF2B5EF4-FFF2-40B4-BE49-F238E27FC236}">
              <a16:creationId xmlns:a16="http://schemas.microsoft.com/office/drawing/2014/main" id="{EB7F1D75-EB9C-48B3-9DB9-FCE3D293949F}"/>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7" name="テキスト ボックス 786">
          <a:extLst>
            <a:ext uri="{FF2B5EF4-FFF2-40B4-BE49-F238E27FC236}">
              <a16:creationId xmlns:a16="http://schemas.microsoft.com/office/drawing/2014/main" id="{AAC99633-E3C2-4A4C-9DD3-B6A6A326513B}"/>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8" name="直線コネクタ 787">
          <a:extLst>
            <a:ext uri="{FF2B5EF4-FFF2-40B4-BE49-F238E27FC236}">
              <a16:creationId xmlns:a16="http://schemas.microsoft.com/office/drawing/2014/main" id="{367D9126-F98E-4138-8BEA-25706FCFD093}"/>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9" name="テキスト ボックス 788">
          <a:extLst>
            <a:ext uri="{FF2B5EF4-FFF2-40B4-BE49-F238E27FC236}">
              <a16:creationId xmlns:a16="http://schemas.microsoft.com/office/drawing/2014/main" id="{850AD28F-E8A8-4845-925E-A83A6D950A11}"/>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45A2CA12-9EA5-4D4E-B9D3-93826D5EF60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A9F975C1-A694-440C-BB52-C5097924989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8AF4DA21-6027-448C-9866-852D6553179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793" name="直線コネクタ 792">
          <a:extLst>
            <a:ext uri="{FF2B5EF4-FFF2-40B4-BE49-F238E27FC236}">
              <a16:creationId xmlns:a16="http://schemas.microsoft.com/office/drawing/2014/main" id="{F1690FAD-DD37-4667-BD97-6A99D23E42D5}"/>
            </a:ext>
          </a:extLst>
        </xdr:cNvPr>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4" name="【消防施設】&#10;一人当たり面積最小値テキスト">
          <a:extLst>
            <a:ext uri="{FF2B5EF4-FFF2-40B4-BE49-F238E27FC236}">
              <a16:creationId xmlns:a16="http://schemas.microsoft.com/office/drawing/2014/main" id="{04F12299-6096-4768-AA32-CCD1E493A4F1}"/>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5" name="直線コネクタ 794">
          <a:extLst>
            <a:ext uri="{FF2B5EF4-FFF2-40B4-BE49-F238E27FC236}">
              <a16:creationId xmlns:a16="http://schemas.microsoft.com/office/drawing/2014/main" id="{CDC17382-53C4-4EC7-AEB8-48500330C0B8}"/>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796" name="【消防施設】&#10;一人当たり面積最大値テキスト">
          <a:extLst>
            <a:ext uri="{FF2B5EF4-FFF2-40B4-BE49-F238E27FC236}">
              <a16:creationId xmlns:a16="http://schemas.microsoft.com/office/drawing/2014/main" id="{DB35F8EF-BA8E-426A-B449-E5D9FACCCD6A}"/>
            </a:ext>
          </a:extLst>
        </xdr:cNvPr>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797" name="直線コネクタ 796">
          <a:extLst>
            <a:ext uri="{FF2B5EF4-FFF2-40B4-BE49-F238E27FC236}">
              <a16:creationId xmlns:a16="http://schemas.microsoft.com/office/drawing/2014/main" id="{1282D788-6A56-4815-8548-0170C14ADF19}"/>
            </a:ext>
          </a:extLst>
        </xdr:cNvPr>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16019</xdr:rowOff>
    </xdr:from>
    <xdr:ext cx="469744" cy="259045"/>
    <xdr:sp macro="" textlink="">
      <xdr:nvSpPr>
        <xdr:cNvPr id="798" name="【消防施設】&#10;一人当たり面積平均値テキスト">
          <a:extLst>
            <a:ext uri="{FF2B5EF4-FFF2-40B4-BE49-F238E27FC236}">
              <a16:creationId xmlns:a16="http://schemas.microsoft.com/office/drawing/2014/main" id="{B8C50770-5493-43EE-A5F5-1B832554D68B}"/>
            </a:ext>
          </a:extLst>
        </xdr:cNvPr>
        <xdr:cNvSpPr txBox="1"/>
      </xdr:nvSpPr>
      <xdr:spPr>
        <a:xfrm>
          <a:off x="22199600" y="1441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99" name="フローチャート: 判断 798">
          <a:extLst>
            <a:ext uri="{FF2B5EF4-FFF2-40B4-BE49-F238E27FC236}">
              <a16:creationId xmlns:a16="http://schemas.microsoft.com/office/drawing/2014/main" id="{7899F84A-5DB1-44F5-9185-C5B11D548FB3}"/>
            </a:ext>
          </a:extLst>
        </xdr:cNvPr>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800" name="フローチャート: 判断 799">
          <a:extLst>
            <a:ext uri="{FF2B5EF4-FFF2-40B4-BE49-F238E27FC236}">
              <a16:creationId xmlns:a16="http://schemas.microsoft.com/office/drawing/2014/main" id="{C38A332B-C0A2-4370-84FB-64DE079FD2D4}"/>
            </a:ext>
          </a:extLst>
        </xdr:cNvPr>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801" name="フローチャート: 判断 800">
          <a:extLst>
            <a:ext uri="{FF2B5EF4-FFF2-40B4-BE49-F238E27FC236}">
              <a16:creationId xmlns:a16="http://schemas.microsoft.com/office/drawing/2014/main" id="{082DD1DF-28D0-4A97-99A2-1511A681C8CE}"/>
            </a:ext>
          </a:extLst>
        </xdr:cNvPr>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802" name="フローチャート: 判断 801">
          <a:extLst>
            <a:ext uri="{FF2B5EF4-FFF2-40B4-BE49-F238E27FC236}">
              <a16:creationId xmlns:a16="http://schemas.microsoft.com/office/drawing/2014/main" id="{CA909721-B20C-4EF5-8741-D5420426D973}"/>
            </a:ext>
          </a:extLst>
        </xdr:cNvPr>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803" name="フローチャート: 判断 802">
          <a:extLst>
            <a:ext uri="{FF2B5EF4-FFF2-40B4-BE49-F238E27FC236}">
              <a16:creationId xmlns:a16="http://schemas.microsoft.com/office/drawing/2014/main" id="{60BB0B69-7201-434D-AEAA-C854715890B6}"/>
            </a:ext>
          </a:extLst>
        </xdr:cNvPr>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09682318-5602-46F5-80EC-2EBE7765A95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FBABB8DD-AC83-4967-AD5A-46FDAFA9EF1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765B1743-3D68-45E2-B256-6459A2B74EC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731EA62A-26A5-4577-BD06-4C6DE800952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7999B0AF-A9ED-42FE-82E1-E652A51E532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126746</xdr:rowOff>
    </xdr:from>
    <xdr:to>
      <xdr:col>116</xdr:col>
      <xdr:colOff>114300</xdr:colOff>
      <xdr:row>84</xdr:row>
      <xdr:rowOff>56896</xdr:rowOff>
    </xdr:to>
    <xdr:sp macro="" textlink="">
      <xdr:nvSpPr>
        <xdr:cNvPr id="809" name="楕円 808">
          <a:extLst>
            <a:ext uri="{FF2B5EF4-FFF2-40B4-BE49-F238E27FC236}">
              <a16:creationId xmlns:a16="http://schemas.microsoft.com/office/drawing/2014/main" id="{E58DCA37-23F2-4560-ACC7-2F6D14A8FDF7}"/>
            </a:ext>
          </a:extLst>
        </xdr:cNvPr>
        <xdr:cNvSpPr/>
      </xdr:nvSpPr>
      <xdr:spPr>
        <a:xfrm>
          <a:off x="221107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149623</xdr:rowOff>
    </xdr:from>
    <xdr:ext cx="469744" cy="259045"/>
    <xdr:sp macro="" textlink="">
      <xdr:nvSpPr>
        <xdr:cNvPr id="810" name="【消防施設】&#10;一人当たり面積該当値テキスト">
          <a:extLst>
            <a:ext uri="{FF2B5EF4-FFF2-40B4-BE49-F238E27FC236}">
              <a16:creationId xmlns:a16="http://schemas.microsoft.com/office/drawing/2014/main" id="{C4E0D6E9-D85D-4F4A-BBF6-133F4E38DAFD}"/>
            </a:ext>
          </a:extLst>
        </xdr:cNvPr>
        <xdr:cNvSpPr txBox="1"/>
      </xdr:nvSpPr>
      <xdr:spPr>
        <a:xfrm>
          <a:off x="22199600" y="1420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126746</xdr:rowOff>
    </xdr:from>
    <xdr:to>
      <xdr:col>112</xdr:col>
      <xdr:colOff>38100</xdr:colOff>
      <xdr:row>84</xdr:row>
      <xdr:rowOff>56896</xdr:rowOff>
    </xdr:to>
    <xdr:sp macro="" textlink="">
      <xdr:nvSpPr>
        <xdr:cNvPr id="811" name="楕円 810">
          <a:extLst>
            <a:ext uri="{FF2B5EF4-FFF2-40B4-BE49-F238E27FC236}">
              <a16:creationId xmlns:a16="http://schemas.microsoft.com/office/drawing/2014/main" id="{B7834EFB-1AD4-4278-930B-02472EA5ABCE}"/>
            </a:ext>
          </a:extLst>
        </xdr:cNvPr>
        <xdr:cNvSpPr/>
      </xdr:nvSpPr>
      <xdr:spPr>
        <a:xfrm>
          <a:off x="21272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6096</xdr:rowOff>
    </xdr:from>
    <xdr:to>
      <xdr:col>116</xdr:col>
      <xdr:colOff>63500</xdr:colOff>
      <xdr:row>84</xdr:row>
      <xdr:rowOff>6096</xdr:rowOff>
    </xdr:to>
    <xdr:cxnSp macro="">
      <xdr:nvCxnSpPr>
        <xdr:cNvPr id="812" name="直線コネクタ 811">
          <a:extLst>
            <a:ext uri="{FF2B5EF4-FFF2-40B4-BE49-F238E27FC236}">
              <a16:creationId xmlns:a16="http://schemas.microsoft.com/office/drawing/2014/main" id="{4848CC92-4512-4EF1-95B1-A7388511C317}"/>
            </a:ext>
          </a:extLst>
        </xdr:cNvPr>
        <xdr:cNvCxnSpPr/>
      </xdr:nvCxnSpPr>
      <xdr:spPr>
        <a:xfrm>
          <a:off x="21323300" y="144078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122174</xdr:rowOff>
    </xdr:from>
    <xdr:to>
      <xdr:col>107</xdr:col>
      <xdr:colOff>101600</xdr:colOff>
      <xdr:row>84</xdr:row>
      <xdr:rowOff>52324</xdr:rowOff>
    </xdr:to>
    <xdr:sp macro="" textlink="">
      <xdr:nvSpPr>
        <xdr:cNvPr id="813" name="楕円 812">
          <a:extLst>
            <a:ext uri="{FF2B5EF4-FFF2-40B4-BE49-F238E27FC236}">
              <a16:creationId xmlns:a16="http://schemas.microsoft.com/office/drawing/2014/main" id="{4657DF5C-8AF3-41BA-96F8-E8A7F639D368}"/>
            </a:ext>
          </a:extLst>
        </xdr:cNvPr>
        <xdr:cNvSpPr/>
      </xdr:nvSpPr>
      <xdr:spPr>
        <a:xfrm>
          <a:off x="20383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xdr:rowOff>
    </xdr:from>
    <xdr:to>
      <xdr:col>111</xdr:col>
      <xdr:colOff>177800</xdr:colOff>
      <xdr:row>84</xdr:row>
      <xdr:rowOff>6096</xdr:rowOff>
    </xdr:to>
    <xdr:cxnSp macro="">
      <xdr:nvCxnSpPr>
        <xdr:cNvPr id="814" name="直線コネクタ 813">
          <a:extLst>
            <a:ext uri="{FF2B5EF4-FFF2-40B4-BE49-F238E27FC236}">
              <a16:creationId xmlns:a16="http://schemas.microsoft.com/office/drawing/2014/main" id="{0DF9ADBE-E4F9-4E2A-8803-948C16B42903}"/>
            </a:ext>
          </a:extLst>
        </xdr:cNvPr>
        <xdr:cNvCxnSpPr/>
      </xdr:nvCxnSpPr>
      <xdr:spPr>
        <a:xfrm>
          <a:off x="20434300" y="14403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815" name="楕円 814">
          <a:extLst>
            <a:ext uri="{FF2B5EF4-FFF2-40B4-BE49-F238E27FC236}">
              <a16:creationId xmlns:a16="http://schemas.microsoft.com/office/drawing/2014/main" id="{05722236-F3DD-4243-9882-2B6ECE19FB7C}"/>
            </a:ext>
          </a:extLst>
        </xdr:cNvPr>
        <xdr:cNvSpPr/>
      </xdr:nvSpPr>
      <xdr:spPr>
        <a:xfrm>
          <a:off x="19494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168402</xdr:rowOff>
    </xdr:from>
    <xdr:to>
      <xdr:col>107</xdr:col>
      <xdr:colOff>50800</xdr:colOff>
      <xdr:row>84</xdr:row>
      <xdr:rowOff>1524</xdr:rowOff>
    </xdr:to>
    <xdr:cxnSp macro="">
      <xdr:nvCxnSpPr>
        <xdr:cNvPr id="816" name="直線コネクタ 815">
          <a:extLst>
            <a:ext uri="{FF2B5EF4-FFF2-40B4-BE49-F238E27FC236}">
              <a16:creationId xmlns:a16="http://schemas.microsoft.com/office/drawing/2014/main" id="{F5D82AC2-DBF8-4A06-89E5-A6B4C4789FB0}"/>
            </a:ext>
          </a:extLst>
        </xdr:cNvPr>
        <xdr:cNvCxnSpPr/>
      </xdr:nvCxnSpPr>
      <xdr:spPr>
        <a:xfrm>
          <a:off x="19545300" y="14398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103887</xdr:rowOff>
    </xdr:from>
    <xdr:to>
      <xdr:col>98</xdr:col>
      <xdr:colOff>38100</xdr:colOff>
      <xdr:row>84</xdr:row>
      <xdr:rowOff>34037</xdr:rowOff>
    </xdr:to>
    <xdr:sp macro="" textlink="">
      <xdr:nvSpPr>
        <xdr:cNvPr id="817" name="楕円 816">
          <a:extLst>
            <a:ext uri="{FF2B5EF4-FFF2-40B4-BE49-F238E27FC236}">
              <a16:creationId xmlns:a16="http://schemas.microsoft.com/office/drawing/2014/main" id="{D7616B64-2B6C-4FC1-82B8-271BBCBEBA0B}"/>
            </a:ext>
          </a:extLst>
        </xdr:cNvPr>
        <xdr:cNvSpPr/>
      </xdr:nvSpPr>
      <xdr:spPr>
        <a:xfrm>
          <a:off x="18605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154687</xdr:rowOff>
    </xdr:from>
    <xdr:to>
      <xdr:col>102</xdr:col>
      <xdr:colOff>114300</xdr:colOff>
      <xdr:row>83</xdr:row>
      <xdr:rowOff>168402</xdr:rowOff>
    </xdr:to>
    <xdr:cxnSp macro="">
      <xdr:nvCxnSpPr>
        <xdr:cNvPr id="818" name="直線コネクタ 817">
          <a:extLst>
            <a:ext uri="{FF2B5EF4-FFF2-40B4-BE49-F238E27FC236}">
              <a16:creationId xmlns:a16="http://schemas.microsoft.com/office/drawing/2014/main" id="{F54210C7-3E63-41A1-821E-67774CC36E71}"/>
            </a:ext>
          </a:extLst>
        </xdr:cNvPr>
        <xdr:cNvCxnSpPr/>
      </xdr:nvCxnSpPr>
      <xdr:spPr>
        <a:xfrm>
          <a:off x="18656300" y="143850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144035</xdr:rowOff>
    </xdr:from>
    <xdr:ext cx="469744" cy="259045"/>
    <xdr:sp macro="" textlink="">
      <xdr:nvSpPr>
        <xdr:cNvPr id="819" name="n_1aveValue【消防施設】&#10;一人当たり面積">
          <a:extLst>
            <a:ext uri="{FF2B5EF4-FFF2-40B4-BE49-F238E27FC236}">
              <a16:creationId xmlns:a16="http://schemas.microsoft.com/office/drawing/2014/main" id="{3A19B2D7-205F-48D8-8ED9-967AE52B89A0}"/>
            </a:ext>
          </a:extLst>
        </xdr:cNvPr>
        <xdr:cNvSpPr txBox="1"/>
      </xdr:nvSpPr>
      <xdr:spPr>
        <a:xfrm>
          <a:off x="210757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139464</xdr:rowOff>
    </xdr:from>
    <xdr:ext cx="469744" cy="259045"/>
    <xdr:sp macro="" textlink="">
      <xdr:nvSpPr>
        <xdr:cNvPr id="820" name="n_2aveValue【消防施設】&#10;一人当たり面積">
          <a:extLst>
            <a:ext uri="{FF2B5EF4-FFF2-40B4-BE49-F238E27FC236}">
              <a16:creationId xmlns:a16="http://schemas.microsoft.com/office/drawing/2014/main" id="{A95777E9-304F-4CC4-AC86-1B9DEA765B95}"/>
            </a:ext>
          </a:extLst>
        </xdr:cNvPr>
        <xdr:cNvSpPr txBox="1"/>
      </xdr:nvSpPr>
      <xdr:spPr>
        <a:xfrm>
          <a:off x="20199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157751</xdr:rowOff>
    </xdr:from>
    <xdr:ext cx="469744" cy="259045"/>
    <xdr:sp macro="" textlink="">
      <xdr:nvSpPr>
        <xdr:cNvPr id="821" name="n_3aveValue【消防施設】&#10;一人当たり面積">
          <a:extLst>
            <a:ext uri="{FF2B5EF4-FFF2-40B4-BE49-F238E27FC236}">
              <a16:creationId xmlns:a16="http://schemas.microsoft.com/office/drawing/2014/main" id="{1EC958CB-7CB3-46F3-A91D-7E8A1250837A}"/>
            </a:ext>
          </a:extLst>
        </xdr:cNvPr>
        <xdr:cNvSpPr txBox="1"/>
      </xdr:nvSpPr>
      <xdr:spPr>
        <a:xfrm>
          <a:off x="19310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162323</xdr:rowOff>
    </xdr:from>
    <xdr:ext cx="469744" cy="259045"/>
    <xdr:sp macro="" textlink="">
      <xdr:nvSpPr>
        <xdr:cNvPr id="822" name="n_4aveValue【消防施設】&#10;一人当たり面積">
          <a:extLst>
            <a:ext uri="{FF2B5EF4-FFF2-40B4-BE49-F238E27FC236}">
              <a16:creationId xmlns:a16="http://schemas.microsoft.com/office/drawing/2014/main" id="{C8EF4C87-9E8F-43C4-861D-12A0E2EA43E4}"/>
            </a:ext>
          </a:extLst>
        </xdr:cNvPr>
        <xdr:cNvSpPr txBox="1"/>
      </xdr:nvSpPr>
      <xdr:spPr>
        <a:xfrm>
          <a:off x="18421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73423</xdr:rowOff>
    </xdr:from>
    <xdr:ext cx="469744" cy="259045"/>
    <xdr:sp macro="" textlink="">
      <xdr:nvSpPr>
        <xdr:cNvPr id="823" name="n_1mainValue【消防施設】&#10;一人当たり面積">
          <a:extLst>
            <a:ext uri="{FF2B5EF4-FFF2-40B4-BE49-F238E27FC236}">
              <a16:creationId xmlns:a16="http://schemas.microsoft.com/office/drawing/2014/main" id="{FF45FB55-AF93-4A34-9BC2-4E9E480DB3CC}"/>
            </a:ext>
          </a:extLst>
        </xdr:cNvPr>
        <xdr:cNvSpPr txBox="1"/>
      </xdr:nvSpPr>
      <xdr:spPr>
        <a:xfrm>
          <a:off x="210757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68851</xdr:rowOff>
    </xdr:from>
    <xdr:ext cx="469744" cy="259045"/>
    <xdr:sp macro="" textlink="">
      <xdr:nvSpPr>
        <xdr:cNvPr id="824" name="n_2mainValue【消防施設】&#10;一人当たり面積">
          <a:extLst>
            <a:ext uri="{FF2B5EF4-FFF2-40B4-BE49-F238E27FC236}">
              <a16:creationId xmlns:a16="http://schemas.microsoft.com/office/drawing/2014/main" id="{4A67D113-F1DF-4F61-8004-020FB1252AF3}"/>
            </a:ext>
          </a:extLst>
        </xdr:cNvPr>
        <xdr:cNvSpPr txBox="1"/>
      </xdr:nvSpPr>
      <xdr:spPr>
        <a:xfrm>
          <a:off x="201994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64279</xdr:rowOff>
    </xdr:from>
    <xdr:ext cx="469744" cy="259045"/>
    <xdr:sp macro="" textlink="">
      <xdr:nvSpPr>
        <xdr:cNvPr id="825" name="n_3mainValue【消防施設】&#10;一人当たり面積">
          <a:extLst>
            <a:ext uri="{FF2B5EF4-FFF2-40B4-BE49-F238E27FC236}">
              <a16:creationId xmlns:a16="http://schemas.microsoft.com/office/drawing/2014/main" id="{EC727BFD-BC30-485C-B9CF-49487E07BB18}"/>
            </a:ext>
          </a:extLst>
        </xdr:cNvPr>
        <xdr:cNvSpPr txBox="1"/>
      </xdr:nvSpPr>
      <xdr:spPr>
        <a:xfrm>
          <a:off x="19310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50564</xdr:rowOff>
    </xdr:from>
    <xdr:ext cx="469744" cy="259045"/>
    <xdr:sp macro="" textlink="">
      <xdr:nvSpPr>
        <xdr:cNvPr id="826" name="n_4mainValue【消防施設】&#10;一人当たり面積">
          <a:extLst>
            <a:ext uri="{FF2B5EF4-FFF2-40B4-BE49-F238E27FC236}">
              <a16:creationId xmlns:a16="http://schemas.microsoft.com/office/drawing/2014/main" id="{4926108B-7F9D-44EA-859D-CAC31ED5BB96}"/>
            </a:ext>
          </a:extLst>
        </xdr:cNvPr>
        <xdr:cNvSpPr txBox="1"/>
      </xdr:nvSpPr>
      <xdr:spPr>
        <a:xfrm>
          <a:off x="184214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547BE320-96C9-4BCE-9C02-6E78EAA2B44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1BCDA93A-DD43-40C1-80C4-822D454F59F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1EFD7A41-9F9F-438E-A681-C15FC93945B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A0BFFCAC-5B3A-4B3E-9055-0C9D9CA9E73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04CA9FA2-85C5-4997-BE86-9949017643D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C74A28A9-F5E1-4C62-B1E2-3442275A17E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8593515B-60E5-49CD-9190-8C245D870F9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294AB770-5384-487D-A664-0D0802B41D4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72050AF6-5138-420C-A33C-207CD204B0D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B482E851-098D-401D-849C-7C4B97A8715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D6D3F3B9-BBB6-48BE-AA1D-427E462487E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8" name="直線コネクタ 837">
          <a:extLst>
            <a:ext uri="{FF2B5EF4-FFF2-40B4-BE49-F238E27FC236}">
              <a16:creationId xmlns:a16="http://schemas.microsoft.com/office/drawing/2014/main" id="{4C7E51DA-5949-41B1-9279-BAF6F4C1FE9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9" name="テキスト ボックス 838">
          <a:extLst>
            <a:ext uri="{FF2B5EF4-FFF2-40B4-BE49-F238E27FC236}">
              <a16:creationId xmlns:a16="http://schemas.microsoft.com/office/drawing/2014/main" id="{7B62D196-5924-4852-83E5-22CEC2C8CB1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0" name="直線コネクタ 839">
          <a:extLst>
            <a:ext uri="{FF2B5EF4-FFF2-40B4-BE49-F238E27FC236}">
              <a16:creationId xmlns:a16="http://schemas.microsoft.com/office/drawing/2014/main" id="{EFA5FF54-9349-41C5-8712-DCBC4F42146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1" name="テキスト ボックス 840">
          <a:extLst>
            <a:ext uri="{FF2B5EF4-FFF2-40B4-BE49-F238E27FC236}">
              <a16:creationId xmlns:a16="http://schemas.microsoft.com/office/drawing/2014/main" id="{B5B007F7-5A33-4289-ACD5-F83A4160F15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2" name="直線コネクタ 841">
          <a:extLst>
            <a:ext uri="{FF2B5EF4-FFF2-40B4-BE49-F238E27FC236}">
              <a16:creationId xmlns:a16="http://schemas.microsoft.com/office/drawing/2014/main" id="{8BD05F01-34C9-40CB-A9F3-B719C166611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3" name="テキスト ボックス 842">
          <a:extLst>
            <a:ext uri="{FF2B5EF4-FFF2-40B4-BE49-F238E27FC236}">
              <a16:creationId xmlns:a16="http://schemas.microsoft.com/office/drawing/2014/main" id="{0BD3EC45-1B35-4AF0-9C7A-7C1974F1E3D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4" name="直線コネクタ 843">
          <a:extLst>
            <a:ext uri="{FF2B5EF4-FFF2-40B4-BE49-F238E27FC236}">
              <a16:creationId xmlns:a16="http://schemas.microsoft.com/office/drawing/2014/main" id="{F7CEAFA8-D42F-45AF-87D8-D8290D16CC1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5" name="テキスト ボックス 844">
          <a:extLst>
            <a:ext uri="{FF2B5EF4-FFF2-40B4-BE49-F238E27FC236}">
              <a16:creationId xmlns:a16="http://schemas.microsoft.com/office/drawing/2014/main" id="{C58745C6-C186-4393-89C4-4BBBC87321F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6" name="直線コネクタ 845">
          <a:extLst>
            <a:ext uri="{FF2B5EF4-FFF2-40B4-BE49-F238E27FC236}">
              <a16:creationId xmlns:a16="http://schemas.microsoft.com/office/drawing/2014/main" id="{D41DD879-C8CC-42D7-8D52-904C11F83D1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7" name="テキスト ボックス 846">
          <a:extLst>
            <a:ext uri="{FF2B5EF4-FFF2-40B4-BE49-F238E27FC236}">
              <a16:creationId xmlns:a16="http://schemas.microsoft.com/office/drawing/2014/main" id="{5DDF45CB-58AA-4E45-8BF1-A103FC5BB9D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8" name="直線コネクタ 847">
          <a:extLst>
            <a:ext uri="{FF2B5EF4-FFF2-40B4-BE49-F238E27FC236}">
              <a16:creationId xmlns:a16="http://schemas.microsoft.com/office/drawing/2014/main" id="{B8EAC40E-94CB-48AA-AD6C-D87B2678805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9" name="テキスト ボックス 848">
          <a:extLst>
            <a:ext uri="{FF2B5EF4-FFF2-40B4-BE49-F238E27FC236}">
              <a16:creationId xmlns:a16="http://schemas.microsoft.com/office/drawing/2014/main" id="{10DE3B1B-AD11-4F76-899B-F0F8E739F4B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0" name="直線コネクタ 849">
          <a:extLst>
            <a:ext uri="{FF2B5EF4-FFF2-40B4-BE49-F238E27FC236}">
              <a16:creationId xmlns:a16="http://schemas.microsoft.com/office/drawing/2014/main" id="{6357128A-7433-457F-AFF3-188D0E0D7A5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庁舎】&#10;有形固定資産減価償却率グラフ枠">
          <a:extLst>
            <a:ext uri="{FF2B5EF4-FFF2-40B4-BE49-F238E27FC236}">
              <a16:creationId xmlns:a16="http://schemas.microsoft.com/office/drawing/2014/main" id="{EA1913A3-6108-4A6C-A6CF-DA865C153C1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852" name="直線コネクタ 851">
          <a:extLst>
            <a:ext uri="{FF2B5EF4-FFF2-40B4-BE49-F238E27FC236}">
              <a16:creationId xmlns:a16="http://schemas.microsoft.com/office/drawing/2014/main" id="{3E0A44AE-192C-411F-BE31-B5558F6B4914}"/>
            </a:ext>
          </a:extLst>
        </xdr:cNvPr>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853" name="【庁舎】&#10;有形固定資産減価償却率最小値テキスト">
          <a:extLst>
            <a:ext uri="{FF2B5EF4-FFF2-40B4-BE49-F238E27FC236}">
              <a16:creationId xmlns:a16="http://schemas.microsoft.com/office/drawing/2014/main" id="{5FFFE292-1A82-454D-BE0F-B12EDD83FA39}"/>
            </a:ext>
          </a:extLst>
        </xdr:cNvPr>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854" name="直線コネクタ 853">
          <a:extLst>
            <a:ext uri="{FF2B5EF4-FFF2-40B4-BE49-F238E27FC236}">
              <a16:creationId xmlns:a16="http://schemas.microsoft.com/office/drawing/2014/main" id="{5524A1C1-D4E6-4F8D-947C-F34BE6BC229B}"/>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855" name="【庁舎】&#10;有形固定資産減価償却率最大値テキスト">
          <a:extLst>
            <a:ext uri="{FF2B5EF4-FFF2-40B4-BE49-F238E27FC236}">
              <a16:creationId xmlns:a16="http://schemas.microsoft.com/office/drawing/2014/main" id="{54E16B97-1985-410E-A6AC-2FB51C1821FE}"/>
            </a:ext>
          </a:extLst>
        </xdr:cNvPr>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856" name="直線コネクタ 855">
          <a:extLst>
            <a:ext uri="{FF2B5EF4-FFF2-40B4-BE49-F238E27FC236}">
              <a16:creationId xmlns:a16="http://schemas.microsoft.com/office/drawing/2014/main" id="{9D44F101-2E81-4EA3-AE97-340A55014339}"/>
            </a:ext>
          </a:extLst>
        </xdr:cNvPr>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857" name="【庁舎】&#10;有形固定資産減価償却率平均値テキスト">
          <a:extLst>
            <a:ext uri="{FF2B5EF4-FFF2-40B4-BE49-F238E27FC236}">
              <a16:creationId xmlns:a16="http://schemas.microsoft.com/office/drawing/2014/main" id="{86645581-4A93-45F4-B614-6AF490AC361C}"/>
            </a:ext>
          </a:extLst>
        </xdr:cNvPr>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858" name="フローチャート: 判断 857">
          <a:extLst>
            <a:ext uri="{FF2B5EF4-FFF2-40B4-BE49-F238E27FC236}">
              <a16:creationId xmlns:a16="http://schemas.microsoft.com/office/drawing/2014/main" id="{655D7E2C-F4ED-4013-94EC-C0D26303B38D}"/>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59" name="フローチャート: 判断 858">
          <a:extLst>
            <a:ext uri="{FF2B5EF4-FFF2-40B4-BE49-F238E27FC236}">
              <a16:creationId xmlns:a16="http://schemas.microsoft.com/office/drawing/2014/main" id="{4D10735F-C358-4E9D-A9E3-96D8F49A4CCC}"/>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860" name="フローチャート: 判断 859">
          <a:extLst>
            <a:ext uri="{FF2B5EF4-FFF2-40B4-BE49-F238E27FC236}">
              <a16:creationId xmlns:a16="http://schemas.microsoft.com/office/drawing/2014/main" id="{CEB2E021-29C3-4A5E-B1E6-2E6C57527EEA}"/>
            </a:ext>
          </a:extLst>
        </xdr:cNvPr>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861" name="フローチャート: 判断 860">
          <a:extLst>
            <a:ext uri="{FF2B5EF4-FFF2-40B4-BE49-F238E27FC236}">
              <a16:creationId xmlns:a16="http://schemas.microsoft.com/office/drawing/2014/main" id="{1DD64BF6-153F-449B-A2AB-F5C3CC69CEB4}"/>
            </a:ext>
          </a:extLst>
        </xdr:cNvPr>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862" name="フローチャート: 判断 861">
          <a:extLst>
            <a:ext uri="{FF2B5EF4-FFF2-40B4-BE49-F238E27FC236}">
              <a16:creationId xmlns:a16="http://schemas.microsoft.com/office/drawing/2014/main" id="{6E6722E8-54A3-41D0-8408-5DBA86B61AF3}"/>
            </a:ext>
          </a:extLst>
        </xdr:cNvPr>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484E513A-D4DE-4E1A-82D2-BB31FDE1FB7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141BCA8F-3924-4F16-9CD9-2A8BC8064E8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80DE5D09-0764-4D17-924D-20ACD22E805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8D716C03-D00B-4810-8A29-6A32F254B87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3652C582-AADF-4D02-A9FD-D0CD3AD3330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103777</xdr:rowOff>
    </xdr:from>
    <xdr:to>
      <xdr:col>85</xdr:col>
      <xdr:colOff>177800</xdr:colOff>
      <xdr:row>105</xdr:row>
      <xdr:rowOff>33927</xdr:rowOff>
    </xdr:to>
    <xdr:sp macro="" textlink="">
      <xdr:nvSpPr>
        <xdr:cNvPr id="868" name="楕円 867">
          <a:extLst>
            <a:ext uri="{FF2B5EF4-FFF2-40B4-BE49-F238E27FC236}">
              <a16:creationId xmlns:a16="http://schemas.microsoft.com/office/drawing/2014/main" id="{05F5A2E2-F048-4CD4-836B-B172A18C8C4B}"/>
            </a:ext>
          </a:extLst>
        </xdr:cNvPr>
        <xdr:cNvSpPr/>
      </xdr:nvSpPr>
      <xdr:spPr>
        <a:xfrm>
          <a:off x="162687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82204</xdr:rowOff>
    </xdr:from>
    <xdr:ext cx="405111" cy="259045"/>
    <xdr:sp macro="" textlink="">
      <xdr:nvSpPr>
        <xdr:cNvPr id="869" name="【庁舎】&#10;有形固定資産減価償却率該当値テキスト">
          <a:extLst>
            <a:ext uri="{FF2B5EF4-FFF2-40B4-BE49-F238E27FC236}">
              <a16:creationId xmlns:a16="http://schemas.microsoft.com/office/drawing/2014/main" id="{EBA8CF9B-F863-4F04-BA6A-24F51815A18E}"/>
            </a:ext>
          </a:extLst>
        </xdr:cNvPr>
        <xdr:cNvSpPr txBox="1"/>
      </xdr:nvSpPr>
      <xdr:spPr>
        <a:xfrm>
          <a:off x="16357600" y="1791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79284</xdr:rowOff>
    </xdr:from>
    <xdr:to>
      <xdr:col>81</xdr:col>
      <xdr:colOff>101600</xdr:colOff>
      <xdr:row>105</xdr:row>
      <xdr:rowOff>9434</xdr:rowOff>
    </xdr:to>
    <xdr:sp macro="" textlink="">
      <xdr:nvSpPr>
        <xdr:cNvPr id="870" name="楕円 869">
          <a:extLst>
            <a:ext uri="{FF2B5EF4-FFF2-40B4-BE49-F238E27FC236}">
              <a16:creationId xmlns:a16="http://schemas.microsoft.com/office/drawing/2014/main" id="{48CBE056-57BC-4F73-9870-D0355915B304}"/>
            </a:ext>
          </a:extLst>
        </xdr:cNvPr>
        <xdr:cNvSpPr/>
      </xdr:nvSpPr>
      <xdr:spPr>
        <a:xfrm>
          <a:off x="154305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130084</xdr:rowOff>
    </xdr:from>
    <xdr:to>
      <xdr:col>85</xdr:col>
      <xdr:colOff>127000</xdr:colOff>
      <xdr:row>104</xdr:row>
      <xdr:rowOff>154577</xdr:rowOff>
    </xdr:to>
    <xdr:cxnSp macro="">
      <xdr:nvCxnSpPr>
        <xdr:cNvPr id="871" name="直線コネクタ 870">
          <a:extLst>
            <a:ext uri="{FF2B5EF4-FFF2-40B4-BE49-F238E27FC236}">
              <a16:creationId xmlns:a16="http://schemas.microsoft.com/office/drawing/2014/main" id="{10DB4C4E-000D-480B-B2F2-216E70FF8F40}"/>
            </a:ext>
          </a:extLst>
        </xdr:cNvPr>
        <xdr:cNvCxnSpPr/>
      </xdr:nvCxnSpPr>
      <xdr:spPr>
        <a:xfrm>
          <a:off x="15481300" y="1796088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23768</xdr:rowOff>
    </xdr:from>
    <xdr:to>
      <xdr:col>76</xdr:col>
      <xdr:colOff>165100</xdr:colOff>
      <xdr:row>104</xdr:row>
      <xdr:rowOff>125368</xdr:rowOff>
    </xdr:to>
    <xdr:sp macro="" textlink="">
      <xdr:nvSpPr>
        <xdr:cNvPr id="872" name="楕円 871">
          <a:extLst>
            <a:ext uri="{FF2B5EF4-FFF2-40B4-BE49-F238E27FC236}">
              <a16:creationId xmlns:a16="http://schemas.microsoft.com/office/drawing/2014/main" id="{AAF8BAD3-B5CF-40E6-885A-6A5D9ACC2368}"/>
            </a:ext>
          </a:extLst>
        </xdr:cNvPr>
        <xdr:cNvSpPr/>
      </xdr:nvSpPr>
      <xdr:spPr>
        <a:xfrm>
          <a:off x="145415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74568</xdr:rowOff>
    </xdr:from>
    <xdr:to>
      <xdr:col>81</xdr:col>
      <xdr:colOff>50800</xdr:colOff>
      <xdr:row>104</xdr:row>
      <xdr:rowOff>130084</xdr:rowOff>
    </xdr:to>
    <xdr:cxnSp macro="">
      <xdr:nvCxnSpPr>
        <xdr:cNvPr id="873" name="直線コネクタ 872">
          <a:extLst>
            <a:ext uri="{FF2B5EF4-FFF2-40B4-BE49-F238E27FC236}">
              <a16:creationId xmlns:a16="http://schemas.microsoft.com/office/drawing/2014/main" id="{CB504627-D530-462E-A685-EF968DD78166}"/>
            </a:ext>
          </a:extLst>
        </xdr:cNvPr>
        <xdr:cNvCxnSpPr/>
      </xdr:nvCxnSpPr>
      <xdr:spPr>
        <a:xfrm>
          <a:off x="14592300" y="17905368"/>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136434</xdr:rowOff>
    </xdr:from>
    <xdr:to>
      <xdr:col>72</xdr:col>
      <xdr:colOff>38100</xdr:colOff>
      <xdr:row>104</xdr:row>
      <xdr:rowOff>66584</xdr:rowOff>
    </xdr:to>
    <xdr:sp macro="" textlink="">
      <xdr:nvSpPr>
        <xdr:cNvPr id="874" name="楕円 873">
          <a:extLst>
            <a:ext uri="{FF2B5EF4-FFF2-40B4-BE49-F238E27FC236}">
              <a16:creationId xmlns:a16="http://schemas.microsoft.com/office/drawing/2014/main" id="{238069C9-67D8-4DA6-92E4-FEC5C6AB4216}"/>
            </a:ext>
          </a:extLst>
        </xdr:cNvPr>
        <xdr:cNvSpPr/>
      </xdr:nvSpPr>
      <xdr:spPr>
        <a:xfrm>
          <a:off x="13652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15784</xdr:rowOff>
    </xdr:from>
    <xdr:to>
      <xdr:col>76</xdr:col>
      <xdr:colOff>114300</xdr:colOff>
      <xdr:row>104</xdr:row>
      <xdr:rowOff>74568</xdr:rowOff>
    </xdr:to>
    <xdr:cxnSp macro="">
      <xdr:nvCxnSpPr>
        <xdr:cNvPr id="875" name="直線コネクタ 874">
          <a:extLst>
            <a:ext uri="{FF2B5EF4-FFF2-40B4-BE49-F238E27FC236}">
              <a16:creationId xmlns:a16="http://schemas.microsoft.com/office/drawing/2014/main" id="{7AE7E42F-36F2-4D60-B0E4-3F04C8D2F033}"/>
            </a:ext>
          </a:extLst>
        </xdr:cNvPr>
        <xdr:cNvCxnSpPr/>
      </xdr:nvCxnSpPr>
      <xdr:spPr>
        <a:xfrm>
          <a:off x="13703300" y="17846584"/>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79284</xdr:rowOff>
    </xdr:from>
    <xdr:to>
      <xdr:col>67</xdr:col>
      <xdr:colOff>101600</xdr:colOff>
      <xdr:row>104</xdr:row>
      <xdr:rowOff>9434</xdr:rowOff>
    </xdr:to>
    <xdr:sp macro="" textlink="">
      <xdr:nvSpPr>
        <xdr:cNvPr id="876" name="楕円 875">
          <a:extLst>
            <a:ext uri="{FF2B5EF4-FFF2-40B4-BE49-F238E27FC236}">
              <a16:creationId xmlns:a16="http://schemas.microsoft.com/office/drawing/2014/main" id="{DDD33962-8326-4661-936D-3D542A33AEFE}"/>
            </a:ext>
          </a:extLst>
        </xdr:cNvPr>
        <xdr:cNvSpPr/>
      </xdr:nvSpPr>
      <xdr:spPr>
        <a:xfrm>
          <a:off x="127635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130084</xdr:rowOff>
    </xdr:from>
    <xdr:to>
      <xdr:col>71</xdr:col>
      <xdr:colOff>177800</xdr:colOff>
      <xdr:row>104</xdr:row>
      <xdr:rowOff>15784</xdr:rowOff>
    </xdr:to>
    <xdr:cxnSp macro="">
      <xdr:nvCxnSpPr>
        <xdr:cNvPr id="877" name="直線コネクタ 876">
          <a:extLst>
            <a:ext uri="{FF2B5EF4-FFF2-40B4-BE49-F238E27FC236}">
              <a16:creationId xmlns:a16="http://schemas.microsoft.com/office/drawing/2014/main" id="{94156B50-805A-4E3B-ACB4-84D8489D0C80}"/>
            </a:ext>
          </a:extLst>
        </xdr:cNvPr>
        <xdr:cNvCxnSpPr/>
      </xdr:nvCxnSpPr>
      <xdr:spPr>
        <a:xfrm>
          <a:off x="12814300" y="1778943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878" name="n_1aveValue【庁舎】&#10;有形固定資産減価償却率">
          <a:extLst>
            <a:ext uri="{FF2B5EF4-FFF2-40B4-BE49-F238E27FC236}">
              <a16:creationId xmlns:a16="http://schemas.microsoft.com/office/drawing/2014/main" id="{5211C91C-FD29-4F9E-A920-02ABDC332CE7}"/>
            </a:ext>
          </a:extLst>
        </xdr:cNvPr>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561</xdr:rowOff>
    </xdr:from>
    <xdr:ext cx="405111" cy="259045"/>
    <xdr:sp macro="" textlink="">
      <xdr:nvSpPr>
        <xdr:cNvPr id="879" name="n_2aveValue【庁舎】&#10;有形固定資産減価償却率">
          <a:extLst>
            <a:ext uri="{FF2B5EF4-FFF2-40B4-BE49-F238E27FC236}">
              <a16:creationId xmlns:a16="http://schemas.microsoft.com/office/drawing/2014/main" id="{C08836E8-4B6A-430F-8DBC-85D017D68EE9}"/>
            </a:ext>
          </a:extLst>
        </xdr:cNvPr>
        <xdr:cNvSpPr txBox="1"/>
      </xdr:nvSpPr>
      <xdr:spPr>
        <a:xfrm>
          <a:off x="14389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5459</xdr:rowOff>
    </xdr:from>
    <xdr:ext cx="405111" cy="259045"/>
    <xdr:sp macro="" textlink="">
      <xdr:nvSpPr>
        <xdr:cNvPr id="880" name="n_3aveValue【庁舎】&#10;有形固定資産減価償却率">
          <a:extLst>
            <a:ext uri="{FF2B5EF4-FFF2-40B4-BE49-F238E27FC236}">
              <a16:creationId xmlns:a16="http://schemas.microsoft.com/office/drawing/2014/main" id="{65D18937-5BFD-49AB-93D7-F914827A19C2}"/>
            </a:ext>
          </a:extLst>
        </xdr:cNvPr>
        <xdr:cNvSpPr txBox="1"/>
      </xdr:nvSpPr>
      <xdr:spPr>
        <a:xfrm>
          <a:off x="13500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11991</xdr:rowOff>
    </xdr:from>
    <xdr:ext cx="405111" cy="259045"/>
    <xdr:sp macro="" textlink="">
      <xdr:nvSpPr>
        <xdr:cNvPr id="881" name="n_4aveValue【庁舎】&#10;有形固定資産減価償却率">
          <a:extLst>
            <a:ext uri="{FF2B5EF4-FFF2-40B4-BE49-F238E27FC236}">
              <a16:creationId xmlns:a16="http://schemas.microsoft.com/office/drawing/2014/main" id="{C54A1C06-DCD6-4280-967C-8F4EE39EEB77}"/>
            </a:ext>
          </a:extLst>
        </xdr:cNvPr>
        <xdr:cNvSpPr txBox="1"/>
      </xdr:nvSpPr>
      <xdr:spPr>
        <a:xfrm>
          <a:off x="12611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25961</xdr:rowOff>
    </xdr:from>
    <xdr:ext cx="405111" cy="259045"/>
    <xdr:sp macro="" textlink="">
      <xdr:nvSpPr>
        <xdr:cNvPr id="882" name="n_1mainValue【庁舎】&#10;有形固定資産減価償却率">
          <a:extLst>
            <a:ext uri="{FF2B5EF4-FFF2-40B4-BE49-F238E27FC236}">
              <a16:creationId xmlns:a16="http://schemas.microsoft.com/office/drawing/2014/main" id="{39908039-A3DB-47B8-837C-8C64D4AEB736}"/>
            </a:ext>
          </a:extLst>
        </xdr:cNvPr>
        <xdr:cNvSpPr txBox="1"/>
      </xdr:nvSpPr>
      <xdr:spPr>
        <a:xfrm>
          <a:off x="152660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141895</xdr:rowOff>
    </xdr:from>
    <xdr:ext cx="405111" cy="259045"/>
    <xdr:sp macro="" textlink="">
      <xdr:nvSpPr>
        <xdr:cNvPr id="883" name="n_2mainValue【庁舎】&#10;有形固定資産減価償却率">
          <a:extLst>
            <a:ext uri="{FF2B5EF4-FFF2-40B4-BE49-F238E27FC236}">
              <a16:creationId xmlns:a16="http://schemas.microsoft.com/office/drawing/2014/main" id="{DF31F878-ECCD-40ED-B2D6-A81444006909}"/>
            </a:ext>
          </a:extLst>
        </xdr:cNvPr>
        <xdr:cNvSpPr txBox="1"/>
      </xdr:nvSpPr>
      <xdr:spPr>
        <a:xfrm>
          <a:off x="143897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83111</xdr:rowOff>
    </xdr:from>
    <xdr:ext cx="405111" cy="259045"/>
    <xdr:sp macro="" textlink="">
      <xdr:nvSpPr>
        <xdr:cNvPr id="884" name="n_3mainValue【庁舎】&#10;有形固定資産減価償却率">
          <a:extLst>
            <a:ext uri="{FF2B5EF4-FFF2-40B4-BE49-F238E27FC236}">
              <a16:creationId xmlns:a16="http://schemas.microsoft.com/office/drawing/2014/main" id="{B358E055-DE22-4BD5-B77B-142A3EBDD0A9}"/>
            </a:ext>
          </a:extLst>
        </xdr:cNvPr>
        <xdr:cNvSpPr txBox="1"/>
      </xdr:nvSpPr>
      <xdr:spPr>
        <a:xfrm>
          <a:off x="13500744" y="1757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25961</xdr:rowOff>
    </xdr:from>
    <xdr:ext cx="405111" cy="259045"/>
    <xdr:sp macro="" textlink="">
      <xdr:nvSpPr>
        <xdr:cNvPr id="885" name="n_4mainValue【庁舎】&#10;有形固定資産減価償却率">
          <a:extLst>
            <a:ext uri="{FF2B5EF4-FFF2-40B4-BE49-F238E27FC236}">
              <a16:creationId xmlns:a16="http://schemas.microsoft.com/office/drawing/2014/main" id="{C5BB673D-6A24-40C6-B585-2DFFC0625867}"/>
            </a:ext>
          </a:extLst>
        </xdr:cNvPr>
        <xdr:cNvSpPr txBox="1"/>
      </xdr:nvSpPr>
      <xdr:spPr>
        <a:xfrm>
          <a:off x="12611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a:extLst>
            <a:ext uri="{FF2B5EF4-FFF2-40B4-BE49-F238E27FC236}">
              <a16:creationId xmlns:a16="http://schemas.microsoft.com/office/drawing/2014/main" id="{CE51B8A6-685A-4ED3-92C5-1C48CA8EE68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a:extLst>
            <a:ext uri="{FF2B5EF4-FFF2-40B4-BE49-F238E27FC236}">
              <a16:creationId xmlns:a16="http://schemas.microsoft.com/office/drawing/2014/main" id="{74CB973E-C79B-43C8-B09A-0F6824380DA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a:extLst>
            <a:ext uri="{FF2B5EF4-FFF2-40B4-BE49-F238E27FC236}">
              <a16:creationId xmlns:a16="http://schemas.microsoft.com/office/drawing/2014/main" id="{6CC9012E-55C8-4FC5-AA44-BC15B93C55E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a:extLst>
            <a:ext uri="{FF2B5EF4-FFF2-40B4-BE49-F238E27FC236}">
              <a16:creationId xmlns:a16="http://schemas.microsoft.com/office/drawing/2014/main" id="{ABA992B9-D02C-435A-93FE-C8A6055D5F5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a:extLst>
            <a:ext uri="{FF2B5EF4-FFF2-40B4-BE49-F238E27FC236}">
              <a16:creationId xmlns:a16="http://schemas.microsoft.com/office/drawing/2014/main" id="{C65946D7-9B14-4016-A90B-A5D84F184AB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a:extLst>
            <a:ext uri="{FF2B5EF4-FFF2-40B4-BE49-F238E27FC236}">
              <a16:creationId xmlns:a16="http://schemas.microsoft.com/office/drawing/2014/main" id="{6FFE367A-6DBD-41E1-A2B3-11D152EB50E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a:extLst>
            <a:ext uri="{FF2B5EF4-FFF2-40B4-BE49-F238E27FC236}">
              <a16:creationId xmlns:a16="http://schemas.microsoft.com/office/drawing/2014/main" id="{8F5B71EE-BB0D-43B0-AAB3-FAED17E9EB9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a:extLst>
            <a:ext uri="{FF2B5EF4-FFF2-40B4-BE49-F238E27FC236}">
              <a16:creationId xmlns:a16="http://schemas.microsoft.com/office/drawing/2014/main" id="{F915A747-A628-413B-9763-D32B3F8EFBE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a:extLst>
            <a:ext uri="{FF2B5EF4-FFF2-40B4-BE49-F238E27FC236}">
              <a16:creationId xmlns:a16="http://schemas.microsoft.com/office/drawing/2014/main" id="{6B81185A-7C7A-44CA-8DDE-6271EA50C72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a:extLst>
            <a:ext uri="{FF2B5EF4-FFF2-40B4-BE49-F238E27FC236}">
              <a16:creationId xmlns:a16="http://schemas.microsoft.com/office/drawing/2014/main" id="{9F256F2A-E04B-4F79-B517-57594EF6327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96" name="直線コネクタ 895">
          <a:extLst>
            <a:ext uri="{FF2B5EF4-FFF2-40B4-BE49-F238E27FC236}">
              <a16:creationId xmlns:a16="http://schemas.microsoft.com/office/drawing/2014/main" id="{C0829232-ADDB-474E-8C92-B3280377984B}"/>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97" name="テキスト ボックス 896">
          <a:extLst>
            <a:ext uri="{FF2B5EF4-FFF2-40B4-BE49-F238E27FC236}">
              <a16:creationId xmlns:a16="http://schemas.microsoft.com/office/drawing/2014/main" id="{7E13E045-5E8D-4C92-A467-5D6F78DDC8EA}"/>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98" name="直線コネクタ 897">
          <a:extLst>
            <a:ext uri="{FF2B5EF4-FFF2-40B4-BE49-F238E27FC236}">
              <a16:creationId xmlns:a16="http://schemas.microsoft.com/office/drawing/2014/main" id="{B083EE41-3A69-4449-AD8D-10235E8043D2}"/>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99" name="テキスト ボックス 898">
          <a:extLst>
            <a:ext uri="{FF2B5EF4-FFF2-40B4-BE49-F238E27FC236}">
              <a16:creationId xmlns:a16="http://schemas.microsoft.com/office/drawing/2014/main" id="{2461478E-4B64-4C6E-93C2-77443937D6AE}"/>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00" name="直線コネクタ 899">
          <a:extLst>
            <a:ext uri="{FF2B5EF4-FFF2-40B4-BE49-F238E27FC236}">
              <a16:creationId xmlns:a16="http://schemas.microsoft.com/office/drawing/2014/main" id="{745509C7-D16F-499A-BA5A-0B1E993B2330}"/>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01" name="テキスト ボックス 900">
          <a:extLst>
            <a:ext uri="{FF2B5EF4-FFF2-40B4-BE49-F238E27FC236}">
              <a16:creationId xmlns:a16="http://schemas.microsoft.com/office/drawing/2014/main" id="{252BEE28-0AE8-4AA9-927C-19730A9EE646}"/>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2" name="直線コネクタ 901">
          <a:extLst>
            <a:ext uri="{FF2B5EF4-FFF2-40B4-BE49-F238E27FC236}">
              <a16:creationId xmlns:a16="http://schemas.microsoft.com/office/drawing/2014/main" id="{562A687E-A07E-4EF1-9C7B-6BA0CEC467E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3" name="テキスト ボックス 902">
          <a:extLst>
            <a:ext uri="{FF2B5EF4-FFF2-40B4-BE49-F238E27FC236}">
              <a16:creationId xmlns:a16="http://schemas.microsoft.com/office/drawing/2014/main" id="{4C6FB047-1131-433F-B31F-13AB95A93F0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04" name="直線コネクタ 903">
          <a:extLst>
            <a:ext uri="{FF2B5EF4-FFF2-40B4-BE49-F238E27FC236}">
              <a16:creationId xmlns:a16="http://schemas.microsoft.com/office/drawing/2014/main" id="{C47FE5A6-4F3E-43ED-8970-AC914D4CD8C3}"/>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05" name="テキスト ボックス 904">
          <a:extLst>
            <a:ext uri="{FF2B5EF4-FFF2-40B4-BE49-F238E27FC236}">
              <a16:creationId xmlns:a16="http://schemas.microsoft.com/office/drawing/2014/main" id="{F0EE5248-1A27-43C3-BBEB-866E0CDDBB53}"/>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06" name="直線コネクタ 905">
          <a:extLst>
            <a:ext uri="{FF2B5EF4-FFF2-40B4-BE49-F238E27FC236}">
              <a16:creationId xmlns:a16="http://schemas.microsoft.com/office/drawing/2014/main" id="{FB998725-EA56-4D0F-B9F2-1C6F3EE8EEC8}"/>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07" name="テキスト ボックス 906">
          <a:extLst>
            <a:ext uri="{FF2B5EF4-FFF2-40B4-BE49-F238E27FC236}">
              <a16:creationId xmlns:a16="http://schemas.microsoft.com/office/drawing/2014/main" id="{5A36DBC4-1498-4144-872E-DAA809B71CCE}"/>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08" name="直線コネクタ 907">
          <a:extLst>
            <a:ext uri="{FF2B5EF4-FFF2-40B4-BE49-F238E27FC236}">
              <a16:creationId xmlns:a16="http://schemas.microsoft.com/office/drawing/2014/main" id="{32B4DC45-7700-46BA-B080-3F2FDE3FDC04}"/>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09" name="テキスト ボックス 908">
          <a:extLst>
            <a:ext uri="{FF2B5EF4-FFF2-40B4-BE49-F238E27FC236}">
              <a16:creationId xmlns:a16="http://schemas.microsoft.com/office/drawing/2014/main" id="{F96424AF-6836-4B6F-88CB-806E230CB00F}"/>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a:extLst>
            <a:ext uri="{FF2B5EF4-FFF2-40B4-BE49-F238E27FC236}">
              <a16:creationId xmlns:a16="http://schemas.microsoft.com/office/drawing/2014/main" id="{6B7D23C4-2B3E-42C0-A400-37EDDC397CF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a:extLst>
            <a:ext uri="{FF2B5EF4-FFF2-40B4-BE49-F238E27FC236}">
              <a16:creationId xmlns:a16="http://schemas.microsoft.com/office/drawing/2014/main" id="{6A5E7CEA-6765-4064-9CBF-8B88C07BEC2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a:extLst>
            <a:ext uri="{FF2B5EF4-FFF2-40B4-BE49-F238E27FC236}">
              <a16:creationId xmlns:a16="http://schemas.microsoft.com/office/drawing/2014/main" id="{33BB68A0-313F-4D6A-80BA-5E8C7E54DE3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913" name="直線コネクタ 912">
          <a:extLst>
            <a:ext uri="{FF2B5EF4-FFF2-40B4-BE49-F238E27FC236}">
              <a16:creationId xmlns:a16="http://schemas.microsoft.com/office/drawing/2014/main" id="{DD2DF863-AB64-46FD-9B7C-71A831B6842A}"/>
            </a:ext>
          </a:extLst>
        </xdr:cNvPr>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914" name="【庁舎】&#10;一人当たり面積最小値テキスト">
          <a:extLst>
            <a:ext uri="{FF2B5EF4-FFF2-40B4-BE49-F238E27FC236}">
              <a16:creationId xmlns:a16="http://schemas.microsoft.com/office/drawing/2014/main" id="{B2E8FD3A-063A-4499-8C42-8EA09BC08A47}"/>
            </a:ext>
          </a:extLst>
        </xdr:cNvPr>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915" name="直線コネクタ 914">
          <a:extLst>
            <a:ext uri="{FF2B5EF4-FFF2-40B4-BE49-F238E27FC236}">
              <a16:creationId xmlns:a16="http://schemas.microsoft.com/office/drawing/2014/main" id="{103493F6-5326-4A74-AFBD-A82D068B0D48}"/>
            </a:ext>
          </a:extLst>
        </xdr:cNvPr>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916" name="【庁舎】&#10;一人当たり面積最大値テキスト">
          <a:extLst>
            <a:ext uri="{FF2B5EF4-FFF2-40B4-BE49-F238E27FC236}">
              <a16:creationId xmlns:a16="http://schemas.microsoft.com/office/drawing/2014/main" id="{89A2ED72-2654-49AA-A5F2-85206D4F0FCC}"/>
            </a:ext>
          </a:extLst>
        </xdr:cNvPr>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917" name="直線コネクタ 916">
          <a:extLst>
            <a:ext uri="{FF2B5EF4-FFF2-40B4-BE49-F238E27FC236}">
              <a16:creationId xmlns:a16="http://schemas.microsoft.com/office/drawing/2014/main" id="{B6A44596-27F3-4C54-9B13-1D334F7207F0}"/>
            </a:ext>
          </a:extLst>
        </xdr:cNvPr>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160990</xdr:rowOff>
    </xdr:from>
    <xdr:ext cx="469744" cy="259045"/>
    <xdr:sp macro="" textlink="">
      <xdr:nvSpPr>
        <xdr:cNvPr id="918" name="【庁舎】&#10;一人当たり面積平均値テキスト">
          <a:extLst>
            <a:ext uri="{FF2B5EF4-FFF2-40B4-BE49-F238E27FC236}">
              <a16:creationId xmlns:a16="http://schemas.microsoft.com/office/drawing/2014/main" id="{5D6ACABE-2841-4602-994A-66013F1356F9}"/>
            </a:ext>
          </a:extLst>
        </xdr:cNvPr>
        <xdr:cNvSpPr txBox="1"/>
      </xdr:nvSpPr>
      <xdr:spPr>
        <a:xfrm>
          <a:off x="22199600" y="18163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919" name="フローチャート: 判断 918">
          <a:extLst>
            <a:ext uri="{FF2B5EF4-FFF2-40B4-BE49-F238E27FC236}">
              <a16:creationId xmlns:a16="http://schemas.microsoft.com/office/drawing/2014/main" id="{7AB2D692-3EB4-46D1-99E5-C94A6F86E27E}"/>
            </a:ext>
          </a:extLst>
        </xdr:cNvPr>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920" name="フローチャート: 判断 919">
          <a:extLst>
            <a:ext uri="{FF2B5EF4-FFF2-40B4-BE49-F238E27FC236}">
              <a16:creationId xmlns:a16="http://schemas.microsoft.com/office/drawing/2014/main" id="{E5580620-5262-42A1-91C6-0AD116751918}"/>
            </a:ext>
          </a:extLst>
        </xdr:cNvPr>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921" name="フローチャート: 判断 920">
          <a:extLst>
            <a:ext uri="{FF2B5EF4-FFF2-40B4-BE49-F238E27FC236}">
              <a16:creationId xmlns:a16="http://schemas.microsoft.com/office/drawing/2014/main" id="{CD90213A-3144-409E-83B6-B2382CDF8D0B}"/>
            </a:ext>
          </a:extLst>
        </xdr:cNvPr>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922" name="フローチャート: 判断 921">
          <a:extLst>
            <a:ext uri="{FF2B5EF4-FFF2-40B4-BE49-F238E27FC236}">
              <a16:creationId xmlns:a16="http://schemas.microsoft.com/office/drawing/2014/main" id="{087EBA51-9528-4B75-AFD5-4DDD77242DF0}"/>
            </a:ext>
          </a:extLst>
        </xdr:cNvPr>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923" name="フローチャート: 判断 922">
          <a:extLst>
            <a:ext uri="{FF2B5EF4-FFF2-40B4-BE49-F238E27FC236}">
              <a16:creationId xmlns:a16="http://schemas.microsoft.com/office/drawing/2014/main" id="{4151D8CC-C502-469E-8646-C1FE8E2F0CD0}"/>
            </a:ext>
          </a:extLst>
        </xdr:cNvPr>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F7010335-E70E-4EDC-A4AA-C8FC40FC037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89DAD252-FDC7-4B2A-9EFF-DBF63CA2188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450AC405-A96F-4EAB-8437-A94C8954572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E4FFF303-5107-4D39-B156-CA372E9360B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5F88831A-8C16-48BA-B643-E59ADB09916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156845</xdr:rowOff>
    </xdr:from>
    <xdr:to>
      <xdr:col>116</xdr:col>
      <xdr:colOff>114300</xdr:colOff>
      <xdr:row>105</xdr:row>
      <xdr:rowOff>86995</xdr:rowOff>
    </xdr:to>
    <xdr:sp macro="" textlink="">
      <xdr:nvSpPr>
        <xdr:cNvPr id="929" name="楕円 928">
          <a:extLst>
            <a:ext uri="{FF2B5EF4-FFF2-40B4-BE49-F238E27FC236}">
              <a16:creationId xmlns:a16="http://schemas.microsoft.com/office/drawing/2014/main" id="{FAC8055F-50BE-4B2F-9338-EB26CFFCFFCC}"/>
            </a:ext>
          </a:extLst>
        </xdr:cNvPr>
        <xdr:cNvSpPr/>
      </xdr:nvSpPr>
      <xdr:spPr>
        <a:xfrm>
          <a:off x="221107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8272</xdr:rowOff>
    </xdr:from>
    <xdr:ext cx="469744" cy="259045"/>
    <xdr:sp macro="" textlink="">
      <xdr:nvSpPr>
        <xdr:cNvPr id="930" name="【庁舎】&#10;一人当たり面積該当値テキスト">
          <a:extLst>
            <a:ext uri="{FF2B5EF4-FFF2-40B4-BE49-F238E27FC236}">
              <a16:creationId xmlns:a16="http://schemas.microsoft.com/office/drawing/2014/main" id="{C69FC865-E2ED-4098-9582-C70D288EB4C6}"/>
            </a:ext>
          </a:extLst>
        </xdr:cNvPr>
        <xdr:cNvSpPr txBox="1"/>
      </xdr:nvSpPr>
      <xdr:spPr>
        <a:xfrm>
          <a:off x="22199600" y="1783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148273</xdr:rowOff>
    </xdr:from>
    <xdr:to>
      <xdr:col>112</xdr:col>
      <xdr:colOff>38100</xdr:colOff>
      <xdr:row>105</xdr:row>
      <xdr:rowOff>78423</xdr:rowOff>
    </xdr:to>
    <xdr:sp macro="" textlink="">
      <xdr:nvSpPr>
        <xdr:cNvPr id="931" name="楕円 930">
          <a:extLst>
            <a:ext uri="{FF2B5EF4-FFF2-40B4-BE49-F238E27FC236}">
              <a16:creationId xmlns:a16="http://schemas.microsoft.com/office/drawing/2014/main" id="{AE041819-7D92-4510-B618-0DE8D3D2F9F1}"/>
            </a:ext>
          </a:extLst>
        </xdr:cNvPr>
        <xdr:cNvSpPr/>
      </xdr:nvSpPr>
      <xdr:spPr>
        <a:xfrm>
          <a:off x="21272500" y="1797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27623</xdr:rowOff>
    </xdr:from>
    <xdr:to>
      <xdr:col>116</xdr:col>
      <xdr:colOff>63500</xdr:colOff>
      <xdr:row>105</xdr:row>
      <xdr:rowOff>36195</xdr:rowOff>
    </xdr:to>
    <xdr:cxnSp macro="">
      <xdr:nvCxnSpPr>
        <xdr:cNvPr id="932" name="直線コネクタ 931">
          <a:extLst>
            <a:ext uri="{FF2B5EF4-FFF2-40B4-BE49-F238E27FC236}">
              <a16:creationId xmlns:a16="http://schemas.microsoft.com/office/drawing/2014/main" id="{2AFAA0B9-C373-4ED1-A11F-F4656D3AAC1B}"/>
            </a:ext>
          </a:extLst>
        </xdr:cNvPr>
        <xdr:cNvCxnSpPr/>
      </xdr:nvCxnSpPr>
      <xdr:spPr>
        <a:xfrm>
          <a:off x="21323300" y="18029873"/>
          <a:ext cx="8382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142557</xdr:rowOff>
    </xdr:from>
    <xdr:to>
      <xdr:col>107</xdr:col>
      <xdr:colOff>101600</xdr:colOff>
      <xdr:row>105</xdr:row>
      <xdr:rowOff>72707</xdr:rowOff>
    </xdr:to>
    <xdr:sp macro="" textlink="">
      <xdr:nvSpPr>
        <xdr:cNvPr id="933" name="楕円 932">
          <a:extLst>
            <a:ext uri="{FF2B5EF4-FFF2-40B4-BE49-F238E27FC236}">
              <a16:creationId xmlns:a16="http://schemas.microsoft.com/office/drawing/2014/main" id="{A917AF2C-9C96-41BD-80D9-A3E58BBDCFEE}"/>
            </a:ext>
          </a:extLst>
        </xdr:cNvPr>
        <xdr:cNvSpPr/>
      </xdr:nvSpPr>
      <xdr:spPr>
        <a:xfrm>
          <a:off x="20383500" y="1797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21907</xdr:rowOff>
    </xdr:from>
    <xdr:to>
      <xdr:col>111</xdr:col>
      <xdr:colOff>177800</xdr:colOff>
      <xdr:row>105</xdr:row>
      <xdr:rowOff>27623</xdr:rowOff>
    </xdr:to>
    <xdr:cxnSp macro="">
      <xdr:nvCxnSpPr>
        <xdr:cNvPr id="934" name="直線コネクタ 933">
          <a:extLst>
            <a:ext uri="{FF2B5EF4-FFF2-40B4-BE49-F238E27FC236}">
              <a16:creationId xmlns:a16="http://schemas.microsoft.com/office/drawing/2014/main" id="{4692B40B-0362-44AD-A377-16B4880F16DF}"/>
            </a:ext>
          </a:extLst>
        </xdr:cNvPr>
        <xdr:cNvCxnSpPr/>
      </xdr:nvCxnSpPr>
      <xdr:spPr>
        <a:xfrm>
          <a:off x="20434300" y="18024157"/>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136843</xdr:rowOff>
    </xdr:from>
    <xdr:to>
      <xdr:col>102</xdr:col>
      <xdr:colOff>165100</xdr:colOff>
      <xdr:row>105</xdr:row>
      <xdr:rowOff>66993</xdr:rowOff>
    </xdr:to>
    <xdr:sp macro="" textlink="">
      <xdr:nvSpPr>
        <xdr:cNvPr id="935" name="楕円 934">
          <a:extLst>
            <a:ext uri="{FF2B5EF4-FFF2-40B4-BE49-F238E27FC236}">
              <a16:creationId xmlns:a16="http://schemas.microsoft.com/office/drawing/2014/main" id="{7222C65D-A4D5-4180-BC68-196EF88DF52A}"/>
            </a:ext>
          </a:extLst>
        </xdr:cNvPr>
        <xdr:cNvSpPr/>
      </xdr:nvSpPr>
      <xdr:spPr>
        <a:xfrm>
          <a:off x="19494500" y="179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16193</xdr:rowOff>
    </xdr:from>
    <xdr:to>
      <xdr:col>107</xdr:col>
      <xdr:colOff>50800</xdr:colOff>
      <xdr:row>105</xdr:row>
      <xdr:rowOff>21907</xdr:rowOff>
    </xdr:to>
    <xdr:cxnSp macro="">
      <xdr:nvCxnSpPr>
        <xdr:cNvPr id="936" name="直線コネクタ 935">
          <a:extLst>
            <a:ext uri="{FF2B5EF4-FFF2-40B4-BE49-F238E27FC236}">
              <a16:creationId xmlns:a16="http://schemas.microsoft.com/office/drawing/2014/main" id="{CCD6BAF4-49FC-4AB0-9532-40187DF95774}"/>
            </a:ext>
          </a:extLst>
        </xdr:cNvPr>
        <xdr:cNvCxnSpPr/>
      </xdr:nvCxnSpPr>
      <xdr:spPr>
        <a:xfrm>
          <a:off x="19545300" y="18018443"/>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131127</xdr:rowOff>
    </xdr:from>
    <xdr:to>
      <xdr:col>98</xdr:col>
      <xdr:colOff>38100</xdr:colOff>
      <xdr:row>105</xdr:row>
      <xdr:rowOff>61277</xdr:rowOff>
    </xdr:to>
    <xdr:sp macro="" textlink="">
      <xdr:nvSpPr>
        <xdr:cNvPr id="937" name="楕円 936">
          <a:extLst>
            <a:ext uri="{FF2B5EF4-FFF2-40B4-BE49-F238E27FC236}">
              <a16:creationId xmlns:a16="http://schemas.microsoft.com/office/drawing/2014/main" id="{7ECA3361-941F-4678-94F5-7D18D8F133E8}"/>
            </a:ext>
          </a:extLst>
        </xdr:cNvPr>
        <xdr:cNvSpPr/>
      </xdr:nvSpPr>
      <xdr:spPr>
        <a:xfrm>
          <a:off x="18605500" y="1796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10477</xdr:rowOff>
    </xdr:from>
    <xdr:to>
      <xdr:col>102</xdr:col>
      <xdr:colOff>114300</xdr:colOff>
      <xdr:row>105</xdr:row>
      <xdr:rowOff>16193</xdr:rowOff>
    </xdr:to>
    <xdr:cxnSp macro="">
      <xdr:nvCxnSpPr>
        <xdr:cNvPr id="938" name="直線コネクタ 937">
          <a:extLst>
            <a:ext uri="{FF2B5EF4-FFF2-40B4-BE49-F238E27FC236}">
              <a16:creationId xmlns:a16="http://schemas.microsoft.com/office/drawing/2014/main" id="{4C482C97-6667-4FB2-8123-05C16DC6BE6F}"/>
            </a:ext>
          </a:extLst>
        </xdr:cNvPr>
        <xdr:cNvCxnSpPr/>
      </xdr:nvCxnSpPr>
      <xdr:spPr>
        <a:xfrm>
          <a:off x="18656300" y="18012727"/>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129557</xdr:rowOff>
    </xdr:from>
    <xdr:ext cx="469744" cy="259045"/>
    <xdr:sp macro="" textlink="">
      <xdr:nvSpPr>
        <xdr:cNvPr id="939" name="n_1aveValue【庁舎】&#10;一人当たり面積">
          <a:extLst>
            <a:ext uri="{FF2B5EF4-FFF2-40B4-BE49-F238E27FC236}">
              <a16:creationId xmlns:a16="http://schemas.microsoft.com/office/drawing/2014/main" id="{92683779-BDB7-46B1-A47A-1F81B7865990}"/>
            </a:ext>
          </a:extLst>
        </xdr:cNvPr>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129557</xdr:rowOff>
    </xdr:from>
    <xdr:ext cx="469744" cy="259045"/>
    <xdr:sp macro="" textlink="">
      <xdr:nvSpPr>
        <xdr:cNvPr id="940" name="n_2aveValue【庁舎】&#10;一人当たり面積">
          <a:extLst>
            <a:ext uri="{FF2B5EF4-FFF2-40B4-BE49-F238E27FC236}">
              <a16:creationId xmlns:a16="http://schemas.microsoft.com/office/drawing/2014/main" id="{2180C233-D4DD-4CF8-BC74-D2C6C5030F86}"/>
            </a:ext>
          </a:extLst>
        </xdr:cNvPr>
        <xdr:cNvSpPr txBox="1"/>
      </xdr:nvSpPr>
      <xdr:spPr>
        <a:xfrm>
          <a:off x="20199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941" name="n_3aveValue【庁舎】&#10;一人当たり面積">
          <a:extLst>
            <a:ext uri="{FF2B5EF4-FFF2-40B4-BE49-F238E27FC236}">
              <a16:creationId xmlns:a16="http://schemas.microsoft.com/office/drawing/2014/main" id="{0B94F0E6-26E8-4C32-BE0F-63E8607D90C4}"/>
            </a:ext>
          </a:extLst>
        </xdr:cNvPr>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146702</xdr:rowOff>
    </xdr:from>
    <xdr:ext cx="469744" cy="259045"/>
    <xdr:sp macro="" textlink="">
      <xdr:nvSpPr>
        <xdr:cNvPr id="942" name="n_4aveValue【庁舎】&#10;一人当たり面積">
          <a:extLst>
            <a:ext uri="{FF2B5EF4-FFF2-40B4-BE49-F238E27FC236}">
              <a16:creationId xmlns:a16="http://schemas.microsoft.com/office/drawing/2014/main" id="{B684D754-3F33-4019-9673-D597220F95D8}"/>
            </a:ext>
          </a:extLst>
        </xdr:cNvPr>
        <xdr:cNvSpPr txBox="1"/>
      </xdr:nvSpPr>
      <xdr:spPr>
        <a:xfrm>
          <a:off x="18421427" y="1832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94950</xdr:rowOff>
    </xdr:from>
    <xdr:ext cx="469744" cy="259045"/>
    <xdr:sp macro="" textlink="">
      <xdr:nvSpPr>
        <xdr:cNvPr id="943" name="n_1mainValue【庁舎】&#10;一人当たり面積">
          <a:extLst>
            <a:ext uri="{FF2B5EF4-FFF2-40B4-BE49-F238E27FC236}">
              <a16:creationId xmlns:a16="http://schemas.microsoft.com/office/drawing/2014/main" id="{3625B35C-CDF9-488A-B0FB-C006493D0289}"/>
            </a:ext>
          </a:extLst>
        </xdr:cNvPr>
        <xdr:cNvSpPr txBox="1"/>
      </xdr:nvSpPr>
      <xdr:spPr>
        <a:xfrm>
          <a:off x="21075727" y="17754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89234</xdr:rowOff>
    </xdr:from>
    <xdr:ext cx="469744" cy="259045"/>
    <xdr:sp macro="" textlink="">
      <xdr:nvSpPr>
        <xdr:cNvPr id="944" name="n_2mainValue【庁舎】&#10;一人当たり面積">
          <a:extLst>
            <a:ext uri="{FF2B5EF4-FFF2-40B4-BE49-F238E27FC236}">
              <a16:creationId xmlns:a16="http://schemas.microsoft.com/office/drawing/2014/main" id="{405E4EF0-1198-4991-9CF0-804FFF28B457}"/>
            </a:ext>
          </a:extLst>
        </xdr:cNvPr>
        <xdr:cNvSpPr txBox="1"/>
      </xdr:nvSpPr>
      <xdr:spPr>
        <a:xfrm>
          <a:off x="20199427" y="1774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83520</xdr:rowOff>
    </xdr:from>
    <xdr:ext cx="469744" cy="259045"/>
    <xdr:sp macro="" textlink="">
      <xdr:nvSpPr>
        <xdr:cNvPr id="945" name="n_3mainValue【庁舎】&#10;一人当たり面積">
          <a:extLst>
            <a:ext uri="{FF2B5EF4-FFF2-40B4-BE49-F238E27FC236}">
              <a16:creationId xmlns:a16="http://schemas.microsoft.com/office/drawing/2014/main" id="{48195F03-6FD9-4A95-878B-5024FF6D816C}"/>
            </a:ext>
          </a:extLst>
        </xdr:cNvPr>
        <xdr:cNvSpPr txBox="1"/>
      </xdr:nvSpPr>
      <xdr:spPr>
        <a:xfrm>
          <a:off x="19310427" y="17742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77804</xdr:rowOff>
    </xdr:from>
    <xdr:ext cx="469744" cy="259045"/>
    <xdr:sp macro="" textlink="">
      <xdr:nvSpPr>
        <xdr:cNvPr id="946" name="n_4mainValue【庁舎】&#10;一人当たり面積">
          <a:extLst>
            <a:ext uri="{FF2B5EF4-FFF2-40B4-BE49-F238E27FC236}">
              <a16:creationId xmlns:a16="http://schemas.microsoft.com/office/drawing/2014/main" id="{CE6C8D07-5983-4F54-8160-8540087710B4}"/>
            </a:ext>
          </a:extLst>
        </xdr:cNvPr>
        <xdr:cNvSpPr txBox="1"/>
      </xdr:nvSpPr>
      <xdr:spPr>
        <a:xfrm>
          <a:off x="18421427" y="17737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a:extLst>
            <a:ext uri="{FF2B5EF4-FFF2-40B4-BE49-F238E27FC236}">
              <a16:creationId xmlns:a16="http://schemas.microsoft.com/office/drawing/2014/main" id="{9D3663FC-7C7B-48B5-80FD-DEBEAED5B9E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a:extLst>
            <a:ext uri="{FF2B5EF4-FFF2-40B4-BE49-F238E27FC236}">
              <a16:creationId xmlns:a16="http://schemas.microsoft.com/office/drawing/2014/main" id="{AC15DCDD-47D4-4C6A-A741-8DA40D59FCD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a:extLst>
            <a:ext uri="{FF2B5EF4-FFF2-40B4-BE49-F238E27FC236}">
              <a16:creationId xmlns:a16="http://schemas.microsoft.com/office/drawing/2014/main" id="{0E361428-D405-4CAA-AF02-FA37E478872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類似団体と比較して特に有形固定資産減価償却率が高くなっている施設は、体育館・プール、保健センター・保健所、福祉施設で、低くなっている施設は、図書館、消防施設である。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プール、保健センター・保健所、福祉施設については、どれも老朽化が進んでおり、有形固定資産減価償却率は類似団体に比べ高い水準にあるため、令和２年度に策定された個別施設計画をもとに計画的に老朽化対策を行い、維持管理費用の抑制に努めていくこととな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図書館については、平成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年度の「学びの杜ののいち カレード」新設により有形固定資産減価償却率が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と類似団体の水準を大きく下回っている。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また、旧施設より規模が大きくなったため、一人あたりの面積の類似団体と比べ極めて大きくなっており、維持管理費も多額の費用を要するなどの課題も残る。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消防施設については、平成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年の富奥防災コミュニティセンターの新設により有形固定資産減価償却率は類似団体に比べ大幅に低い水準にある。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石川県野々市市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53,563
52,990
13.56
25,546,628
25,176,513
310,021
11,227,774
20,171,964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人口の増加に伴い財政需要は増加しているものの、区画整理事業を推し進めた効果により市民税や固定資産税が伸びているため、類似団体平均を大きく上回る水準を保っている。</a:t>
          </a:r>
        </a:p>
        <a:p>
          <a:r>
            <a:rPr kumimoji="1" lang="ja-JP" altLang="en-US" sz="1300">
              <a:latin typeface="ＭＳ Ｐゴシック" panose="020B0600070205080204" pitchFamily="50" charset="-128"/>
              <a:ea typeface="ＭＳ Ｐゴシック" panose="020B0600070205080204" pitchFamily="50" charset="-128"/>
            </a:rPr>
            <a:t>　今後も引き続き、歳出の見直しや徴収強化等による安定した税収の確保を図り、更なる財政基盤の強化に努める。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26458</xdr:rowOff>
    </xdr:from>
    <xdr:to>
      <xdr:col>23</xdr:col>
      <xdr:colOff>133350</xdr:colOff>
      <xdr:row>40</xdr:row>
      <xdr:rowOff>26458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844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26458</xdr:rowOff>
    </xdr:from>
    <xdr:to>
      <xdr:col>19</xdr:col>
      <xdr:colOff>133350</xdr:colOff>
      <xdr:row>40</xdr:row>
      <xdr:rowOff>46567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66675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66675</xdr:rowOff>
    </xdr:from>
    <xdr:to>
      <xdr:col>11</xdr:col>
      <xdr:colOff>31750</xdr:colOff>
      <xdr:row>40</xdr:row>
      <xdr:rowOff>86783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147108</xdr:rowOff>
    </xdr:from>
    <xdr:to>
      <xdr:col>23</xdr:col>
      <xdr:colOff>184150</xdr:colOff>
      <xdr:row>40</xdr:row>
      <xdr:rowOff>77258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163635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7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147108</xdr:rowOff>
    </xdr:from>
    <xdr:to>
      <xdr:col>19</xdr:col>
      <xdr:colOff>184150</xdr:colOff>
      <xdr:row>40</xdr:row>
      <xdr:rowOff>77258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87435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15875</xdr:rowOff>
    </xdr:from>
    <xdr:to>
      <xdr:col>11</xdr:col>
      <xdr:colOff>82550</xdr:colOff>
      <xdr:row>40</xdr:row>
      <xdr:rowOff>117475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35983</xdr:rowOff>
    </xdr:from>
    <xdr:to>
      <xdr:col>7</xdr:col>
      <xdr:colOff>31750</xdr:colOff>
      <xdr:row>40</xdr:row>
      <xdr:rowOff>137583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147760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地方消費税交付金が約</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億円の増となったことなどから臨時財政対策債を含めた経常一般財源収入は前年度より約</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億円の増となった。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また、新型コロナウイルス感染症の影響で様々なイベントが中止になったことから物件費や補助金が抑えられ経常経費が約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千万円の減となり、経常収支比率は前年度から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ポイント改善した。　　</a:t>
          </a:r>
        </a:p>
        <a:p>
          <a:r>
            <a:rPr kumimoji="1" lang="ja-JP" altLang="en-US" sz="1300">
              <a:latin typeface="ＭＳ Ｐゴシック" panose="020B0600070205080204" pitchFamily="50" charset="-128"/>
              <a:ea typeface="ＭＳ Ｐゴシック" panose="020B0600070205080204" pitchFamily="50" charset="-128"/>
            </a:rPr>
            <a:t>　今後も引き続き人件費の抑制など歳出のスリム化を推進し、義務的経費の削減に努める。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74083</xdr:rowOff>
    </xdr:from>
    <xdr:to>
      <xdr:col>23</xdr:col>
      <xdr:colOff>133350</xdr:colOff>
      <xdr:row>63</xdr:row>
      <xdr:rowOff>162560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87543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10177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57996</xdr:rowOff>
    </xdr:from>
    <xdr:to>
      <xdr:col>19</xdr:col>
      <xdr:colOff>133350</xdr:colOff>
      <xdr:row>63</xdr:row>
      <xdr:rowOff>162560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85934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76623</xdr:rowOff>
    </xdr:from>
    <xdr:to>
      <xdr:col>15</xdr:col>
      <xdr:colOff>82550</xdr:colOff>
      <xdr:row>63</xdr:row>
      <xdr:rowOff>57996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70652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14817</xdr:rowOff>
    </xdr:from>
    <xdr:to>
      <xdr:col>11</xdr:col>
      <xdr:colOff>31750</xdr:colOff>
      <xdr:row>62</xdr:row>
      <xdr:rowOff>76623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473267"/>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120244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166810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79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7196</xdr:rowOff>
    </xdr:from>
    <xdr:to>
      <xdr:col>15</xdr:col>
      <xdr:colOff>133350</xdr:colOff>
      <xdr:row>63</xdr:row>
      <xdr:rowOff>108796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25823</xdr:rowOff>
    </xdr:from>
    <xdr:to>
      <xdr:col>11</xdr:col>
      <xdr:colOff>82550</xdr:colOff>
      <xdr:row>62</xdr:row>
      <xdr:rowOff>127423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137600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135467</xdr:rowOff>
    </xdr:from>
    <xdr:to>
      <xdr:col>7</xdr:col>
      <xdr:colOff>31750</xdr:colOff>
      <xdr:row>61</xdr:row>
      <xdr:rowOff>65617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75794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類似団体平均、全国平均及び石川県平均の数値を下回っているものの、</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例年</a:t>
          </a:r>
          <a:r>
            <a:rPr kumimoji="1" lang="ja-JP" altLang="en-US" sz="1300">
              <a:latin typeface="ＭＳ Ｐゴシック" panose="020B0600070205080204" pitchFamily="50" charset="-128"/>
              <a:ea typeface="ＭＳ Ｐゴシック" panose="020B0600070205080204" pitchFamily="50" charset="-128"/>
            </a:rPr>
            <a:t>増加傾向にあることから、引き続き効率的な職員配置、事業見直しによる経費の節減や不要不急な事務事業の廃止・休止・整理統合・縮小・延伸等を行うことにより、コストの縮減に努める。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14227</xdr:rowOff>
    </xdr:from>
    <xdr:to>
      <xdr:col>23</xdr:col>
      <xdr:colOff>133350</xdr:colOff>
      <xdr:row>88</xdr:row>
      <xdr:rowOff>131387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1677"/>
          <a:ext cx="0" cy="1317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103464</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9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131387</xdr:rowOff>
    </xdr:from>
    <xdr:to>
      <xdr:col>24</xdr:col>
      <xdr:colOff>12700</xdr:colOff>
      <xdr:row>88</xdr:row>
      <xdr:rowOff>131387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1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100604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14227</xdr:rowOff>
    </xdr:from>
    <xdr:to>
      <xdr:col>24</xdr:col>
      <xdr:colOff>12700</xdr:colOff>
      <xdr:row>81</xdr:row>
      <xdr:rowOff>14227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57353</xdr:rowOff>
    </xdr:from>
    <xdr:to>
      <xdr:col>23</xdr:col>
      <xdr:colOff>133350</xdr:colOff>
      <xdr:row>82</xdr:row>
      <xdr:rowOff>10482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944803"/>
          <a:ext cx="838200" cy="12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126286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85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154209</xdr:rowOff>
    </xdr:from>
    <xdr:to>
      <xdr:col>23</xdr:col>
      <xdr:colOff>184150</xdr:colOff>
      <xdr:row>83</xdr:row>
      <xdr:rowOff>84359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1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14590</xdr:rowOff>
    </xdr:from>
    <xdr:to>
      <xdr:col>19</xdr:col>
      <xdr:colOff>133350</xdr:colOff>
      <xdr:row>81</xdr:row>
      <xdr:rowOff>57353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02040"/>
          <a:ext cx="889000" cy="4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1882</xdr:rowOff>
    </xdr:from>
    <xdr:to>
      <xdr:col>19</xdr:col>
      <xdr:colOff>184150</xdr:colOff>
      <xdr:row>82</xdr:row>
      <xdr:rowOff>103482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6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88259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14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14590</xdr:rowOff>
    </xdr:from>
    <xdr:to>
      <xdr:col>15</xdr:col>
      <xdr:colOff>82550</xdr:colOff>
      <xdr:row>81</xdr:row>
      <xdr:rowOff>39604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3902040"/>
          <a:ext cx="889000" cy="2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122833</xdr:rowOff>
    </xdr:from>
    <xdr:to>
      <xdr:col>15</xdr:col>
      <xdr:colOff>133350</xdr:colOff>
      <xdr:row>82</xdr:row>
      <xdr:rowOff>52983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01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37760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96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128583</xdr:rowOff>
    </xdr:from>
    <xdr:to>
      <xdr:col>11</xdr:col>
      <xdr:colOff>31750</xdr:colOff>
      <xdr:row>81</xdr:row>
      <xdr:rowOff>39604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844583"/>
          <a:ext cx="889000" cy="8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109307</xdr:rowOff>
    </xdr:from>
    <xdr:to>
      <xdr:col>11</xdr:col>
      <xdr:colOff>82550</xdr:colOff>
      <xdr:row>82</xdr:row>
      <xdr:rowOff>39457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9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24234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8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102403</xdr:rowOff>
    </xdr:from>
    <xdr:to>
      <xdr:col>7</xdr:col>
      <xdr:colOff>31750</xdr:colOff>
      <xdr:row>82</xdr:row>
      <xdr:rowOff>32553</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8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17330</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76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131132</xdr:rowOff>
    </xdr:from>
    <xdr:to>
      <xdr:col>23</xdr:col>
      <xdr:colOff>184150</xdr:colOff>
      <xdr:row>82</xdr:row>
      <xdr:rowOff>61282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1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147659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63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6553</xdr:rowOff>
    </xdr:from>
    <xdr:to>
      <xdr:col>19</xdr:col>
      <xdr:colOff>184150</xdr:colOff>
      <xdr:row>81</xdr:row>
      <xdr:rowOff>108153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89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118330</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662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135240</xdr:rowOff>
    </xdr:from>
    <xdr:to>
      <xdr:col>15</xdr:col>
      <xdr:colOff>133350</xdr:colOff>
      <xdr:row>81</xdr:row>
      <xdr:rowOff>65390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85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75567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62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160254</xdr:rowOff>
    </xdr:from>
    <xdr:to>
      <xdr:col>11</xdr:col>
      <xdr:colOff>82550</xdr:colOff>
      <xdr:row>81</xdr:row>
      <xdr:rowOff>90404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87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100581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45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77783</xdr:rowOff>
    </xdr:from>
    <xdr:to>
      <xdr:col>7</xdr:col>
      <xdr:colOff>31750</xdr:colOff>
      <xdr:row>81</xdr:row>
      <xdr:rowOff>7933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79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18110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56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国準拠により給与改定を行っており、全国市平均の数値を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下回ってはいるが、類似団体平均の数値を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上回る結果となった。</a:t>
          </a:r>
        </a:p>
        <a:p>
          <a:r>
            <a:rPr kumimoji="1" lang="ja-JP" altLang="en-US" sz="1300">
              <a:latin typeface="ＭＳ Ｐゴシック" panose="020B0600070205080204" pitchFamily="50" charset="-128"/>
              <a:ea typeface="ＭＳ Ｐゴシック" panose="020B0600070205080204" pitchFamily="50" charset="-128"/>
            </a:rPr>
            <a:t>　今後も国の給与改定の動向に注視しながら、引き続き給与</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水準の適</a:t>
          </a:r>
          <a:r>
            <a:rPr kumimoji="1" lang="ja-JP" altLang="en-US" sz="1300">
              <a:latin typeface="ＭＳ Ｐゴシック" panose="020B0600070205080204" pitchFamily="50" charset="-128"/>
              <a:ea typeface="ＭＳ Ｐゴシック" panose="020B0600070205080204" pitchFamily="50" charset="-128"/>
            </a:rPr>
            <a:t>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87</xdr:row>
      <xdr:rowOff>33564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88077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136071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8118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86</xdr:row>
      <xdr:rowOff>84364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8118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15421</xdr:rowOff>
    </xdr:from>
    <xdr:to>
      <xdr:col>68</xdr:col>
      <xdr:colOff>152400</xdr:colOff>
      <xdr:row>86</xdr:row>
      <xdr:rowOff>84364</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7601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33564</xdr:rowOff>
    </xdr:from>
    <xdr:to>
      <xdr:col>68</xdr:col>
      <xdr:colOff>203200</xdr:colOff>
      <xdr:row>86</xdr:row>
      <xdr:rowOff>135164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145341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類似団体平均、全国平均及び石川県平均の数値を下回っているが、人口増に伴う事務量の増加にも配慮しつつ、引き続き効率的な職員配置による定員管理の適正化や事務の効率化に努める。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73660</xdr:rowOff>
    </xdr:from>
    <xdr:to>
      <xdr:col>81</xdr:col>
      <xdr:colOff>44450</xdr:colOff>
      <xdr:row>60</xdr:row>
      <xdr:rowOff>95779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360660"/>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103522</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91757</xdr:rowOff>
    </xdr:from>
    <xdr:to>
      <xdr:col>77</xdr:col>
      <xdr:colOff>44450</xdr:colOff>
      <xdr:row>60</xdr:row>
      <xdr:rowOff>95779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78757"/>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32296</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9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83714</xdr:rowOff>
    </xdr:from>
    <xdr:to>
      <xdr:col>72</xdr:col>
      <xdr:colOff>203200</xdr:colOff>
      <xdr:row>60</xdr:row>
      <xdr:rowOff>91757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7071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16209</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71649</xdr:rowOff>
    </xdr:from>
    <xdr:to>
      <xdr:col>68</xdr:col>
      <xdr:colOff>152400</xdr:colOff>
      <xdr:row>60</xdr:row>
      <xdr:rowOff>83714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5864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10177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18221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22860</xdr:rowOff>
    </xdr:from>
    <xdr:to>
      <xdr:col>81</xdr:col>
      <xdr:colOff>95250</xdr:colOff>
      <xdr:row>60</xdr:row>
      <xdr:rowOff>124460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39387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44979</xdr:rowOff>
    </xdr:from>
    <xdr:to>
      <xdr:col>77</xdr:col>
      <xdr:colOff>95250</xdr:colOff>
      <xdr:row>60</xdr:row>
      <xdr:rowOff>146579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3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156756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00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40957</xdr:rowOff>
    </xdr:from>
    <xdr:to>
      <xdr:col>73</xdr:col>
      <xdr:colOff>44450</xdr:colOff>
      <xdr:row>60</xdr:row>
      <xdr:rowOff>142557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152734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9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32914</xdr:rowOff>
    </xdr:from>
    <xdr:to>
      <xdr:col>68</xdr:col>
      <xdr:colOff>203200</xdr:colOff>
      <xdr:row>60</xdr:row>
      <xdr:rowOff>134514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144691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8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20849</xdr:rowOff>
    </xdr:from>
    <xdr:to>
      <xdr:col>64</xdr:col>
      <xdr:colOff>152400</xdr:colOff>
      <xdr:row>60</xdr:row>
      <xdr:rowOff>122449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132626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7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一般会計については大きな償還開始事業もなく起債償還が進んだものの、一部事務組合への補助金（地方債分）が前年度に比べ約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千万円増加したことから　前年度と比べ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ポイントの悪化となり類似団体平均の数値を上回っている。</a:t>
          </a:r>
        </a:p>
        <a:p>
          <a:r>
            <a:rPr kumimoji="1" lang="ja-JP" altLang="en-US" sz="1300">
              <a:latin typeface="ＭＳ Ｐゴシック" panose="020B0600070205080204" pitchFamily="50" charset="-128"/>
              <a:ea typeface="ＭＳ Ｐゴシック" panose="020B0600070205080204" pitchFamily="50" charset="-128"/>
            </a:rPr>
            <a:t>　今後も野々市中央地区整備事業に係る多額の償還も予定されていることから、引き続き関係する公営企業や一部事務組合の公債費の状況を注視しつつ普通会計における建設地方債の新規発行の抑制、交付税措置のある有利な地方債の活用により公債費負担の更なる改善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124460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1297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100330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0815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52070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0332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167217</xdr:rowOff>
    </xdr:from>
    <xdr:to>
      <xdr:col>68</xdr:col>
      <xdr:colOff>152400</xdr:colOff>
      <xdr:row>41</xdr:row>
      <xdr:rowOff>3810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0252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45737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庁舎建設など大型事業の既発債の償還が進んだことにより、将来負担比率は前年度と比べると</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今後も区画整理事業や街路整備事業など多額の起債の発行を伴う事業により比率が上昇することが考えられることから、これまで以上に行財政運営の合理化、効率化を図り、将来負担の抑制に努める。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154214</xdr:rowOff>
    </xdr:from>
    <xdr:to>
      <xdr:col>81</xdr:col>
      <xdr:colOff>44450</xdr:colOff>
      <xdr:row>15</xdr:row>
      <xdr:rowOff>70092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554514"/>
          <a:ext cx="838200" cy="8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113047</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70092</xdr:rowOff>
    </xdr:from>
    <xdr:to>
      <xdr:col>77</xdr:col>
      <xdr:colOff>44450</xdr:colOff>
      <xdr:row>15</xdr:row>
      <xdr:rowOff>160867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641842"/>
          <a:ext cx="889000" cy="9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128693</xdr:rowOff>
    </xdr:from>
    <xdr:to>
      <xdr:col>72</xdr:col>
      <xdr:colOff>203200</xdr:colOff>
      <xdr:row>15</xdr:row>
      <xdr:rowOff>160867</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270044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140184</xdr:rowOff>
    </xdr:from>
    <xdr:to>
      <xdr:col>73</xdr:col>
      <xdr:colOff>44450</xdr:colOff>
      <xdr:row>15</xdr:row>
      <xdr:rowOff>70334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135829</xdr:rowOff>
    </xdr:from>
    <xdr:to>
      <xdr:col>68</xdr:col>
      <xdr:colOff>152400</xdr:colOff>
      <xdr:row>15</xdr:row>
      <xdr:rowOff>128693</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2536129"/>
          <a:ext cx="889000" cy="16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57210</xdr:rowOff>
    </xdr:from>
    <xdr:to>
      <xdr:col>68</xdr:col>
      <xdr:colOff>203200</xdr:colOff>
      <xdr:row>15</xdr:row>
      <xdr:rowOff>158810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11205</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7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103414</xdr:rowOff>
    </xdr:from>
    <xdr:to>
      <xdr:col>81</xdr:col>
      <xdr:colOff>95250</xdr:colOff>
      <xdr:row>15</xdr:row>
      <xdr:rowOff>33564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50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75491</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47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19292</xdr:rowOff>
    </xdr:from>
    <xdr:to>
      <xdr:col>77</xdr:col>
      <xdr:colOff>95250</xdr:colOff>
      <xdr:row>15</xdr:row>
      <xdr:rowOff>120892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59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105669</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677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110067</xdr:rowOff>
    </xdr:from>
    <xdr:to>
      <xdr:col>73</xdr:col>
      <xdr:colOff>44450</xdr:colOff>
      <xdr:row>16</xdr:row>
      <xdr:rowOff>40217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68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24994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76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77893</xdr:rowOff>
    </xdr:from>
    <xdr:to>
      <xdr:col>68</xdr:col>
      <xdr:colOff>203200</xdr:colOff>
      <xdr:row>16</xdr:row>
      <xdr:rowOff>8043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6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164270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73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85029</xdr:rowOff>
    </xdr:from>
    <xdr:to>
      <xdr:col>64</xdr:col>
      <xdr:colOff>152400</xdr:colOff>
      <xdr:row>15</xdr:row>
      <xdr:rowOff>15179</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48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25356</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25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石川県野々市市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53,563
52,990
13.56
25,546,628
25,176,513
310,021
11,227,774
20,171,964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会計年度任用職員制度への移行に伴い、一部物件費や扶助費からの振替があったため前年度より</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較すると、人件費に係る経常収支比率は低くなっているが、これはゴミ処理業務や消防業務を一部事務組合で行っていることによるものであり、今後も効率的な職員配置により更なる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142240</xdr:rowOff>
    </xdr:from>
    <xdr:to>
      <xdr:col>24</xdr:col>
      <xdr:colOff>25400</xdr:colOff>
      <xdr:row>36</xdr:row>
      <xdr:rowOff>43180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7154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142240</xdr:rowOff>
    </xdr:from>
    <xdr:to>
      <xdr:col>19</xdr:col>
      <xdr:colOff>187325</xdr:colOff>
      <xdr:row>34</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7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149860</xdr:rowOff>
    </xdr:from>
    <xdr:to>
      <xdr:col>15</xdr:col>
      <xdr:colOff>98425</xdr:colOff>
      <xdr:row>34</xdr:row>
      <xdr:rowOff>157480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79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88900</xdr:rowOff>
    </xdr:from>
    <xdr:to>
      <xdr:col>11</xdr:col>
      <xdr:colOff>9525</xdr:colOff>
      <xdr:row>34</xdr:row>
      <xdr:rowOff>149860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18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91440</xdr:rowOff>
    </xdr:from>
    <xdr:to>
      <xdr:col>20</xdr:col>
      <xdr:colOff>38100</xdr:colOff>
      <xdr:row>35</xdr:row>
      <xdr:rowOff>21590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31767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106680</xdr:rowOff>
    </xdr:from>
    <xdr:to>
      <xdr:col>15</xdr:col>
      <xdr:colOff>149225</xdr:colOff>
      <xdr:row>35</xdr:row>
      <xdr:rowOff>36830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47007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99060</xdr:rowOff>
    </xdr:from>
    <xdr:to>
      <xdr:col>11</xdr:col>
      <xdr:colOff>60325</xdr:colOff>
      <xdr:row>35</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39387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38100</xdr:rowOff>
    </xdr:from>
    <xdr:to>
      <xdr:col>6</xdr:col>
      <xdr:colOff>171450</xdr:colOff>
      <xdr:row>34</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149877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会計年度任用職員制度への移行に伴い、一部物件費から人件費への振替があったことや、新型コロナウイルス感染症の影響で様々なイベントが中止になったことから前年度より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今後も事務事業の見直し等によりさらなるコストの</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縮減</a:t>
          </a:r>
          <a:r>
            <a:rPr kumimoji="1" lang="ja-JP" altLang="en-US" sz="1300">
              <a:latin typeface="ＭＳ Ｐゴシック" panose="020B0600070205080204" pitchFamily="50" charset="-128"/>
              <a:ea typeface="ＭＳ Ｐゴシック" panose="020B0600070205080204" pitchFamily="50" charset="-128"/>
            </a:rPr>
            <a:t>に努める。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143002</xdr:rowOff>
    </xdr:from>
    <xdr:to>
      <xdr:col>82</xdr:col>
      <xdr:colOff>107950</xdr:colOff>
      <xdr:row>18</xdr:row>
      <xdr:rowOff>145288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057652"/>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24147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95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99568</xdr:rowOff>
    </xdr:from>
    <xdr:to>
      <xdr:col>78</xdr:col>
      <xdr:colOff>69850</xdr:colOff>
      <xdr:row>18</xdr:row>
      <xdr:rowOff>145288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1856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143002</xdr:rowOff>
    </xdr:from>
    <xdr:to>
      <xdr:col>73</xdr:col>
      <xdr:colOff>180975</xdr:colOff>
      <xdr:row>18</xdr:row>
      <xdr:rowOff>99568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05765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133858</xdr:rowOff>
    </xdr:from>
    <xdr:to>
      <xdr:col>69</xdr:col>
      <xdr:colOff>92075</xdr:colOff>
      <xdr:row>17</xdr:row>
      <xdr:rowOff>143002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0485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146829</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92202</xdr:rowOff>
    </xdr:from>
    <xdr:to>
      <xdr:col>82</xdr:col>
      <xdr:colOff>158750</xdr:colOff>
      <xdr:row>18</xdr:row>
      <xdr:rowOff>22352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64279</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94488</xdr:rowOff>
    </xdr:from>
    <xdr:to>
      <xdr:col>78</xdr:col>
      <xdr:colOff>120650</xdr:colOff>
      <xdr:row>19</xdr:row>
      <xdr:rowOff>24638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18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9415</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26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48768</xdr:rowOff>
    </xdr:from>
    <xdr:to>
      <xdr:col>74</xdr:col>
      <xdr:colOff>31750</xdr:colOff>
      <xdr:row>18</xdr:row>
      <xdr:rowOff>150368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135145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92202</xdr:rowOff>
    </xdr:from>
    <xdr:to>
      <xdr:col>69</xdr:col>
      <xdr:colOff>142875</xdr:colOff>
      <xdr:row>18</xdr:row>
      <xdr:rowOff>22352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7129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83058</xdr:rowOff>
    </xdr:from>
    <xdr:to>
      <xdr:col>65</xdr:col>
      <xdr:colOff>53975</xdr:colOff>
      <xdr:row>18</xdr:row>
      <xdr:rowOff>13208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169435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会計年度任用職員制度への移行に伴い、一部扶助費から人件費への振替があったため前年度より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ポイントの減となっている。</a:t>
          </a:r>
        </a:p>
        <a:p>
          <a:r>
            <a:rPr kumimoji="1" lang="ja-JP" altLang="en-US" sz="1300">
              <a:latin typeface="ＭＳ Ｐゴシック" panose="020B0600070205080204" pitchFamily="50" charset="-128"/>
              <a:ea typeface="ＭＳ Ｐゴシック" panose="020B0600070205080204" pitchFamily="50" charset="-128"/>
            </a:rPr>
            <a:t>　今後も人口増による児童福祉費や生活保護費などの扶助費は増加が続く見込みであり、他経費の歳出抑制により経常収支比率全体の改善に努める必要がある。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113393</xdr:rowOff>
    </xdr:from>
    <xdr:to>
      <xdr:col>24</xdr:col>
      <xdr:colOff>25400</xdr:colOff>
      <xdr:row>58</xdr:row>
      <xdr:rowOff>105228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886043"/>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58</xdr:row>
      <xdr:rowOff>105228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9949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65512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29028</xdr:rowOff>
    </xdr:from>
    <xdr:to>
      <xdr:col>15</xdr:col>
      <xdr:colOff>98425</xdr:colOff>
      <xdr:row>58</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9731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11084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91622</xdr:rowOff>
    </xdr:from>
    <xdr:to>
      <xdr:col>11</xdr:col>
      <xdr:colOff>9525</xdr:colOff>
      <xdr:row>58</xdr:row>
      <xdr:rowOff>29028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8642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21970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62593</xdr:rowOff>
    </xdr:from>
    <xdr:to>
      <xdr:col>24</xdr:col>
      <xdr:colOff>76200</xdr:colOff>
      <xdr:row>57</xdr:row>
      <xdr:rowOff>164193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34670</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54428</xdr:rowOff>
    </xdr:from>
    <xdr:to>
      <xdr:col>20</xdr:col>
      <xdr:colOff>38100</xdr:colOff>
      <xdr:row>58</xdr:row>
      <xdr:rowOff>156028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140805</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8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149678</xdr:rowOff>
    </xdr:from>
    <xdr:to>
      <xdr:col>11</xdr:col>
      <xdr:colOff>60325</xdr:colOff>
      <xdr:row>58</xdr:row>
      <xdr:rowOff>79828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64605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40822</xdr:rowOff>
    </xdr:from>
    <xdr:to>
      <xdr:col>6</xdr:col>
      <xdr:colOff>171450</xdr:colOff>
      <xdr:row>57</xdr:row>
      <xdr:rowOff>142422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127199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その他に係る経常収支比率は、公共下水道会計への基準外繰出が約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千万円の減となったことから前年度より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今後も各特別会計において使用料収入や税収入を確保するなど、繰出金の抑制に努める。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146050</xdr:rowOff>
    </xdr:from>
    <xdr:to>
      <xdr:col>82</xdr:col>
      <xdr:colOff>107950</xdr:colOff>
      <xdr:row>56</xdr:row>
      <xdr:rowOff>25400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575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0</xdr:rowOff>
    </xdr:from>
    <xdr:to>
      <xdr:col>78</xdr:col>
      <xdr:colOff>69850</xdr:colOff>
      <xdr:row>56</xdr:row>
      <xdr:rowOff>25400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601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0</xdr:rowOff>
    </xdr:from>
    <xdr:to>
      <xdr:col>73</xdr:col>
      <xdr:colOff>180975</xdr:colOff>
      <xdr:row>56</xdr:row>
      <xdr:rowOff>50800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601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25400</xdr:rowOff>
    </xdr:from>
    <xdr:to>
      <xdr:col>69</xdr:col>
      <xdr:colOff>92075</xdr:colOff>
      <xdr:row>56</xdr:row>
      <xdr:rowOff>50800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626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111777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146050</xdr:rowOff>
    </xdr:from>
    <xdr:to>
      <xdr:col>78</xdr:col>
      <xdr:colOff>120650</xdr:colOff>
      <xdr:row>56</xdr:row>
      <xdr:rowOff>76200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86377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120650</xdr:rowOff>
    </xdr:from>
    <xdr:to>
      <xdr:col>74</xdr:col>
      <xdr:colOff>31750</xdr:colOff>
      <xdr:row>56</xdr:row>
      <xdr:rowOff>50800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60977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111777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146050</xdr:rowOff>
    </xdr:from>
    <xdr:to>
      <xdr:col>65</xdr:col>
      <xdr:colOff>53975</xdr:colOff>
      <xdr:row>56</xdr:row>
      <xdr:rowOff>76200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86377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補助費等に係る経常収支比率が類似団体平均を上回っているのは、人件費とは</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逆</a:t>
          </a:r>
          <a:r>
            <a:rPr kumimoji="1" lang="ja-JP" altLang="en-US" sz="1300">
              <a:latin typeface="ＭＳ Ｐゴシック" panose="020B0600070205080204" pitchFamily="50" charset="-128"/>
              <a:ea typeface="ＭＳ Ｐゴシック" panose="020B0600070205080204" pitchFamily="50" charset="-128"/>
            </a:rPr>
            <a:t>にゴミ処理業務や消防業務を一部事務組合で行っており、組合へ負担金として支出していることが主な要因である。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　各種補助団体へ交付している補助金については、</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所</a:t>
          </a:r>
          <a:r>
            <a:rPr kumimoji="1" lang="ja-JP" altLang="en-US" sz="1300">
              <a:latin typeface="ＭＳ Ｐゴシック" panose="020B0600070205080204" pitchFamily="50" charset="-128"/>
              <a:ea typeface="ＭＳ Ｐゴシック" panose="020B0600070205080204" pitchFamily="50" charset="-128"/>
            </a:rPr>
            <a:t>期の目的が達成された補助金など</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の</a:t>
          </a:r>
          <a:r>
            <a:rPr kumimoji="1" lang="ja-JP" altLang="en-US" sz="1300">
              <a:latin typeface="ＭＳ Ｐゴシック" panose="020B0600070205080204" pitchFamily="50" charset="-128"/>
              <a:ea typeface="ＭＳ Ｐゴシック" panose="020B0600070205080204" pitchFamily="50" charset="-128"/>
            </a:rPr>
            <a:t>見直しや廃止を求める等補助金の適正化に努める。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120142</xdr:rowOff>
    </xdr:from>
    <xdr:to>
      <xdr:col>82</xdr:col>
      <xdr:colOff>107950</xdr:colOff>
      <xdr:row>37</xdr:row>
      <xdr:rowOff>138430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4637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37</xdr:row>
      <xdr:rowOff>138430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436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37</xdr:row>
      <xdr:rowOff>92710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431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37</xdr:row>
      <xdr:rowOff>88138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3769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69342</xdr:rowOff>
    </xdr:from>
    <xdr:to>
      <xdr:col>82</xdr:col>
      <xdr:colOff>158750</xdr:colOff>
      <xdr:row>37</xdr:row>
      <xdr:rowOff>170942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41419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87630</xdr:rowOff>
    </xdr:from>
    <xdr:to>
      <xdr:col>78</xdr:col>
      <xdr:colOff>120650</xdr:colOff>
      <xdr:row>38</xdr:row>
      <xdr:rowOff>17780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公債費に係る経常収支比率は、全国平均及び石川県平均を下回っているものの、類似団体平均を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年度より野々市中央地区整備事業の図書館（カレード）、公民館（カミーノ）に係る起債の元金償還が始まることにより比率の悪化が予想されるため、予断を許さない状況である。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88137</xdr:rowOff>
    </xdr:from>
    <xdr:to>
      <xdr:col>24</xdr:col>
      <xdr:colOff>25400</xdr:colOff>
      <xdr:row>77</xdr:row>
      <xdr:rowOff>92711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28978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77</xdr:row>
      <xdr:rowOff>124713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2943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101854</xdr:rowOff>
    </xdr:from>
    <xdr:to>
      <xdr:col>15</xdr:col>
      <xdr:colOff>98425</xdr:colOff>
      <xdr:row>77</xdr:row>
      <xdr:rowOff>124713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3035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101854</xdr:rowOff>
    </xdr:from>
    <xdr:to>
      <xdr:col>11</xdr:col>
      <xdr:colOff>9525</xdr:colOff>
      <xdr:row>77</xdr:row>
      <xdr:rowOff>120142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3035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9414</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73913</xdr:rowOff>
    </xdr:from>
    <xdr:to>
      <xdr:col>15</xdr:col>
      <xdr:colOff>149225</xdr:colOff>
      <xdr:row>78</xdr:row>
      <xdr:rowOff>4063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51054</xdr:rowOff>
    </xdr:from>
    <xdr:to>
      <xdr:col>11</xdr:col>
      <xdr:colOff>60325</xdr:colOff>
      <xdr:row>77</xdr:row>
      <xdr:rowOff>152654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155719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公債費以外の経常収支比率は、補助費や物件費に係る経常収支比率が改善したことから、前年度と比較して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ポイント改善したものの、前年同様、類似団体平均を上回ることとなった。</a:t>
          </a:r>
        </a:p>
        <a:p>
          <a:r>
            <a:rPr kumimoji="1" lang="ja-JP" altLang="en-US" sz="1300">
              <a:latin typeface="ＭＳ Ｐゴシック" panose="020B0600070205080204" pitchFamily="50" charset="-128"/>
              <a:ea typeface="ＭＳ Ｐゴシック" panose="020B0600070205080204" pitchFamily="50" charset="-128"/>
            </a:rPr>
            <a:t>　今後もあらゆる事務事業の見直し等によりさらなるコストの</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縮減に</a:t>
          </a:r>
          <a:r>
            <a:rPr kumimoji="1" lang="ja-JP" altLang="en-US" sz="1300">
              <a:latin typeface="ＭＳ Ｐゴシック" panose="020B0600070205080204" pitchFamily="50" charset="-128"/>
              <a:ea typeface="ＭＳ Ｐゴシック" panose="020B0600070205080204" pitchFamily="50" charset="-128"/>
            </a:rPr>
            <a:t>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154432</xdr:rowOff>
    </xdr:from>
    <xdr:to>
      <xdr:col>82</xdr:col>
      <xdr:colOff>107950</xdr:colOff>
      <xdr:row>79</xdr:row>
      <xdr:rowOff>28702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5275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108713</xdr:rowOff>
    </xdr:from>
    <xdr:to>
      <xdr:col>78</xdr:col>
      <xdr:colOff>69850</xdr:colOff>
      <xdr:row>79</xdr:row>
      <xdr:rowOff>28702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481813"/>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133114</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44704</xdr:rowOff>
    </xdr:from>
    <xdr:to>
      <xdr:col>73</xdr:col>
      <xdr:colOff>180975</xdr:colOff>
      <xdr:row>78</xdr:row>
      <xdr:rowOff>108713</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417804"/>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114825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65278</xdr:rowOff>
    </xdr:from>
    <xdr:to>
      <xdr:col>69</xdr:col>
      <xdr:colOff>92075</xdr:colOff>
      <xdr:row>78</xdr:row>
      <xdr:rowOff>44704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26692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103632</xdr:rowOff>
    </xdr:from>
    <xdr:to>
      <xdr:col>82</xdr:col>
      <xdr:colOff>158750</xdr:colOff>
      <xdr:row>79</xdr:row>
      <xdr:rowOff>33782</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75709</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149352</xdr:rowOff>
    </xdr:from>
    <xdr:to>
      <xdr:col>78</xdr:col>
      <xdr:colOff>120650</xdr:colOff>
      <xdr:row>79</xdr:row>
      <xdr:rowOff>79502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64279</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60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57913</xdr:rowOff>
    </xdr:from>
    <xdr:to>
      <xdr:col>74</xdr:col>
      <xdr:colOff>31750</xdr:colOff>
      <xdr:row>78</xdr:row>
      <xdr:rowOff>159513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144290</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165354</xdr:rowOff>
    </xdr:from>
    <xdr:to>
      <xdr:col>69</xdr:col>
      <xdr:colOff>142875</xdr:colOff>
      <xdr:row>78</xdr:row>
      <xdr:rowOff>95504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105681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1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126255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石川県野々市市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169996</xdr:rowOff>
    </xdr:from>
    <xdr:to>
      <xdr:col>29</xdr:col>
      <xdr:colOff>127000</xdr:colOff>
      <xdr:row>18</xdr:row>
      <xdr:rowOff>92196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32271"/>
          <a:ext cx="647700" cy="93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137533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56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92196</xdr:rowOff>
    </xdr:from>
    <xdr:to>
      <xdr:col>26</xdr:col>
      <xdr:colOff>50800</xdr:colOff>
      <xdr:row>18</xdr:row>
      <xdr:rowOff>109360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25921"/>
          <a:ext cx="698500" cy="17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94784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14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89795</xdr:rowOff>
    </xdr:from>
    <xdr:to>
      <xdr:col>22</xdr:col>
      <xdr:colOff>114300</xdr:colOff>
      <xdr:row>18</xdr:row>
      <xdr:rowOff>109360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223520"/>
          <a:ext cx="698500" cy="19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112958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89795</xdr:rowOff>
    </xdr:from>
    <xdr:to>
      <xdr:col>18</xdr:col>
      <xdr:colOff>177800</xdr:colOff>
      <xdr:row>18</xdr:row>
      <xdr:rowOff>105092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23520"/>
          <a:ext cx="698500" cy="15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123150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130160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119196</xdr:rowOff>
    </xdr:from>
    <xdr:to>
      <xdr:col>29</xdr:col>
      <xdr:colOff>177800</xdr:colOff>
      <xdr:row>18</xdr:row>
      <xdr:rowOff>49346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81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91273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5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41396</xdr:rowOff>
    </xdr:from>
    <xdr:to>
      <xdr:col>26</xdr:col>
      <xdr:colOff>101600</xdr:colOff>
      <xdr:row>18</xdr:row>
      <xdr:rowOff>142996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75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127773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61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58560</xdr:rowOff>
    </xdr:from>
    <xdr:to>
      <xdr:col>22</xdr:col>
      <xdr:colOff>165100</xdr:colOff>
      <xdr:row>18</xdr:row>
      <xdr:rowOff>160160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92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144937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7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38995</xdr:rowOff>
    </xdr:from>
    <xdr:to>
      <xdr:col>19</xdr:col>
      <xdr:colOff>38100</xdr:colOff>
      <xdr:row>18</xdr:row>
      <xdr:rowOff>140595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72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125372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54292</xdr:rowOff>
    </xdr:from>
    <xdr:to>
      <xdr:col>15</xdr:col>
      <xdr:colOff>101600</xdr:colOff>
      <xdr:row>18</xdr:row>
      <xdr:rowOff>155892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88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140669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74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253448</xdr:rowOff>
    </xdr:from>
    <xdr:to>
      <xdr:col>29</xdr:col>
      <xdr:colOff>127000</xdr:colOff>
      <xdr:row>35</xdr:row>
      <xdr:rowOff>267328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863798"/>
          <a:ext cx="647700" cy="13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238226</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485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237348</xdr:rowOff>
    </xdr:from>
    <xdr:to>
      <xdr:col>26</xdr:col>
      <xdr:colOff>50800</xdr:colOff>
      <xdr:row>35</xdr:row>
      <xdr:rowOff>267328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847698"/>
          <a:ext cx="698500" cy="29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334746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45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237348</xdr:rowOff>
    </xdr:from>
    <xdr:to>
      <xdr:col>22</xdr:col>
      <xdr:colOff>114300</xdr:colOff>
      <xdr:row>35</xdr:row>
      <xdr:rowOff>330584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847698"/>
          <a:ext cx="698500" cy="93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339513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330584</xdr:rowOff>
    </xdr:from>
    <xdr:to>
      <xdr:col>18</xdr:col>
      <xdr:colOff>177800</xdr:colOff>
      <xdr:row>36</xdr:row>
      <xdr:rowOff>38336</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940934"/>
          <a:ext cx="698500" cy="50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325986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202648</xdr:rowOff>
    </xdr:from>
    <xdr:to>
      <xdr:col>29</xdr:col>
      <xdr:colOff>177800</xdr:colOff>
      <xdr:row>35</xdr:row>
      <xdr:rowOff>304248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12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47725</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5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216528</xdr:rowOff>
    </xdr:from>
    <xdr:to>
      <xdr:col>26</xdr:col>
      <xdr:colOff>101600</xdr:colOff>
      <xdr:row>35</xdr:row>
      <xdr:rowOff>318128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26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328305</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595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186548</xdr:rowOff>
    </xdr:from>
    <xdr:to>
      <xdr:col>22</xdr:col>
      <xdr:colOff>165100</xdr:colOff>
      <xdr:row>35</xdr:row>
      <xdr:rowOff>288148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96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298325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56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279784</xdr:rowOff>
    </xdr:from>
    <xdr:to>
      <xdr:col>19</xdr:col>
      <xdr:colOff>38100</xdr:colOff>
      <xdr:row>36</xdr:row>
      <xdr:rowOff>38484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90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23261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7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330436</xdr:rowOff>
    </xdr:from>
    <xdr:to>
      <xdr:col>15</xdr:col>
      <xdr:colOff>101600</xdr:colOff>
      <xdr:row>36</xdr:row>
      <xdr:rowOff>89136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40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73913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2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石川県野々市市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53,563
52,990
13.56
25,546,628
25,176,513
310,021
11,227,774
20,171,964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151130</xdr:rowOff>
    </xdr:from>
    <xdr:to>
      <xdr:col>24</xdr:col>
      <xdr:colOff>63500</xdr:colOff>
      <xdr:row>38</xdr:row>
      <xdr:rowOff>133585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94780"/>
          <a:ext cx="838200" cy="15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86745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133585</xdr:rowOff>
    </xdr:from>
    <xdr:to>
      <xdr:col>19</xdr:col>
      <xdr:colOff>177800</xdr:colOff>
      <xdr:row>38</xdr:row>
      <xdr:rowOff>135586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648685"/>
          <a:ext cx="889000" cy="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116463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135586</xdr:rowOff>
    </xdr:from>
    <xdr:to>
      <xdr:col>15</xdr:col>
      <xdr:colOff>50800</xdr:colOff>
      <xdr:row>38</xdr:row>
      <xdr:rowOff>139700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50686"/>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128065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139700</xdr:rowOff>
    </xdr:from>
    <xdr:to>
      <xdr:col>10</xdr:col>
      <xdr:colOff>114300</xdr:colOff>
      <xdr:row>38</xdr:row>
      <xdr:rowOff>166008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54800"/>
          <a:ext cx="889000" cy="2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124807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117244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100330</xdr:rowOff>
    </xdr:from>
    <xdr:to>
      <xdr:col>24</xdr:col>
      <xdr:colOff>114300</xdr:colOff>
      <xdr:row>38</xdr:row>
      <xdr:rowOff>30480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78757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2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82785</xdr:rowOff>
    </xdr:from>
    <xdr:to>
      <xdr:col>20</xdr:col>
      <xdr:colOff>38100</xdr:colOff>
      <xdr:row>39</xdr:row>
      <xdr:rowOff>12935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4062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9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84786</xdr:rowOff>
    </xdr:from>
    <xdr:to>
      <xdr:col>15</xdr:col>
      <xdr:colOff>101600</xdr:colOff>
      <xdr:row>39</xdr:row>
      <xdr:rowOff>14936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6063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88900</xdr:rowOff>
    </xdr:from>
    <xdr:to>
      <xdr:col>10</xdr:col>
      <xdr:colOff>165100</xdr:colOff>
      <xdr:row>39</xdr:row>
      <xdr:rowOff>19050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10177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9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115208</xdr:rowOff>
    </xdr:from>
    <xdr:to>
      <xdr:col>6</xdr:col>
      <xdr:colOff>38100</xdr:colOff>
      <xdr:row>39</xdr:row>
      <xdr:rowOff>45358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3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36485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72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132339</xdr:rowOff>
    </xdr:from>
    <xdr:to>
      <xdr:col>24</xdr:col>
      <xdr:colOff>63500</xdr:colOff>
      <xdr:row>56</xdr:row>
      <xdr:rowOff>153325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733539"/>
          <a:ext cx="838200" cy="2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14050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443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132339</xdr:rowOff>
    </xdr:from>
    <xdr:to>
      <xdr:col>19</xdr:col>
      <xdr:colOff>177800</xdr:colOff>
      <xdr:row>57</xdr:row>
      <xdr:rowOff>44008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33539"/>
          <a:ext cx="889000" cy="8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22475</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79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44008</xdr:rowOff>
    </xdr:from>
    <xdr:to>
      <xdr:col>15</xdr:col>
      <xdr:colOff>50800</xdr:colOff>
      <xdr:row>57</xdr:row>
      <xdr:rowOff>116680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16658"/>
          <a:ext cx="889000" cy="7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90736</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86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107856</xdr:rowOff>
    </xdr:from>
    <xdr:to>
      <xdr:col>10</xdr:col>
      <xdr:colOff>114300</xdr:colOff>
      <xdr:row>57</xdr:row>
      <xdr:rowOff>116680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880506"/>
          <a:ext cx="8890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140596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57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143522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57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102525</xdr:rowOff>
    </xdr:from>
    <xdr:to>
      <xdr:col>24</xdr:col>
      <xdr:colOff>114300</xdr:colOff>
      <xdr:row>57</xdr:row>
      <xdr:rowOff>32675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0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80952</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8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81539</xdr:rowOff>
    </xdr:from>
    <xdr:to>
      <xdr:col>20</xdr:col>
      <xdr:colOff>38100</xdr:colOff>
      <xdr:row>57</xdr:row>
      <xdr:rowOff>11689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8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28216</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45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164658</xdr:rowOff>
    </xdr:from>
    <xdr:to>
      <xdr:col>15</xdr:col>
      <xdr:colOff>101600</xdr:colOff>
      <xdr:row>57</xdr:row>
      <xdr:rowOff>94808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6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111335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54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65880</xdr:rowOff>
    </xdr:from>
    <xdr:to>
      <xdr:col>10</xdr:col>
      <xdr:colOff>165100</xdr:colOff>
      <xdr:row>57</xdr:row>
      <xdr:rowOff>167480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158607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93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57056</xdr:rowOff>
    </xdr:from>
    <xdr:to>
      <xdr:col>6</xdr:col>
      <xdr:colOff>38100</xdr:colOff>
      <xdr:row>57</xdr:row>
      <xdr:rowOff>158656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149783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92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20416</xdr:rowOff>
    </xdr:from>
    <xdr:to>
      <xdr:col>24</xdr:col>
      <xdr:colOff>63500</xdr:colOff>
      <xdr:row>77</xdr:row>
      <xdr:rowOff>128087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22066"/>
          <a:ext cx="838200" cy="10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36420</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238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105045</xdr:rowOff>
    </xdr:from>
    <xdr:to>
      <xdr:col>19</xdr:col>
      <xdr:colOff>177800</xdr:colOff>
      <xdr:row>77</xdr:row>
      <xdr:rowOff>128087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306695"/>
          <a:ext cx="889000" cy="2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12509</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38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37516</xdr:rowOff>
    </xdr:from>
    <xdr:to>
      <xdr:col>15</xdr:col>
      <xdr:colOff>50800</xdr:colOff>
      <xdr:row>77</xdr:row>
      <xdr:rowOff>105045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067716"/>
          <a:ext cx="889000" cy="23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11320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37516</xdr:rowOff>
    </xdr:from>
    <xdr:to>
      <xdr:col>10</xdr:col>
      <xdr:colOff>114300</xdr:colOff>
      <xdr:row>77</xdr:row>
      <xdr:rowOff>98231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067716"/>
          <a:ext cx="889000" cy="23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5010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19642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141066</xdr:rowOff>
    </xdr:from>
    <xdr:to>
      <xdr:col>24</xdr:col>
      <xdr:colOff>114300</xdr:colOff>
      <xdr:row>77</xdr:row>
      <xdr:rowOff>71216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1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163943</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02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77287</xdr:rowOff>
    </xdr:from>
    <xdr:to>
      <xdr:col>20</xdr:col>
      <xdr:colOff>38100</xdr:colOff>
      <xdr:row>78</xdr:row>
      <xdr:rowOff>7437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7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23964</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05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54245</xdr:rowOff>
    </xdr:from>
    <xdr:to>
      <xdr:col>15</xdr:col>
      <xdr:colOff>101600</xdr:colOff>
      <xdr:row>77</xdr:row>
      <xdr:rowOff>155845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5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922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0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158166</xdr:rowOff>
    </xdr:from>
    <xdr:to>
      <xdr:col>10</xdr:col>
      <xdr:colOff>165100</xdr:colOff>
      <xdr:row>76</xdr:row>
      <xdr:rowOff>88316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01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104843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279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47431</xdr:rowOff>
    </xdr:from>
    <xdr:to>
      <xdr:col>6</xdr:col>
      <xdr:colOff>38100</xdr:colOff>
      <xdr:row>77</xdr:row>
      <xdr:rowOff>149031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4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165558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02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49809</xdr:rowOff>
    </xdr:from>
    <xdr:to>
      <xdr:col>24</xdr:col>
      <xdr:colOff>63500</xdr:colOff>
      <xdr:row>96</xdr:row>
      <xdr:rowOff>99213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509009"/>
          <a:ext cx="838200" cy="4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03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99213</xdr:rowOff>
    </xdr:from>
    <xdr:to>
      <xdr:col>19</xdr:col>
      <xdr:colOff>177800</xdr:colOff>
      <xdr:row>96</xdr:row>
      <xdr:rowOff>146126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558413"/>
          <a:ext cx="889000" cy="4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144963</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60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106401</xdr:rowOff>
    </xdr:from>
    <xdr:to>
      <xdr:col>15</xdr:col>
      <xdr:colOff>50800</xdr:colOff>
      <xdr:row>96</xdr:row>
      <xdr:rowOff>146126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019300" y="16565601"/>
          <a:ext cx="889000" cy="3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36262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106401</xdr:rowOff>
    </xdr:from>
    <xdr:to>
      <xdr:col>10</xdr:col>
      <xdr:colOff>114300</xdr:colOff>
      <xdr:row>96</xdr:row>
      <xdr:rowOff>160426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565601"/>
          <a:ext cx="889000" cy="5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33951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63847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170459</xdr:rowOff>
    </xdr:from>
    <xdr:to>
      <xdr:col>24</xdr:col>
      <xdr:colOff>114300</xdr:colOff>
      <xdr:row>96</xdr:row>
      <xdr:rowOff>100609</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45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148886</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43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48413</xdr:rowOff>
    </xdr:from>
    <xdr:to>
      <xdr:col>20</xdr:col>
      <xdr:colOff>38100</xdr:colOff>
      <xdr:row>96</xdr:row>
      <xdr:rowOff>150013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50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166540</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28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95326</xdr:rowOff>
    </xdr:from>
    <xdr:to>
      <xdr:col>15</xdr:col>
      <xdr:colOff>101600</xdr:colOff>
      <xdr:row>97</xdr:row>
      <xdr:rowOff>25476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55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42003</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32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55601</xdr:rowOff>
    </xdr:from>
    <xdr:to>
      <xdr:col>10</xdr:col>
      <xdr:colOff>165100</xdr:colOff>
      <xdr:row>96</xdr:row>
      <xdr:rowOff>157201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51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2278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29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109626</xdr:rowOff>
    </xdr:from>
    <xdr:to>
      <xdr:col>6</xdr:col>
      <xdr:colOff>38100</xdr:colOff>
      <xdr:row>97</xdr:row>
      <xdr:rowOff>39776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56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56303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34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129737</xdr:rowOff>
    </xdr:from>
    <xdr:to>
      <xdr:col>55</xdr:col>
      <xdr:colOff>0</xdr:colOff>
      <xdr:row>37</xdr:row>
      <xdr:rowOff>105991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5959037"/>
          <a:ext cx="838200" cy="49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90929</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748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102479</xdr:rowOff>
    </xdr:from>
    <xdr:to>
      <xdr:col>50</xdr:col>
      <xdr:colOff>114300</xdr:colOff>
      <xdr:row>37</xdr:row>
      <xdr:rowOff>105991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6446129"/>
          <a:ext cx="889000" cy="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151470</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72111" y="64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102479</xdr:rowOff>
    </xdr:from>
    <xdr:to>
      <xdr:col>45</xdr:col>
      <xdr:colOff>177800</xdr:colOff>
      <xdr:row>37</xdr:row>
      <xdr:rowOff>106256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446129"/>
          <a:ext cx="889000" cy="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170037</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51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106256</xdr:rowOff>
    </xdr:from>
    <xdr:to>
      <xdr:col>41</xdr:col>
      <xdr:colOff>50800</xdr:colOff>
      <xdr:row>37</xdr:row>
      <xdr:rowOff>111747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449906"/>
          <a:ext cx="889000" cy="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2025</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5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7041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52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78937</xdr:rowOff>
    </xdr:from>
    <xdr:to>
      <xdr:col>55</xdr:col>
      <xdr:colOff>50800</xdr:colOff>
      <xdr:row>35</xdr:row>
      <xdr:rowOff>9087</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90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57364</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88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55191</xdr:rowOff>
    </xdr:from>
    <xdr:to>
      <xdr:col>50</xdr:col>
      <xdr:colOff>165100</xdr:colOff>
      <xdr:row>37</xdr:row>
      <xdr:rowOff>156791</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39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1868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17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51679</xdr:rowOff>
    </xdr:from>
    <xdr:to>
      <xdr:col>46</xdr:col>
      <xdr:colOff>38100</xdr:colOff>
      <xdr:row>37</xdr:row>
      <xdr:rowOff>153279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39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169806</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17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55456</xdr:rowOff>
    </xdr:from>
    <xdr:to>
      <xdr:col>41</xdr:col>
      <xdr:colOff>101600</xdr:colOff>
      <xdr:row>37</xdr:row>
      <xdr:rowOff>157056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39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2133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17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60947</xdr:rowOff>
    </xdr:from>
    <xdr:to>
      <xdr:col>36</xdr:col>
      <xdr:colOff>165100</xdr:colOff>
      <xdr:row>37</xdr:row>
      <xdr:rowOff>162547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40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7624</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17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114744</xdr:rowOff>
    </xdr:from>
    <xdr:to>
      <xdr:col>55</xdr:col>
      <xdr:colOff>0</xdr:colOff>
      <xdr:row>56</xdr:row>
      <xdr:rowOff>132600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544494"/>
          <a:ext cx="838200" cy="18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80243</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509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137058</xdr:rowOff>
    </xdr:from>
    <xdr:to>
      <xdr:col>50</xdr:col>
      <xdr:colOff>114300</xdr:colOff>
      <xdr:row>56</xdr:row>
      <xdr:rowOff>132600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223908"/>
          <a:ext cx="889000" cy="50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47159</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3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39027</xdr:rowOff>
    </xdr:from>
    <xdr:to>
      <xdr:col>45</xdr:col>
      <xdr:colOff>177800</xdr:colOff>
      <xdr:row>53</xdr:row>
      <xdr:rowOff>137058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8782977"/>
          <a:ext cx="889000" cy="44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68165</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6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39027</xdr:rowOff>
    </xdr:from>
    <xdr:to>
      <xdr:col>41</xdr:col>
      <xdr:colOff>50800</xdr:colOff>
      <xdr:row>55</xdr:row>
      <xdr:rowOff>33719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8782977"/>
          <a:ext cx="889000" cy="68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164863</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59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35526</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63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63944</xdr:rowOff>
    </xdr:from>
    <xdr:to>
      <xdr:col>55</xdr:col>
      <xdr:colOff>50800</xdr:colOff>
      <xdr:row>55</xdr:row>
      <xdr:rowOff>165544</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49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86821</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34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81800</xdr:rowOff>
    </xdr:from>
    <xdr:to>
      <xdr:col>50</xdr:col>
      <xdr:colOff>165100</xdr:colOff>
      <xdr:row>57</xdr:row>
      <xdr:rowOff>11950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68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3077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77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86258</xdr:rowOff>
    </xdr:from>
    <xdr:to>
      <xdr:col>46</xdr:col>
      <xdr:colOff>38100</xdr:colOff>
      <xdr:row>54</xdr:row>
      <xdr:rowOff>16408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17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32935</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89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159677</xdr:rowOff>
    </xdr:from>
    <xdr:to>
      <xdr:col>41</xdr:col>
      <xdr:colOff>101600</xdr:colOff>
      <xdr:row>51</xdr:row>
      <xdr:rowOff>89827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873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106354</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8507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154369</xdr:rowOff>
    </xdr:from>
    <xdr:to>
      <xdr:col>36</xdr:col>
      <xdr:colOff>165100</xdr:colOff>
      <xdr:row>55</xdr:row>
      <xdr:rowOff>84519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41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101046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18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124319</xdr:rowOff>
    </xdr:from>
    <xdr:to>
      <xdr:col>54</xdr:col>
      <xdr:colOff>189865</xdr:colOff>
      <xdr:row>79</xdr:row>
      <xdr:rowOff>98879</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468719"/>
          <a:ext cx="1270" cy="1174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70996</xdr:rowOff>
    </xdr:from>
    <xdr:ext cx="534377"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224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124319</xdr:rowOff>
    </xdr:from>
    <xdr:to>
      <xdr:col>55</xdr:col>
      <xdr:colOff>88900</xdr:colOff>
      <xdr:row>72</xdr:row>
      <xdr:rowOff>124319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468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169859</xdr:rowOff>
    </xdr:from>
    <xdr:to>
      <xdr:col>55</xdr:col>
      <xdr:colOff>0</xdr:colOff>
      <xdr:row>79</xdr:row>
      <xdr:rowOff>63446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542959"/>
          <a:ext cx="838200" cy="6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65338</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266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42461</xdr:rowOff>
    </xdr:from>
    <xdr:to>
      <xdr:col>55</xdr:col>
      <xdr:colOff>50800</xdr:colOff>
      <xdr:row>78</xdr:row>
      <xdr:rowOff>144061</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1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164878</xdr:rowOff>
    </xdr:from>
    <xdr:to>
      <xdr:col>50</xdr:col>
      <xdr:colOff>114300</xdr:colOff>
      <xdr:row>79</xdr:row>
      <xdr:rowOff>63446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3023628"/>
          <a:ext cx="889000" cy="58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168633</xdr:rowOff>
    </xdr:from>
    <xdr:to>
      <xdr:col>50</xdr:col>
      <xdr:colOff>165100</xdr:colOff>
      <xdr:row>78</xdr:row>
      <xdr:rowOff>98783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37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115310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14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65813</xdr:rowOff>
    </xdr:from>
    <xdr:to>
      <xdr:col>45</xdr:col>
      <xdr:colOff>177800</xdr:colOff>
      <xdr:row>75</xdr:row>
      <xdr:rowOff>164878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2238763"/>
          <a:ext cx="889000" cy="78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21039</xdr:rowOff>
    </xdr:from>
    <xdr:to>
      <xdr:col>46</xdr:col>
      <xdr:colOff>38100</xdr:colOff>
      <xdr:row>78</xdr:row>
      <xdr:rowOff>122639</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39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113766</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48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65813</xdr:rowOff>
    </xdr:from>
    <xdr:to>
      <xdr:col>41</xdr:col>
      <xdr:colOff>50800</xdr:colOff>
      <xdr:row>77</xdr:row>
      <xdr:rowOff>111108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2238763"/>
          <a:ext cx="889000" cy="107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8221</xdr:rowOff>
    </xdr:from>
    <xdr:to>
      <xdr:col>41</xdr:col>
      <xdr:colOff>101600</xdr:colOff>
      <xdr:row>78</xdr:row>
      <xdr:rowOff>109821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38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100948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47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169613</xdr:rowOff>
    </xdr:from>
    <xdr:to>
      <xdr:col>36</xdr:col>
      <xdr:colOff>165100</xdr:colOff>
      <xdr:row>78</xdr:row>
      <xdr:rowOff>99763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37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90890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46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119059</xdr:rowOff>
    </xdr:from>
    <xdr:to>
      <xdr:col>55</xdr:col>
      <xdr:colOff>50800</xdr:colOff>
      <xdr:row>79</xdr:row>
      <xdr:rowOff>49209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9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33986</xdr:rowOff>
    </xdr:from>
    <xdr:ext cx="469744"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07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12646</xdr:rowOff>
    </xdr:from>
    <xdr:to>
      <xdr:col>50</xdr:col>
      <xdr:colOff>165100</xdr:colOff>
      <xdr:row>79</xdr:row>
      <xdr:rowOff>114246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55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105373</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04428" y="1364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114078</xdr:rowOff>
    </xdr:from>
    <xdr:to>
      <xdr:col>46</xdr:col>
      <xdr:colOff>38100</xdr:colOff>
      <xdr:row>76</xdr:row>
      <xdr:rowOff>44228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29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60755</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274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15013</xdr:rowOff>
    </xdr:from>
    <xdr:to>
      <xdr:col>41</xdr:col>
      <xdr:colOff>101600</xdr:colOff>
      <xdr:row>71</xdr:row>
      <xdr:rowOff>116613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218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133140</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196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60308</xdr:rowOff>
    </xdr:from>
    <xdr:to>
      <xdr:col>36</xdr:col>
      <xdr:colOff>165100</xdr:colOff>
      <xdr:row>77</xdr:row>
      <xdr:rowOff>161908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26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6985</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0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37731</xdr:rowOff>
    </xdr:from>
    <xdr:to>
      <xdr:col>55</xdr:col>
      <xdr:colOff>0</xdr:colOff>
      <xdr:row>98</xdr:row>
      <xdr:rowOff>75895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839831"/>
          <a:ext cx="838200" cy="3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23310</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4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163285</xdr:rowOff>
    </xdr:from>
    <xdr:to>
      <xdr:col>50</xdr:col>
      <xdr:colOff>114300</xdr:colOff>
      <xdr:row>98</xdr:row>
      <xdr:rowOff>37731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793935"/>
          <a:ext cx="889000" cy="4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153280</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163285</xdr:rowOff>
    </xdr:from>
    <xdr:to>
      <xdr:col>45</xdr:col>
      <xdr:colOff>177800</xdr:colOff>
      <xdr:row>98</xdr:row>
      <xdr:rowOff>133908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793935"/>
          <a:ext cx="889000" cy="14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6684</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51384</xdr:rowOff>
    </xdr:from>
    <xdr:to>
      <xdr:col>41</xdr:col>
      <xdr:colOff>50800</xdr:colOff>
      <xdr:row>98</xdr:row>
      <xdr:rowOff>133908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853484"/>
          <a:ext cx="889000" cy="8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129278</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4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25095</xdr:rowOff>
    </xdr:from>
    <xdr:to>
      <xdr:col>55</xdr:col>
      <xdr:colOff>50800</xdr:colOff>
      <xdr:row>98</xdr:row>
      <xdr:rowOff>126695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82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111472</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74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158381</xdr:rowOff>
    </xdr:from>
    <xdr:to>
      <xdr:col>50</xdr:col>
      <xdr:colOff>165100</xdr:colOff>
      <xdr:row>98</xdr:row>
      <xdr:rowOff>88531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78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79658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88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112485</xdr:rowOff>
    </xdr:from>
    <xdr:to>
      <xdr:col>46</xdr:col>
      <xdr:colOff>38100</xdr:colOff>
      <xdr:row>98</xdr:row>
      <xdr:rowOff>42635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7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33762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83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83108</xdr:rowOff>
    </xdr:from>
    <xdr:to>
      <xdr:col>41</xdr:col>
      <xdr:colOff>101600</xdr:colOff>
      <xdr:row>99</xdr:row>
      <xdr:rowOff>13258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88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4385</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26428" y="1697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584</xdr:rowOff>
    </xdr:from>
    <xdr:to>
      <xdr:col>36</xdr:col>
      <xdr:colOff>165100</xdr:colOff>
      <xdr:row>98</xdr:row>
      <xdr:rowOff>102184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80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93311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89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19004</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464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249299"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4113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72851</xdr:rowOff>
    </xdr:from>
    <xdr:to>
      <xdr:col>85</xdr:col>
      <xdr:colOff>127000</xdr:colOff>
      <xdr:row>76</xdr:row>
      <xdr:rowOff>79611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5481300" y="13103051"/>
          <a:ext cx="838200" cy="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167277</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85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54905</xdr:rowOff>
    </xdr:from>
    <xdr:to>
      <xdr:col>81</xdr:col>
      <xdr:colOff>50800</xdr:colOff>
      <xdr:row>76</xdr:row>
      <xdr:rowOff>72851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592300" y="13085105"/>
          <a:ext cx="889000" cy="1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103145</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79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54905</xdr:rowOff>
    </xdr:from>
    <xdr:to>
      <xdr:col>76</xdr:col>
      <xdr:colOff>114300</xdr:colOff>
      <xdr:row>76</xdr:row>
      <xdr:rowOff>77341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703300" y="13085105"/>
          <a:ext cx="889000" cy="2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110248</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79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68835</xdr:rowOff>
    </xdr:from>
    <xdr:to>
      <xdr:col>71</xdr:col>
      <xdr:colOff>177800</xdr:colOff>
      <xdr:row>76</xdr:row>
      <xdr:rowOff>77341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814300" y="13099035"/>
          <a:ext cx="889000" cy="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88629</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77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75647</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76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28811</xdr:rowOff>
    </xdr:from>
    <xdr:to>
      <xdr:col>85</xdr:col>
      <xdr:colOff>177800</xdr:colOff>
      <xdr:row>76</xdr:row>
      <xdr:rowOff>130411</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05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7238</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303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22051</xdr:rowOff>
    </xdr:from>
    <xdr:to>
      <xdr:col>81</xdr:col>
      <xdr:colOff>101600</xdr:colOff>
      <xdr:row>76</xdr:row>
      <xdr:rowOff>123651</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05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114778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14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4105</xdr:rowOff>
    </xdr:from>
    <xdr:to>
      <xdr:col>76</xdr:col>
      <xdr:colOff>165100</xdr:colOff>
      <xdr:row>76</xdr:row>
      <xdr:rowOff>105705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0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96832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1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26541</xdr:rowOff>
    </xdr:from>
    <xdr:to>
      <xdr:col>72</xdr:col>
      <xdr:colOff>38100</xdr:colOff>
      <xdr:row>76</xdr:row>
      <xdr:rowOff>128141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05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119268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14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18035</xdr:rowOff>
    </xdr:from>
    <xdr:to>
      <xdr:col>67</xdr:col>
      <xdr:colOff>101600</xdr:colOff>
      <xdr:row>76</xdr:row>
      <xdr:rowOff>119635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04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110762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14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29668</xdr:rowOff>
    </xdr:from>
    <xdr:to>
      <xdr:col>85</xdr:col>
      <xdr:colOff>127000</xdr:colOff>
      <xdr:row>99</xdr:row>
      <xdr:rowOff>40984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7003218"/>
          <a:ext cx="8382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68342</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527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5950</xdr:rowOff>
    </xdr:from>
    <xdr:to>
      <xdr:col>81</xdr:col>
      <xdr:colOff>50800</xdr:colOff>
      <xdr:row>99</xdr:row>
      <xdr:rowOff>40984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979500"/>
          <a:ext cx="889000" cy="3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68648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5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116802</xdr:rowOff>
    </xdr:from>
    <xdr:to>
      <xdr:col>76</xdr:col>
      <xdr:colOff>114300</xdr:colOff>
      <xdr:row>99</xdr:row>
      <xdr:rowOff>5950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918902"/>
          <a:ext cx="889000" cy="6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78001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116802</xdr:rowOff>
    </xdr:from>
    <xdr:to>
      <xdr:col>71</xdr:col>
      <xdr:colOff>177800</xdr:colOff>
      <xdr:row>99</xdr:row>
      <xdr:rowOff>43154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918902"/>
          <a:ext cx="889000" cy="9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93832</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68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110844</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79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150318</xdr:rowOff>
    </xdr:from>
    <xdr:to>
      <xdr:col>85</xdr:col>
      <xdr:colOff>177800</xdr:colOff>
      <xdr:row>99</xdr:row>
      <xdr:rowOff>80468</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95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65245</xdr:rowOff>
    </xdr:from>
    <xdr:ext cx="378565"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867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161634</xdr:rowOff>
    </xdr:from>
    <xdr:to>
      <xdr:col>81</xdr:col>
      <xdr:colOff>101600</xdr:colOff>
      <xdr:row>99</xdr:row>
      <xdr:rowOff>91784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9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82911</xdr:rowOff>
    </xdr:from>
    <xdr:ext cx="378565"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2017" y="17056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126600</xdr:rowOff>
    </xdr:from>
    <xdr:to>
      <xdr:col>76</xdr:col>
      <xdr:colOff>165100</xdr:colOff>
      <xdr:row>99</xdr:row>
      <xdr:rowOff>56750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9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47877</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70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66002</xdr:rowOff>
    </xdr:from>
    <xdr:to>
      <xdr:col>72</xdr:col>
      <xdr:colOff>38100</xdr:colOff>
      <xdr:row>98</xdr:row>
      <xdr:rowOff>167602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86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158729</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96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163804</xdr:rowOff>
    </xdr:from>
    <xdr:to>
      <xdr:col>67</xdr:col>
      <xdr:colOff>101600</xdr:colOff>
      <xdr:row>99</xdr:row>
      <xdr:rowOff>93954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96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85081</xdr:rowOff>
    </xdr:from>
    <xdr:ext cx="313932"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57333" y="170586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36829</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380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11737</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34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15003</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5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6017" y="636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40945</xdr:rowOff>
    </xdr:from>
    <xdr:to>
      <xdr:col>116</xdr:col>
      <xdr:colOff>63500</xdr:colOff>
      <xdr:row>59</xdr:row>
      <xdr:rowOff>41631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156495"/>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40336</xdr:rowOff>
    </xdr:from>
    <xdr:to>
      <xdr:col>111</xdr:col>
      <xdr:colOff>177800</xdr:colOff>
      <xdr:row>59</xdr:row>
      <xdr:rowOff>40945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155886"/>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39878</xdr:rowOff>
    </xdr:from>
    <xdr:to>
      <xdr:col>107</xdr:col>
      <xdr:colOff>50800</xdr:colOff>
      <xdr:row>59</xdr:row>
      <xdr:rowOff>40336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15542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115659</xdr:rowOff>
    </xdr:from>
    <xdr:to>
      <xdr:col>102</xdr:col>
      <xdr:colOff>114300</xdr:colOff>
      <xdr:row>59</xdr:row>
      <xdr:rowOff>39878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059759"/>
          <a:ext cx="889000" cy="9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22013</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162281</xdr:rowOff>
    </xdr:from>
    <xdr:to>
      <xdr:col>116</xdr:col>
      <xdr:colOff>114300</xdr:colOff>
      <xdr:row>59</xdr:row>
      <xdr:rowOff>92431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0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77208</xdr:rowOff>
    </xdr:from>
    <xdr:ext cx="313932"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213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161595</xdr:rowOff>
    </xdr:from>
    <xdr:to>
      <xdr:col>112</xdr:col>
      <xdr:colOff>38100</xdr:colOff>
      <xdr:row>59</xdr:row>
      <xdr:rowOff>91745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82872</xdr:rowOff>
    </xdr:from>
    <xdr:ext cx="313932"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66333" y="101984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160986</xdr:rowOff>
    </xdr:from>
    <xdr:to>
      <xdr:col>107</xdr:col>
      <xdr:colOff>101600</xdr:colOff>
      <xdr:row>59</xdr:row>
      <xdr:rowOff>91136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82263</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5017" y="10197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160528</xdr:rowOff>
    </xdr:from>
    <xdr:to>
      <xdr:col>102</xdr:col>
      <xdr:colOff>165100</xdr:colOff>
      <xdr:row>59</xdr:row>
      <xdr:rowOff>90678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0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81805</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6017" y="10197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64859</xdr:rowOff>
    </xdr:from>
    <xdr:to>
      <xdr:col>98</xdr:col>
      <xdr:colOff>38100</xdr:colOff>
      <xdr:row>58</xdr:row>
      <xdr:rowOff>166459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00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157586</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1010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105677</xdr:rowOff>
    </xdr:from>
    <xdr:to>
      <xdr:col>116</xdr:col>
      <xdr:colOff>63500</xdr:colOff>
      <xdr:row>78</xdr:row>
      <xdr:rowOff>116039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3478777"/>
          <a:ext cx="838200" cy="1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137533</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82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105677</xdr:rowOff>
    </xdr:from>
    <xdr:to>
      <xdr:col>111</xdr:col>
      <xdr:colOff>177800</xdr:colOff>
      <xdr:row>78</xdr:row>
      <xdr:rowOff>144235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3478777"/>
          <a:ext cx="889000" cy="3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152544</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66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137833</xdr:rowOff>
    </xdr:from>
    <xdr:to>
      <xdr:col>107</xdr:col>
      <xdr:colOff>50800</xdr:colOff>
      <xdr:row>78</xdr:row>
      <xdr:rowOff>144235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3510933"/>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114101</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6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137833</xdr:rowOff>
    </xdr:from>
    <xdr:to>
      <xdr:col>102</xdr:col>
      <xdr:colOff>114300</xdr:colOff>
      <xdr:row>78</xdr:row>
      <xdr:rowOff>163664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3510933"/>
          <a:ext cx="8890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87431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6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74172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5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65239</xdr:rowOff>
    </xdr:from>
    <xdr:to>
      <xdr:col>116</xdr:col>
      <xdr:colOff>114300</xdr:colOff>
      <xdr:row>78</xdr:row>
      <xdr:rowOff>166839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43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43666</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41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54877</xdr:rowOff>
    </xdr:from>
    <xdr:to>
      <xdr:col>112</xdr:col>
      <xdr:colOff>38100</xdr:colOff>
      <xdr:row>78</xdr:row>
      <xdr:rowOff>156477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42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147604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5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93435</xdr:rowOff>
    </xdr:from>
    <xdr:to>
      <xdr:col>107</xdr:col>
      <xdr:colOff>101600</xdr:colOff>
      <xdr:row>79</xdr:row>
      <xdr:rowOff>23585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46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14712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55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87033</xdr:rowOff>
    </xdr:from>
    <xdr:to>
      <xdr:col>102</xdr:col>
      <xdr:colOff>165100</xdr:colOff>
      <xdr:row>79</xdr:row>
      <xdr:rowOff>17183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46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8310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55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112864</xdr:rowOff>
    </xdr:from>
    <xdr:to>
      <xdr:col>98</xdr:col>
      <xdr:colOff>38100</xdr:colOff>
      <xdr:row>79</xdr:row>
      <xdr:rowOff>43014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48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34141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57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は、会計年度任用職員制度への移行に伴い、一部物件費から人件費への振替があったことや、新型コロナウイルス感染症の影響で様々なイベントが中止になったことから類似団体を下回る水準となった。</a:t>
          </a:r>
        </a:p>
        <a:p>
          <a:r>
            <a:rPr kumimoji="1" lang="ja-JP" altLang="en-US" sz="1300">
              <a:latin typeface="ＭＳ Ｐゴシック" panose="020B0600070205080204" pitchFamily="50" charset="-128"/>
              <a:ea typeface="ＭＳ Ｐゴシック" panose="020B0600070205080204" pitchFamily="50" charset="-128"/>
            </a:rPr>
            <a:t>補助費等については特別定額給付金事業により類似団体と同様に前年度より大幅な増となっている。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維持補修費については、老朽化に加え雪害に対する補修などにより道路の維持修繕費が増加し類似団体を上回る水準となっている。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２年度に公共施設等総合管理計画に基づく個別施設計画が策定されており、公共施設や道路などのインフラの長寿命化を目指した改修工事等に多額の費用を要することとなるため、その財源確保が課題となってくる。</a:t>
          </a:r>
        </a:p>
        <a:p>
          <a:r>
            <a:rPr kumimoji="1" lang="ja-JP" altLang="en-US" sz="1300">
              <a:latin typeface="ＭＳ Ｐゴシック" panose="020B0600070205080204" pitchFamily="50" charset="-128"/>
              <a:ea typeface="ＭＳ Ｐゴシック" panose="020B0600070205080204" pitchFamily="50" charset="-128"/>
            </a:rPr>
            <a:t>今後も事業の取捨選択を徹底していくことで事業費の減少を目指すこととする。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石川県野々市市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53,563
52,990
13.56
25,546,628
25,176,513
310,021
11,227,774
20,171,964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149758</xdr:rowOff>
    </xdr:from>
    <xdr:to>
      <xdr:col>24</xdr:col>
      <xdr:colOff>63500</xdr:colOff>
      <xdr:row>36</xdr:row>
      <xdr:rowOff>88951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150508"/>
          <a:ext cx="838200" cy="11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59656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117297</xdr:rowOff>
    </xdr:from>
    <xdr:to>
      <xdr:col>19</xdr:col>
      <xdr:colOff>177800</xdr:colOff>
      <xdr:row>35</xdr:row>
      <xdr:rowOff>149758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18047"/>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145762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101295</xdr:rowOff>
    </xdr:from>
    <xdr:to>
      <xdr:col>15</xdr:col>
      <xdr:colOff>50800</xdr:colOff>
      <xdr:row>35</xdr:row>
      <xdr:rowOff>117297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02045"/>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119245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101295</xdr:rowOff>
    </xdr:from>
    <xdr:to>
      <xdr:col>10</xdr:col>
      <xdr:colOff>114300</xdr:colOff>
      <xdr:row>35</xdr:row>
      <xdr:rowOff>113640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102045"/>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112844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104157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38151</xdr:rowOff>
    </xdr:from>
    <xdr:to>
      <xdr:col>24</xdr:col>
      <xdr:colOff>114300</xdr:colOff>
      <xdr:row>36</xdr:row>
      <xdr:rowOff>139751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1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16578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8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98958</xdr:rowOff>
    </xdr:from>
    <xdr:to>
      <xdr:col>20</xdr:col>
      <xdr:colOff>38100</xdr:colOff>
      <xdr:row>36</xdr:row>
      <xdr:rowOff>29108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9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20235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9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66497</xdr:rowOff>
    </xdr:from>
    <xdr:to>
      <xdr:col>15</xdr:col>
      <xdr:colOff>101600</xdr:colOff>
      <xdr:row>35</xdr:row>
      <xdr:rowOff>168097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6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159224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5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50495</xdr:rowOff>
    </xdr:from>
    <xdr:to>
      <xdr:col>10</xdr:col>
      <xdr:colOff>165100</xdr:colOff>
      <xdr:row>35</xdr:row>
      <xdr:rowOff>152095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143222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4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62840</xdr:rowOff>
    </xdr:from>
    <xdr:to>
      <xdr:col>6</xdr:col>
      <xdr:colOff>38100</xdr:colOff>
      <xdr:row>35</xdr:row>
      <xdr:rowOff>164440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6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155567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56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108560</xdr:rowOff>
    </xdr:from>
    <xdr:to>
      <xdr:col>24</xdr:col>
      <xdr:colOff>62865</xdr:colOff>
      <xdr:row>55</xdr:row>
      <xdr:rowOff>70534</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9023960"/>
          <a:ext cx="1270" cy="47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74361</xdr:rowOff>
    </xdr:from>
    <xdr:ext cx="599010"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50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70534</xdr:rowOff>
    </xdr:from>
    <xdr:to>
      <xdr:col>24</xdr:col>
      <xdr:colOff>152400</xdr:colOff>
      <xdr:row>55</xdr:row>
      <xdr:rowOff>70534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500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55237</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99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108560</xdr:rowOff>
    </xdr:from>
    <xdr:to>
      <xdr:col>24</xdr:col>
      <xdr:colOff>152400</xdr:colOff>
      <xdr:row>52</xdr:row>
      <xdr:rowOff>108560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02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49504</xdr:rowOff>
    </xdr:from>
    <xdr:to>
      <xdr:col>24</xdr:col>
      <xdr:colOff>63500</xdr:colOff>
      <xdr:row>57</xdr:row>
      <xdr:rowOff>164361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3797300" y="9479254"/>
          <a:ext cx="838200" cy="45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81025</xdr:rowOff>
    </xdr:from>
    <xdr:ext cx="599010"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1678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58148</xdr:rowOff>
    </xdr:from>
    <xdr:to>
      <xdr:col>24</xdr:col>
      <xdr:colOff>114300</xdr:colOff>
      <xdr:row>54</xdr:row>
      <xdr:rowOff>159748</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159438</xdr:rowOff>
    </xdr:from>
    <xdr:to>
      <xdr:col>19</xdr:col>
      <xdr:colOff>177800</xdr:colOff>
      <xdr:row>57</xdr:row>
      <xdr:rowOff>164361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2908300" y="9932088"/>
          <a:ext cx="889000" cy="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27960</xdr:rowOff>
    </xdr:from>
    <xdr:to>
      <xdr:col>20</xdr:col>
      <xdr:colOff>38100</xdr:colOff>
      <xdr:row>57</xdr:row>
      <xdr:rowOff>129560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146087</xdr:rowOff>
    </xdr:from>
    <xdr:ext cx="534377"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530111" y="95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159438</xdr:rowOff>
    </xdr:from>
    <xdr:to>
      <xdr:col>15</xdr:col>
      <xdr:colOff>50800</xdr:colOff>
      <xdr:row>58</xdr:row>
      <xdr:rowOff>2965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932088"/>
          <a:ext cx="889000" cy="1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46682</xdr:rowOff>
    </xdr:from>
    <xdr:to>
      <xdr:col>15</xdr:col>
      <xdr:colOff>101600</xdr:colOff>
      <xdr:row>57</xdr:row>
      <xdr:rowOff>148282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164809</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165129</xdr:rowOff>
    </xdr:from>
    <xdr:to>
      <xdr:col>10</xdr:col>
      <xdr:colOff>114300</xdr:colOff>
      <xdr:row>58</xdr:row>
      <xdr:rowOff>2965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937779"/>
          <a:ext cx="889000" cy="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37817</xdr:rowOff>
    </xdr:from>
    <xdr:to>
      <xdr:col>10</xdr:col>
      <xdr:colOff>165100</xdr:colOff>
      <xdr:row>57</xdr:row>
      <xdr:rowOff>139417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155944</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42480</xdr:rowOff>
    </xdr:from>
    <xdr:to>
      <xdr:col>6</xdr:col>
      <xdr:colOff>38100</xdr:colOff>
      <xdr:row>57</xdr:row>
      <xdr:rowOff>144080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160607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9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170154</xdr:rowOff>
    </xdr:from>
    <xdr:to>
      <xdr:col>24</xdr:col>
      <xdr:colOff>114300</xdr:colOff>
      <xdr:row>55</xdr:row>
      <xdr:rowOff>100304</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42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85081</xdr:rowOff>
    </xdr:from>
    <xdr:ext cx="599010"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343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113561</xdr:rowOff>
    </xdr:from>
    <xdr:to>
      <xdr:col>20</xdr:col>
      <xdr:colOff>38100</xdr:colOff>
      <xdr:row>58</xdr:row>
      <xdr:rowOff>43711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88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34838</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530111" y="997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108638</xdr:rowOff>
    </xdr:from>
    <xdr:to>
      <xdr:col>15</xdr:col>
      <xdr:colOff>101600</xdr:colOff>
      <xdr:row>58</xdr:row>
      <xdr:rowOff>38788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8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29915</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7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123615</xdr:rowOff>
    </xdr:from>
    <xdr:to>
      <xdr:col>10</xdr:col>
      <xdr:colOff>165100</xdr:colOff>
      <xdr:row>58</xdr:row>
      <xdr:rowOff>53765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9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44892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8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114329</xdr:rowOff>
    </xdr:from>
    <xdr:to>
      <xdr:col>6</xdr:col>
      <xdr:colOff>38100</xdr:colOff>
      <xdr:row>58</xdr:row>
      <xdr:rowOff>44479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8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35606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7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87220</xdr:rowOff>
    </xdr:from>
    <xdr:to>
      <xdr:col>24</xdr:col>
      <xdr:colOff>63500</xdr:colOff>
      <xdr:row>76</xdr:row>
      <xdr:rowOff>55945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45970"/>
          <a:ext cx="838200" cy="14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160665</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76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55945</xdr:rowOff>
    </xdr:from>
    <xdr:to>
      <xdr:col>19</xdr:col>
      <xdr:colOff>177800</xdr:colOff>
      <xdr:row>76</xdr:row>
      <xdr:rowOff>79708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86145"/>
          <a:ext cx="889000" cy="2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166042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8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9441</xdr:rowOff>
    </xdr:from>
    <xdr:to>
      <xdr:col>15</xdr:col>
      <xdr:colOff>50800</xdr:colOff>
      <xdr:row>76</xdr:row>
      <xdr:rowOff>79708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039641"/>
          <a:ext cx="889000" cy="7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56935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9441</xdr:rowOff>
    </xdr:from>
    <xdr:to>
      <xdr:col>10</xdr:col>
      <xdr:colOff>114300</xdr:colOff>
      <xdr:row>76</xdr:row>
      <xdr:rowOff>77129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39641"/>
          <a:ext cx="889000" cy="6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61517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95840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36420</xdr:rowOff>
    </xdr:from>
    <xdr:to>
      <xdr:col>24</xdr:col>
      <xdr:colOff>114300</xdr:colOff>
      <xdr:row>75</xdr:row>
      <xdr:rowOff>138020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14847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87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5145</xdr:rowOff>
    </xdr:from>
    <xdr:to>
      <xdr:col>20</xdr:col>
      <xdr:colOff>38100</xdr:colOff>
      <xdr:row>76</xdr:row>
      <xdr:rowOff>106745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3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97872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128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28908</xdr:rowOff>
    </xdr:from>
    <xdr:to>
      <xdr:col>15</xdr:col>
      <xdr:colOff>101600</xdr:colOff>
      <xdr:row>76</xdr:row>
      <xdr:rowOff>130508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5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121635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15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130091</xdr:rowOff>
    </xdr:from>
    <xdr:to>
      <xdr:col>10</xdr:col>
      <xdr:colOff>165100</xdr:colOff>
      <xdr:row>76</xdr:row>
      <xdr:rowOff>60241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8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51368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081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26329</xdr:rowOff>
    </xdr:from>
    <xdr:to>
      <xdr:col>6</xdr:col>
      <xdr:colOff>38100</xdr:colOff>
      <xdr:row>76</xdr:row>
      <xdr:rowOff>127929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5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119056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149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139764</xdr:rowOff>
    </xdr:from>
    <xdr:to>
      <xdr:col>24</xdr:col>
      <xdr:colOff>63500</xdr:colOff>
      <xdr:row>97</xdr:row>
      <xdr:rowOff>132741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598964"/>
          <a:ext cx="838200" cy="16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78288</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6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132741</xdr:rowOff>
    </xdr:from>
    <xdr:to>
      <xdr:col>19</xdr:col>
      <xdr:colOff>177800</xdr:colOff>
      <xdr:row>97</xdr:row>
      <xdr:rowOff>149110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63391"/>
          <a:ext cx="889000" cy="1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42815</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3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128663</xdr:rowOff>
    </xdr:from>
    <xdr:to>
      <xdr:col>15</xdr:col>
      <xdr:colOff>50800</xdr:colOff>
      <xdr:row>97</xdr:row>
      <xdr:rowOff>149110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759313"/>
          <a:ext cx="889000" cy="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56836</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112140</xdr:rowOff>
    </xdr:from>
    <xdr:to>
      <xdr:col>10</xdr:col>
      <xdr:colOff>114300</xdr:colOff>
      <xdr:row>97</xdr:row>
      <xdr:rowOff>128663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742790"/>
          <a:ext cx="889000" cy="1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30917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29557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88964</xdr:rowOff>
    </xdr:from>
    <xdr:to>
      <xdr:col>24</xdr:col>
      <xdr:colOff>114300</xdr:colOff>
      <xdr:row>97</xdr:row>
      <xdr:rowOff>19114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4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67391</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2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81941</xdr:rowOff>
    </xdr:from>
    <xdr:to>
      <xdr:col>20</xdr:col>
      <xdr:colOff>38100</xdr:colOff>
      <xdr:row>98</xdr:row>
      <xdr:rowOff>12091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1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3218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98310</xdr:rowOff>
    </xdr:from>
    <xdr:to>
      <xdr:col>15</xdr:col>
      <xdr:colOff>101600</xdr:colOff>
      <xdr:row>98</xdr:row>
      <xdr:rowOff>28460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2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19587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2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77863</xdr:rowOff>
    </xdr:from>
    <xdr:to>
      <xdr:col>10</xdr:col>
      <xdr:colOff>165100</xdr:colOff>
      <xdr:row>98</xdr:row>
      <xdr:rowOff>8013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0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170590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0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61340</xdr:rowOff>
    </xdr:from>
    <xdr:to>
      <xdr:col>6</xdr:col>
      <xdr:colOff>38100</xdr:colOff>
      <xdr:row>97</xdr:row>
      <xdr:rowOff>162940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9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154067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8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9779</xdr:rowOff>
    </xdr:from>
    <xdr:to>
      <xdr:col>55</xdr:col>
      <xdr:colOff>0</xdr:colOff>
      <xdr:row>38</xdr:row>
      <xdr:rowOff>45593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524879"/>
          <a:ext cx="8382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9779</xdr:rowOff>
    </xdr:from>
    <xdr:to>
      <xdr:col>50</xdr:col>
      <xdr:colOff>114300</xdr:colOff>
      <xdr:row>38</xdr:row>
      <xdr:rowOff>29591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524879"/>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21590</xdr:rowOff>
    </xdr:from>
    <xdr:to>
      <xdr:col>45</xdr:col>
      <xdr:colOff>177800</xdr:colOff>
      <xdr:row>38</xdr:row>
      <xdr:rowOff>29591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536690"/>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21590</xdr:rowOff>
    </xdr:from>
    <xdr:to>
      <xdr:col>41</xdr:col>
      <xdr:colOff>50800</xdr:colOff>
      <xdr:row>38</xdr:row>
      <xdr:rowOff>31877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536690"/>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166243</xdr:rowOff>
    </xdr:from>
    <xdr:to>
      <xdr:col>55</xdr:col>
      <xdr:colOff>50800</xdr:colOff>
      <xdr:row>38</xdr:row>
      <xdr:rowOff>96393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5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144670</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488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130429</xdr:rowOff>
    </xdr:from>
    <xdr:to>
      <xdr:col>50</xdr:col>
      <xdr:colOff>165100</xdr:colOff>
      <xdr:row>38</xdr:row>
      <xdr:rowOff>60579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47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51706</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566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150241</xdr:rowOff>
    </xdr:from>
    <xdr:to>
      <xdr:col>46</xdr:col>
      <xdr:colOff>38100</xdr:colOff>
      <xdr:row>38</xdr:row>
      <xdr:rowOff>80390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4938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71518</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586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142240</xdr:rowOff>
    </xdr:from>
    <xdr:to>
      <xdr:col>41</xdr:col>
      <xdr:colOff>101600</xdr:colOff>
      <xdr:row>38</xdr:row>
      <xdr:rowOff>72390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63517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578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152527</xdr:rowOff>
    </xdr:from>
    <xdr:to>
      <xdr:col>36</xdr:col>
      <xdr:colOff>165100</xdr:colOff>
      <xdr:row>38</xdr:row>
      <xdr:rowOff>82677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49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73804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588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27817</xdr:rowOff>
    </xdr:from>
    <xdr:to>
      <xdr:col>55</xdr:col>
      <xdr:colOff>0</xdr:colOff>
      <xdr:row>59</xdr:row>
      <xdr:rowOff>28698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143367"/>
          <a:ext cx="838200" cy="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49500</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2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27817</xdr:rowOff>
    </xdr:from>
    <xdr:to>
      <xdr:col>50</xdr:col>
      <xdr:colOff>114300</xdr:colOff>
      <xdr:row>59</xdr:row>
      <xdr:rowOff>53714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143367"/>
          <a:ext cx="889000" cy="2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139133</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7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28143</xdr:rowOff>
    </xdr:from>
    <xdr:to>
      <xdr:col>45</xdr:col>
      <xdr:colOff>177800</xdr:colOff>
      <xdr:row>59</xdr:row>
      <xdr:rowOff>53714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143693"/>
          <a:ext cx="889000" cy="2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144129</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7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28143</xdr:rowOff>
    </xdr:from>
    <xdr:to>
      <xdr:col>41</xdr:col>
      <xdr:colOff>50800</xdr:colOff>
      <xdr:row>59</xdr:row>
      <xdr:rowOff>47215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143693"/>
          <a:ext cx="889000" cy="1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149126</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75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148962</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7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149348</xdr:rowOff>
    </xdr:from>
    <xdr:to>
      <xdr:col>55</xdr:col>
      <xdr:colOff>50800</xdr:colOff>
      <xdr:row>59</xdr:row>
      <xdr:rowOff>79498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9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64275</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1000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148467</xdr:rowOff>
    </xdr:from>
    <xdr:to>
      <xdr:col>50</xdr:col>
      <xdr:colOff>165100</xdr:colOff>
      <xdr:row>59</xdr:row>
      <xdr:rowOff>78617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9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69744</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1018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2914</xdr:rowOff>
    </xdr:from>
    <xdr:to>
      <xdr:col>46</xdr:col>
      <xdr:colOff>38100</xdr:colOff>
      <xdr:row>59</xdr:row>
      <xdr:rowOff>104514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11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95641</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1021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148793</xdr:rowOff>
    </xdr:from>
    <xdr:to>
      <xdr:col>41</xdr:col>
      <xdr:colOff>101600</xdr:colOff>
      <xdr:row>59</xdr:row>
      <xdr:rowOff>78943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9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70070</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1018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167865</xdr:rowOff>
    </xdr:from>
    <xdr:to>
      <xdr:col>36</xdr:col>
      <xdr:colOff>165100</xdr:colOff>
      <xdr:row>59</xdr:row>
      <xdr:rowOff>98015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11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89142</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1020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141963</xdr:rowOff>
    </xdr:from>
    <xdr:to>
      <xdr:col>55</xdr:col>
      <xdr:colOff>0</xdr:colOff>
      <xdr:row>78</xdr:row>
      <xdr:rowOff>82710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343613"/>
          <a:ext cx="838200" cy="11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7216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3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43870</xdr:rowOff>
    </xdr:from>
    <xdr:to>
      <xdr:col>50</xdr:col>
      <xdr:colOff>114300</xdr:colOff>
      <xdr:row>78</xdr:row>
      <xdr:rowOff>82710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416970"/>
          <a:ext cx="889000" cy="3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46321</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404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40877</xdr:rowOff>
    </xdr:from>
    <xdr:to>
      <xdr:col>45</xdr:col>
      <xdr:colOff>177800</xdr:colOff>
      <xdr:row>78</xdr:row>
      <xdr:rowOff>43870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413977"/>
          <a:ext cx="889000" cy="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66095</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15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31801</xdr:rowOff>
    </xdr:from>
    <xdr:to>
      <xdr:col>41</xdr:col>
      <xdr:colOff>50800</xdr:colOff>
      <xdr:row>78</xdr:row>
      <xdr:rowOff>40877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404901"/>
          <a:ext cx="889000" cy="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66484</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64495</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3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91163</xdr:rowOff>
    </xdr:from>
    <xdr:to>
      <xdr:col>55</xdr:col>
      <xdr:colOff>50800</xdr:colOff>
      <xdr:row>78</xdr:row>
      <xdr:rowOff>21313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9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6090</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0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31910</xdr:rowOff>
    </xdr:from>
    <xdr:to>
      <xdr:col>50</xdr:col>
      <xdr:colOff>165100</xdr:colOff>
      <xdr:row>78</xdr:row>
      <xdr:rowOff>133510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0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124637</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49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164520</xdr:rowOff>
    </xdr:from>
    <xdr:to>
      <xdr:col>46</xdr:col>
      <xdr:colOff>38100</xdr:colOff>
      <xdr:row>78</xdr:row>
      <xdr:rowOff>94670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6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85797</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45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161527</xdr:rowOff>
    </xdr:from>
    <xdr:to>
      <xdr:col>41</xdr:col>
      <xdr:colOff>101600</xdr:colOff>
      <xdr:row>78</xdr:row>
      <xdr:rowOff>91677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82804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45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152451</xdr:rowOff>
    </xdr:from>
    <xdr:to>
      <xdr:col>36</xdr:col>
      <xdr:colOff>165100</xdr:colOff>
      <xdr:row>78</xdr:row>
      <xdr:rowOff>82601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5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73728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44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56414</xdr:rowOff>
    </xdr:from>
    <xdr:to>
      <xdr:col>55</xdr:col>
      <xdr:colOff>0</xdr:colOff>
      <xdr:row>96</xdr:row>
      <xdr:rowOff>97244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515614"/>
          <a:ext cx="838200" cy="4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37761</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2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103493</xdr:rowOff>
    </xdr:from>
    <xdr:to>
      <xdr:col>50</xdr:col>
      <xdr:colOff>114300</xdr:colOff>
      <xdr:row>96</xdr:row>
      <xdr:rowOff>56414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048343"/>
          <a:ext cx="889000" cy="46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5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121310</xdr:rowOff>
    </xdr:from>
    <xdr:to>
      <xdr:col>45</xdr:col>
      <xdr:colOff>177800</xdr:colOff>
      <xdr:row>93</xdr:row>
      <xdr:rowOff>103493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5551810"/>
          <a:ext cx="889000" cy="49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119321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121310</xdr:rowOff>
    </xdr:from>
    <xdr:to>
      <xdr:col>41</xdr:col>
      <xdr:colOff>50800</xdr:colOff>
      <xdr:row>95</xdr:row>
      <xdr:rowOff>29642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5551810"/>
          <a:ext cx="889000" cy="76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99610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5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114685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57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46444</xdr:rowOff>
    </xdr:from>
    <xdr:to>
      <xdr:col>55</xdr:col>
      <xdr:colOff>50800</xdr:colOff>
      <xdr:row>96</xdr:row>
      <xdr:rowOff>148044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50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24871</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48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5614</xdr:rowOff>
    </xdr:from>
    <xdr:to>
      <xdr:col>50</xdr:col>
      <xdr:colOff>165100</xdr:colOff>
      <xdr:row>96</xdr:row>
      <xdr:rowOff>107214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46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123741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24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52693</xdr:rowOff>
    </xdr:from>
    <xdr:to>
      <xdr:col>46</xdr:col>
      <xdr:colOff>38100</xdr:colOff>
      <xdr:row>93</xdr:row>
      <xdr:rowOff>154293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599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170820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577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70510</xdr:rowOff>
    </xdr:from>
    <xdr:to>
      <xdr:col>41</xdr:col>
      <xdr:colOff>101600</xdr:colOff>
      <xdr:row>91</xdr:row>
      <xdr:rowOff>660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550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17187</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61795" y="15276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150292</xdr:rowOff>
    </xdr:from>
    <xdr:to>
      <xdr:col>36</xdr:col>
      <xdr:colOff>165100</xdr:colOff>
      <xdr:row>95</xdr:row>
      <xdr:rowOff>80442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26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96969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0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25057</xdr:rowOff>
    </xdr:from>
    <xdr:to>
      <xdr:col>85</xdr:col>
      <xdr:colOff>127000</xdr:colOff>
      <xdr:row>37</xdr:row>
      <xdr:rowOff>30943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368707"/>
          <a:ext cx="838200" cy="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35025</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035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25057</xdr:rowOff>
    </xdr:from>
    <xdr:to>
      <xdr:col>81</xdr:col>
      <xdr:colOff>50800</xdr:colOff>
      <xdr:row>37</xdr:row>
      <xdr:rowOff>48032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368707"/>
          <a:ext cx="889000" cy="2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155077</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9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48032</xdr:rowOff>
    </xdr:from>
    <xdr:to>
      <xdr:col>76</xdr:col>
      <xdr:colOff>114300</xdr:colOff>
      <xdr:row>37</xdr:row>
      <xdr:rowOff>84665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391682"/>
          <a:ext cx="889000" cy="3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16718</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01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84665</xdr:rowOff>
    </xdr:from>
    <xdr:to>
      <xdr:col>71</xdr:col>
      <xdr:colOff>177800</xdr:colOff>
      <xdr:row>37</xdr:row>
      <xdr:rowOff>135928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428315"/>
          <a:ext cx="889000" cy="5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164622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59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8145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151593</xdr:rowOff>
    </xdr:from>
    <xdr:to>
      <xdr:col>85</xdr:col>
      <xdr:colOff>177800</xdr:colOff>
      <xdr:row>37</xdr:row>
      <xdr:rowOff>81743</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3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130020</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30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145707</xdr:rowOff>
    </xdr:from>
    <xdr:to>
      <xdr:col>81</xdr:col>
      <xdr:colOff>101600</xdr:colOff>
      <xdr:row>37</xdr:row>
      <xdr:rowOff>75857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31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66984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41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168682</xdr:rowOff>
    </xdr:from>
    <xdr:to>
      <xdr:col>76</xdr:col>
      <xdr:colOff>165100</xdr:colOff>
      <xdr:row>37</xdr:row>
      <xdr:rowOff>98832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34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89959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43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33865</xdr:rowOff>
    </xdr:from>
    <xdr:to>
      <xdr:col>72</xdr:col>
      <xdr:colOff>38100</xdr:colOff>
      <xdr:row>37</xdr:row>
      <xdr:rowOff>135465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37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126592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47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85128</xdr:rowOff>
    </xdr:from>
    <xdr:to>
      <xdr:col>67</xdr:col>
      <xdr:colOff>101600</xdr:colOff>
      <xdr:row>38</xdr:row>
      <xdr:rowOff>15278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42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6405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2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45269</xdr:rowOff>
    </xdr:from>
    <xdr:to>
      <xdr:col>85</xdr:col>
      <xdr:colOff>127000</xdr:colOff>
      <xdr:row>56</xdr:row>
      <xdr:rowOff>40487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475019"/>
          <a:ext cx="838200" cy="16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34161</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46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40487</xdr:rowOff>
    </xdr:from>
    <xdr:to>
      <xdr:col>81</xdr:col>
      <xdr:colOff>50800</xdr:colOff>
      <xdr:row>56</xdr:row>
      <xdr:rowOff>42202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641687"/>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94511</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42202</xdr:rowOff>
    </xdr:from>
    <xdr:to>
      <xdr:col>76</xdr:col>
      <xdr:colOff>114300</xdr:colOff>
      <xdr:row>56</xdr:row>
      <xdr:rowOff>80340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643402"/>
          <a:ext cx="889000" cy="3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152404</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80340</xdr:rowOff>
    </xdr:from>
    <xdr:to>
      <xdr:col>71</xdr:col>
      <xdr:colOff>177800</xdr:colOff>
      <xdr:row>56</xdr:row>
      <xdr:rowOff>158579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681540"/>
          <a:ext cx="889000" cy="7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30980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165919</xdr:rowOff>
    </xdr:from>
    <xdr:to>
      <xdr:col>85</xdr:col>
      <xdr:colOff>177800</xdr:colOff>
      <xdr:row>55</xdr:row>
      <xdr:rowOff>96069</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42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17346</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27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161137</xdr:rowOff>
    </xdr:from>
    <xdr:to>
      <xdr:col>81</xdr:col>
      <xdr:colOff>101600</xdr:colOff>
      <xdr:row>56</xdr:row>
      <xdr:rowOff>91287</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59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107814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36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162852</xdr:rowOff>
    </xdr:from>
    <xdr:to>
      <xdr:col>76</xdr:col>
      <xdr:colOff>165100</xdr:colOff>
      <xdr:row>56</xdr:row>
      <xdr:rowOff>93002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59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109529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36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29540</xdr:rowOff>
    </xdr:from>
    <xdr:to>
      <xdr:col>72</xdr:col>
      <xdr:colOff>38100</xdr:colOff>
      <xdr:row>56</xdr:row>
      <xdr:rowOff>131140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6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147667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4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107779</xdr:rowOff>
    </xdr:from>
    <xdr:to>
      <xdr:col>67</xdr:col>
      <xdr:colOff>101600</xdr:colOff>
      <xdr:row>57</xdr:row>
      <xdr:rowOff>37929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70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54456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48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18832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46428" y="13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67556</xdr:rowOff>
    </xdr:from>
    <xdr:ext cx="249299"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269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72851</xdr:rowOff>
    </xdr:from>
    <xdr:to>
      <xdr:col>85</xdr:col>
      <xdr:colOff>127000</xdr:colOff>
      <xdr:row>96</xdr:row>
      <xdr:rowOff>79611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532051"/>
          <a:ext cx="838200" cy="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167277</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283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54905</xdr:rowOff>
    </xdr:from>
    <xdr:to>
      <xdr:col>81</xdr:col>
      <xdr:colOff>50800</xdr:colOff>
      <xdr:row>96</xdr:row>
      <xdr:rowOff>72851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514105"/>
          <a:ext cx="889000" cy="1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103063</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2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54905</xdr:rowOff>
    </xdr:from>
    <xdr:to>
      <xdr:col>76</xdr:col>
      <xdr:colOff>114300</xdr:colOff>
      <xdr:row>96</xdr:row>
      <xdr:rowOff>77341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514105"/>
          <a:ext cx="889000" cy="2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110247</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68835</xdr:rowOff>
    </xdr:from>
    <xdr:to>
      <xdr:col>71</xdr:col>
      <xdr:colOff>177800</xdr:colOff>
      <xdr:row>96</xdr:row>
      <xdr:rowOff>77341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528035"/>
          <a:ext cx="889000" cy="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88580</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2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75615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1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28811</xdr:rowOff>
    </xdr:from>
    <xdr:to>
      <xdr:col>85</xdr:col>
      <xdr:colOff>177800</xdr:colOff>
      <xdr:row>96</xdr:row>
      <xdr:rowOff>130411</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48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7238</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46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22051</xdr:rowOff>
    </xdr:from>
    <xdr:to>
      <xdr:col>81</xdr:col>
      <xdr:colOff>101600</xdr:colOff>
      <xdr:row>96</xdr:row>
      <xdr:rowOff>123651</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48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114778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57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4105</xdr:rowOff>
    </xdr:from>
    <xdr:to>
      <xdr:col>76</xdr:col>
      <xdr:colOff>165100</xdr:colOff>
      <xdr:row>96</xdr:row>
      <xdr:rowOff>105705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46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96832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55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26541</xdr:rowOff>
    </xdr:from>
    <xdr:to>
      <xdr:col>72</xdr:col>
      <xdr:colOff>38100</xdr:colOff>
      <xdr:row>96</xdr:row>
      <xdr:rowOff>128141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48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119268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57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18035</xdr:rowOff>
    </xdr:from>
    <xdr:to>
      <xdr:col>67</xdr:col>
      <xdr:colOff>101600</xdr:colOff>
      <xdr:row>96</xdr:row>
      <xdr:rowOff>119635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47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110762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56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多くの項目で類似団体と比較して一人当たりのコストが低い状態となっている。</a:t>
          </a:r>
        </a:p>
        <a:p>
          <a:r>
            <a:rPr kumimoji="1" lang="ja-JP" altLang="en-US" sz="1300">
              <a:latin typeface="ＭＳ Ｐゴシック" panose="020B0600070205080204" pitchFamily="50" charset="-128"/>
              <a:ea typeface="ＭＳ Ｐゴシック" panose="020B0600070205080204" pitchFamily="50" charset="-128"/>
            </a:rPr>
            <a:t>民生費においては、新型コロナウイルス感染症対策費に加え、民間保育園や放課後児童クラブの建設事業が相次ぎ、前年度から増となっている。人口の増加に伴い今後も児童福祉費や生活保護費の増加が見込まれているため、今後も厳しい財政負担を強いられることが予想されている。</a:t>
          </a:r>
        </a:p>
        <a:p>
          <a:r>
            <a:rPr kumimoji="1" lang="ja-JP" altLang="en-US" sz="1300">
              <a:latin typeface="ＭＳ Ｐゴシック" panose="020B0600070205080204" pitchFamily="50" charset="-128"/>
              <a:ea typeface="ＭＳ Ｐゴシック" panose="020B0600070205080204" pitchFamily="50" charset="-128"/>
            </a:rPr>
            <a:t>衛生費においては、コロナワクチン接種対応に加え、市営墓地の用地取得や広域斎場施設整備基金積立てにより前年度から大幅な増となっている。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商工費においては、新型コロナウイルス感染症対策として企業への事業継続緊急支援金事業やプレミアム付き商品券等発行事業などにより前年度から大幅な増となっている。</a:t>
          </a:r>
        </a:p>
        <a:p>
          <a:r>
            <a:rPr kumimoji="1" lang="ja-JP" altLang="en-US" sz="1300">
              <a:latin typeface="ＭＳ Ｐゴシック" panose="020B0600070205080204" pitchFamily="50" charset="-128"/>
              <a:ea typeface="ＭＳ Ｐゴシック" panose="020B0600070205080204" pitchFamily="50" charset="-128"/>
            </a:rPr>
            <a:t>教育費においては、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スクール構想に伴うタブレット端末の購入や校内のネットワーク環境整備になどに加え、重要文化財喜多家住宅公有化事業に伴う用地取得などから類似団体より高い数値となっている。</a:t>
          </a:r>
        </a:p>
        <a:p>
          <a:r>
            <a:rPr kumimoji="1" lang="ja-JP" altLang="en-US" sz="1300">
              <a:latin typeface="ＭＳ Ｐゴシック" panose="020B0600070205080204" pitchFamily="50" charset="-128"/>
              <a:ea typeface="ＭＳ Ｐゴシック" panose="020B0600070205080204" pitchFamily="50" charset="-128"/>
            </a:rPr>
            <a:t>今後も公共施設等総合管理計画に基づく施設維持管理費の平準化や事業の取捨選択を徹底していくことにより経費の縮減に努めていく。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石川県野々市市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型コロナウイルス感染症対策費などの臨時的な経費に加え、人口の増加に伴い社会福祉費や児童福祉費などの扶助費が増加傾向にあることから５年連続で実質単年度収支は赤字となっている。財政調整基金の取り崩しにより実質収支は黒字となっているものの引き続き厳しい財政運営となることが予想される。今後も、事業の見直し・統廃合など歳出の合理化等行財政改革を推進し、健全な行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石川県野々市市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これまでと同様に、令和２年度もすべての会計において黒字となっている。</a:t>
          </a:r>
        </a:p>
        <a:p>
          <a:r>
            <a:rPr kumimoji="1" lang="ja-JP" altLang="en-US" sz="1400">
              <a:latin typeface="ＭＳ ゴシック" pitchFamily="49" charset="-128"/>
              <a:ea typeface="ＭＳ ゴシック" pitchFamily="49" charset="-128"/>
            </a:rPr>
            <a:t>　特に水道事業会計については、標準財政規模比も高く安定した経営状態といえる。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4" customWidth="1"/>
    <col min="12" max="12" width="2.25" style="184" customWidth="1"/>
    <col min="13" max="17" width="2.375" style="184" customWidth="1"/>
    <col min="18" max="119" width="2.125" style="184" customWidth="1"/>
    <col min="120" max="16384" width="0" style="184" hidden="1"/>
  </cols>
  <sheetData>
    <row r="1" spans="1:119" ht="33" customHeight="1" x14ac:dyDescent="0.15">
      <c r="A1" s="182"/>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3"/>
      <c r="DK1" s="183"/>
      <c r="DL1" s="183"/>
      <c r="DM1" s="183"/>
      <c r="DN1" s="183"/>
      <c r="DO1" s="183"/>
    </row>
    <row r="2" spans="1:119" ht="24.75" thickBot="1" x14ac:dyDescent="0.2">
      <c r="A2" s="182"/>
      <c r="B2" s="185" t="s">
        <v>81</v>
      </c>
      <c r="C2" s="185"/>
      <c r="D2" s="186"/>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row>
    <row r="3" spans="1:119" ht="18.75" customHeight="1" thickBot="1" x14ac:dyDescent="0.2">
      <c r="A3" s="183"/>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2"/>
      <c r="DK3" s="182"/>
      <c r="DL3" s="182"/>
      <c r="DM3" s="182"/>
      <c r="DN3" s="182"/>
      <c r="DO3" s="182"/>
    </row>
    <row r="4" spans="1:119" ht="18.75" customHeight="1" x14ac:dyDescent="0.15">
      <c r="A4" s="183"/>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25546628</v>
      </c>
      <c r="BO4" s="464"/>
      <c r="BP4" s="464"/>
      <c r="BQ4" s="464"/>
      <c r="BR4" s="464"/>
      <c r="BS4" s="464"/>
      <c r="BT4" s="464"/>
      <c r="BU4" s="465"/>
      <c r="BV4" s="463">
        <v>17990282</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2.8</v>
      </c>
      <c r="CU4" s="648"/>
      <c r="CV4" s="648"/>
      <c r="CW4" s="648"/>
      <c r="CX4" s="648"/>
      <c r="CY4" s="648"/>
      <c r="CZ4" s="648"/>
      <c r="DA4" s="649"/>
      <c r="DB4" s="647">
        <v>2.2999999999999998</v>
      </c>
      <c r="DC4" s="648"/>
      <c r="DD4" s="648"/>
      <c r="DE4" s="648"/>
      <c r="DF4" s="648"/>
      <c r="DG4" s="648"/>
      <c r="DH4" s="648"/>
      <c r="DI4" s="649"/>
      <c r="DJ4" s="182"/>
      <c r="DK4" s="182"/>
      <c r="DL4" s="182"/>
      <c r="DM4" s="182"/>
      <c r="DN4" s="182"/>
      <c r="DO4" s="182"/>
    </row>
    <row r="5" spans="1:119" ht="18.75" customHeight="1" x14ac:dyDescent="0.15">
      <c r="A5" s="183"/>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25176513</v>
      </c>
      <c r="BO5" s="469"/>
      <c r="BP5" s="469"/>
      <c r="BQ5" s="469"/>
      <c r="BR5" s="469"/>
      <c r="BS5" s="469"/>
      <c r="BT5" s="469"/>
      <c r="BU5" s="470"/>
      <c r="BV5" s="468">
        <v>17700547</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96</v>
      </c>
      <c r="CU5" s="439"/>
      <c r="CV5" s="439"/>
      <c r="CW5" s="439"/>
      <c r="CX5" s="439"/>
      <c r="CY5" s="439"/>
      <c r="CZ5" s="439"/>
      <c r="DA5" s="440"/>
      <c r="DB5" s="438">
        <v>97.1</v>
      </c>
      <c r="DC5" s="439"/>
      <c r="DD5" s="439"/>
      <c r="DE5" s="439"/>
      <c r="DF5" s="439"/>
      <c r="DG5" s="439"/>
      <c r="DH5" s="439"/>
      <c r="DI5" s="440"/>
      <c r="DJ5" s="182"/>
      <c r="DK5" s="182"/>
      <c r="DL5" s="182"/>
      <c r="DM5" s="182"/>
      <c r="DN5" s="182"/>
      <c r="DO5" s="182"/>
    </row>
    <row r="6" spans="1:119" ht="18.75" customHeight="1" x14ac:dyDescent="0.15">
      <c r="A6" s="183"/>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370115</v>
      </c>
      <c r="BO6" s="469"/>
      <c r="BP6" s="469"/>
      <c r="BQ6" s="469"/>
      <c r="BR6" s="469"/>
      <c r="BS6" s="469"/>
      <c r="BT6" s="469"/>
      <c r="BU6" s="470"/>
      <c r="BV6" s="468">
        <v>289735</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101.5</v>
      </c>
      <c r="CU6" s="622"/>
      <c r="CV6" s="622"/>
      <c r="CW6" s="622"/>
      <c r="CX6" s="622"/>
      <c r="CY6" s="622"/>
      <c r="CZ6" s="622"/>
      <c r="DA6" s="623"/>
      <c r="DB6" s="621">
        <v>103.3</v>
      </c>
      <c r="DC6" s="622"/>
      <c r="DD6" s="622"/>
      <c r="DE6" s="622"/>
      <c r="DF6" s="622"/>
      <c r="DG6" s="622"/>
      <c r="DH6" s="622"/>
      <c r="DI6" s="623"/>
      <c r="DJ6" s="182"/>
      <c r="DK6" s="182"/>
      <c r="DL6" s="182"/>
      <c r="DM6" s="182"/>
      <c r="DN6" s="182"/>
      <c r="DO6" s="182"/>
    </row>
    <row r="7" spans="1:119" ht="18.75" customHeight="1" x14ac:dyDescent="0.15">
      <c r="A7" s="183"/>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60094</v>
      </c>
      <c r="BO7" s="469"/>
      <c r="BP7" s="469"/>
      <c r="BQ7" s="469"/>
      <c r="BR7" s="469"/>
      <c r="BS7" s="469"/>
      <c r="BT7" s="469"/>
      <c r="BU7" s="470"/>
      <c r="BV7" s="468">
        <v>35876</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11227774</v>
      </c>
      <c r="CU7" s="469"/>
      <c r="CV7" s="469"/>
      <c r="CW7" s="469"/>
      <c r="CX7" s="469"/>
      <c r="CY7" s="469"/>
      <c r="CZ7" s="469"/>
      <c r="DA7" s="470"/>
      <c r="DB7" s="468">
        <v>10897133</v>
      </c>
      <c r="DC7" s="469"/>
      <c r="DD7" s="469"/>
      <c r="DE7" s="469"/>
      <c r="DF7" s="469"/>
      <c r="DG7" s="469"/>
      <c r="DH7" s="469"/>
      <c r="DI7" s="470"/>
      <c r="DJ7" s="182"/>
      <c r="DK7" s="182"/>
      <c r="DL7" s="182"/>
      <c r="DM7" s="182"/>
      <c r="DN7" s="182"/>
      <c r="DO7" s="182"/>
    </row>
    <row r="8" spans="1:119" ht="18.75" customHeight="1" thickBot="1" x14ac:dyDescent="0.2">
      <c r="A8" s="183"/>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310021</v>
      </c>
      <c r="BO8" s="469"/>
      <c r="BP8" s="469"/>
      <c r="BQ8" s="469"/>
      <c r="BR8" s="469"/>
      <c r="BS8" s="469"/>
      <c r="BT8" s="469"/>
      <c r="BU8" s="470"/>
      <c r="BV8" s="468">
        <v>253859</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0.85</v>
      </c>
      <c r="CU8" s="582"/>
      <c r="CV8" s="582"/>
      <c r="CW8" s="582"/>
      <c r="CX8" s="582"/>
      <c r="CY8" s="582"/>
      <c r="CZ8" s="582"/>
      <c r="DA8" s="583"/>
      <c r="DB8" s="581">
        <v>0.85</v>
      </c>
      <c r="DC8" s="582"/>
      <c r="DD8" s="582"/>
      <c r="DE8" s="582"/>
      <c r="DF8" s="582"/>
      <c r="DG8" s="582"/>
      <c r="DH8" s="582"/>
      <c r="DI8" s="583"/>
      <c r="DJ8" s="182"/>
      <c r="DK8" s="182"/>
      <c r="DL8" s="182"/>
      <c r="DM8" s="182"/>
      <c r="DN8" s="182"/>
      <c r="DO8" s="182"/>
    </row>
    <row r="9" spans="1:119" ht="18.75" customHeight="1" thickBot="1" x14ac:dyDescent="0.2">
      <c r="A9" s="183"/>
      <c r="B9" s="610" t="s">
        <v>112</v>
      </c>
      <c r="C9" s="611"/>
      <c r="D9" s="611"/>
      <c r="E9" s="611"/>
      <c r="F9" s="611"/>
      <c r="G9" s="611"/>
      <c r="H9" s="611"/>
      <c r="I9" s="611"/>
      <c r="J9" s="611"/>
      <c r="K9" s="531"/>
      <c r="L9" s="612" t="s">
        <v>113</v>
      </c>
      <c r="M9" s="613"/>
      <c r="N9" s="613"/>
      <c r="O9" s="613"/>
      <c r="P9" s="613"/>
      <c r="Q9" s="614"/>
      <c r="R9" s="615">
        <v>57238</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56162</v>
      </c>
      <c r="BO9" s="469"/>
      <c r="BP9" s="469"/>
      <c r="BQ9" s="469"/>
      <c r="BR9" s="469"/>
      <c r="BS9" s="469"/>
      <c r="BT9" s="469"/>
      <c r="BU9" s="470"/>
      <c r="BV9" s="468">
        <v>-4863</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13.3</v>
      </c>
      <c r="CU9" s="439"/>
      <c r="CV9" s="439"/>
      <c r="CW9" s="439"/>
      <c r="CX9" s="439"/>
      <c r="CY9" s="439"/>
      <c r="CZ9" s="439"/>
      <c r="DA9" s="440"/>
      <c r="DB9" s="438">
        <v>14.2</v>
      </c>
      <c r="DC9" s="439"/>
      <c r="DD9" s="439"/>
      <c r="DE9" s="439"/>
      <c r="DF9" s="439"/>
      <c r="DG9" s="439"/>
      <c r="DH9" s="439"/>
      <c r="DI9" s="440"/>
      <c r="DJ9" s="182"/>
      <c r="DK9" s="182"/>
      <c r="DL9" s="182"/>
      <c r="DM9" s="182"/>
      <c r="DN9" s="182"/>
      <c r="DO9" s="182"/>
    </row>
    <row r="10" spans="1:119" ht="18.75" customHeight="1" thickBot="1" x14ac:dyDescent="0.2">
      <c r="A10" s="183"/>
      <c r="B10" s="610"/>
      <c r="C10" s="611"/>
      <c r="D10" s="611"/>
      <c r="E10" s="611"/>
      <c r="F10" s="611"/>
      <c r="G10" s="611"/>
      <c r="H10" s="611"/>
      <c r="I10" s="611"/>
      <c r="J10" s="611"/>
      <c r="K10" s="531"/>
      <c r="L10" s="441" t="s">
        <v>119</v>
      </c>
      <c r="M10" s="442"/>
      <c r="N10" s="442"/>
      <c r="O10" s="442"/>
      <c r="P10" s="442"/>
      <c r="Q10" s="443"/>
      <c r="R10" s="444">
        <v>55099</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5257</v>
      </c>
      <c r="BO10" s="469"/>
      <c r="BP10" s="469"/>
      <c r="BQ10" s="469"/>
      <c r="BR10" s="469"/>
      <c r="BS10" s="469"/>
      <c r="BT10" s="469"/>
      <c r="BU10" s="470"/>
      <c r="BV10" s="468">
        <v>5414</v>
      </c>
      <c r="BW10" s="469"/>
      <c r="BX10" s="469"/>
      <c r="BY10" s="469"/>
      <c r="BZ10" s="469"/>
      <c r="CA10" s="469"/>
      <c r="CB10" s="469"/>
      <c r="CC10" s="470"/>
      <c r="CD10" s="187" t="s">
        <v>123</v>
      </c>
      <c r="CE10" s="188"/>
      <c r="CF10" s="188"/>
      <c r="CG10" s="188"/>
      <c r="CH10" s="188"/>
      <c r="CI10" s="188"/>
      <c r="CJ10" s="188"/>
      <c r="CK10" s="188"/>
      <c r="CL10" s="188"/>
      <c r="CM10" s="188"/>
      <c r="CN10" s="188"/>
      <c r="CO10" s="188"/>
      <c r="CP10" s="188"/>
      <c r="CQ10" s="188"/>
      <c r="CR10" s="188"/>
      <c r="CS10" s="189"/>
      <c r="CT10" s="190"/>
      <c r="CU10" s="191"/>
      <c r="CV10" s="191"/>
      <c r="CW10" s="191"/>
      <c r="CX10" s="191"/>
      <c r="CY10" s="191"/>
      <c r="CZ10" s="191"/>
      <c r="DA10" s="192"/>
      <c r="DB10" s="190"/>
      <c r="DC10" s="191"/>
      <c r="DD10" s="191"/>
      <c r="DE10" s="191"/>
      <c r="DF10" s="191"/>
      <c r="DG10" s="191"/>
      <c r="DH10" s="191"/>
      <c r="DI10" s="192"/>
      <c r="DJ10" s="182"/>
      <c r="DK10" s="182"/>
      <c r="DL10" s="182"/>
      <c r="DM10" s="182"/>
      <c r="DN10" s="182"/>
      <c r="DO10" s="182"/>
    </row>
    <row r="11" spans="1:119" ht="18.75" customHeight="1" thickBot="1" x14ac:dyDescent="0.2">
      <c r="A11" s="183"/>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130</v>
      </c>
      <c r="DC11" s="582"/>
      <c r="DD11" s="582"/>
      <c r="DE11" s="582"/>
      <c r="DF11" s="582"/>
      <c r="DG11" s="582"/>
      <c r="DH11" s="582"/>
      <c r="DI11" s="583"/>
      <c r="DJ11" s="182"/>
      <c r="DK11" s="182"/>
      <c r="DL11" s="182"/>
      <c r="DM11" s="182"/>
      <c r="DN11" s="182"/>
      <c r="DO11" s="182"/>
    </row>
    <row r="12" spans="1:119" ht="18.75" customHeight="1" x14ac:dyDescent="0.15">
      <c r="A12" s="183"/>
      <c r="B12" s="584" t="s">
        <v>131</v>
      </c>
      <c r="C12" s="585"/>
      <c r="D12" s="585"/>
      <c r="E12" s="585"/>
      <c r="F12" s="585"/>
      <c r="G12" s="585"/>
      <c r="H12" s="585"/>
      <c r="I12" s="585"/>
      <c r="J12" s="585"/>
      <c r="K12" s="586"/>
      <c r="L12" s="593" t="s">
        <v>132</v>
      </c>
      <c r="M12" s="594"/>
      <c r="N12" s="594"/>
      <c r="O12" s="594"/>
      <c r="P12" s="594"/>
      <c r="Q12" s="595"/>
      <c r="R12" s="596">
        <v>53563</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121</v>
      </c>
      <c r="AV12" s="526"/>
      <c r="AW12" s="526"/>
      <c r="AX12" s="526"/>
      <c r="AY12" s="448" t="s">
        <v>136</v>
      </c>
      <c r="AZ12" s="449"/>
      <c r="BA12" s="449"/>
      <c r="BB12" s="449"/>
      <c r="BC12" s="449"/>
      <c r="BD12" s="449"/>
      <c r="BE12" s="449"/>
      <c r="BF12" s="449"/>
      <c r="BG12" s="449"/>
      <c r="BH12" s="449"/>
      <c r="BI12" s="449"/>
      <c r="BJ12" s="449"/>
      <c r="BK12" s="449"/>
      <c r="BL12" s="449"/>
      <c r="BM12" s="450"/>
      <c r="BN12" s="468">
        <v>300000</v>
      </c>
      <c r="BO12" s="469"/>
      <c r="BP12" s="469"/>
      <c r="BQ12" s="469"/>
      <c r="BR12" s="469"/>
      <c r="BS12" s="469"/>
      <c r="BT12" s="469"/>
      <c r="BU12" s="470"/>
      <c r="BV12" s="468">
        <v>330000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130</v>
      </c>
      <c r="DC12" s="582"/>
      <c r="DD12" s="582"/>
      <c r="DE12" s="582"/>
      <c r="DF12" s="582"/>
      <c r="DG12" s="582"/>
      <c r="DH12" s="582"/>
      <c r="DI12" s="583"/>
      <c r="DJ12" s="182"/>
      <c r="DK12" s="182"/>
      <c r="DL12" s="182"/>
      <c r="DM12" s="182"/>
      <c r="DN12" s="182"/>
      <c r="DO12" s="182"/>
    </row>
    <row r="13" spans="1:119" ht="18.75" customHeight="1" x14ac:dyDescent="0.15">
      <c r="A13" s="183"/>
      <c r="B13" s="587"/>
      <c r="C13" s="588"/>
      <c r="D13" s="588"/>
      <c r="E13" s="588"/>
      <c r="F13" s="588"/>
      <c r="G13" s="588"/>
      <c r="H13" s="588"/>
      <c r="I13" s="588"/>
      <c r="J13" s="588"/>
      <c r="K13" s="589"/>
      <c r="L13" s="193"/>
      <c r="M13" s="568" t="s">
        <v>139</v>
      </c>
      <c r="N13" s="569"/>
      <c r="O13" s="569"/>
      <c r="P13" s="569"/>
      <c r="Q13" s="570"/>
      <c r="R13" s="571">
        <v>52990</v>
      </c>
      <c r="S13" s="572"/>
      <c r="T13" s="572"/>
      <c r="U13" s="572"/>
      <c r="V13" s="573"/>
      <c r="W13" s="559" t="s">
        <v>140</v>
      </c>
      <c r="X13" s="481"/>
      <c r="Y13" s="481"/>
      <c r="Z13" s="481"/>
      <c r="AA13" s="481"/>
      <c r="AB13" s="482"/>
      <c r="AC13" s="444">
        <v>289</v>
      </c>
      <c r="AD13" s="445"/>
      <c r="AE13" s="445"/>
      <c r="AF13" s="445"/>
      <c r="AG13" s="446"/>
      <c r="AH13" s="444">
        <v>273</v>
      </c>
      <c r="AI13" s="445"/>
      <c r="AJ13" s="445"/>
      <c r="AK13" s="445"/>
      <c r="AL13" s="447"/>
      <c r="AM13" s="537" t="s">
        <v>141</v>
      </c>
      <c r="AN13" s="442"/>
      <c r="AO13" s="442"/>
      <c r="AP13" s="442"/>
      <c r="AQ13" s="442"/>
      <c r="AR13" s="442"/>
      <c r="AS13" s="442"/>
      <c r="AT13" s="443"/>
      <c r="AU13" s="525" t="s">
        <v>116</v>
      </c>
      <c r="AV13" s="526"/>
      <c r="AW13" s="526"/>
      <c r="AX13" s="526"/>
      <c r="AY13" s="448" t="s">
        <v>142</v>
      </c>
      <c r="AZ13" s="449"/>
      <c r="BA13" s="449"/>
      <c r="BB13" s="449"/>
      <c r="BC13" s="449"/>
      <c r="BD13" s="449"/>
      <c r="BE13" s="449"/>
      <c r="BF13" s="449"/>
      <c r="BG13" s="449"/>
      <c r="BH13" s="449"/>
      <c r="BI13" s="449"/>
      <c r="BJ13" s="449"/>
      <c r="BK13" s="449"/>
      <c r="BL13" s="449"/>
      <c r="BM13" s="450"/>
      <c r="BN13" s="468">
        <v>-238581</v>
      </c>
      <c r="BO13" s="469"/>
      <c r="BP13" s="469"/>
      <c r="BQ13" s="469"/>
      <c r="BR13" s="469"/>
      <c r="BS13" s="469"/>
      <c r="BT13" s="469"/>
      <c r="BU13" s="470"/>
      <c r="BV13" s="468">
        <v>-329449</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7.1</v>
      </c>
      <c r="CU13" s="439"/>
      <c r="CV13" s="439"/>
      <c r="CW13" s="439"/>
      <c r="CX13" s="439"/>
      <c r="CY13" s="439"/>
      <c r="CZ13" s="439"/>
      <c r="DA13" s="440"/>
      <c r="DB13" s="438">
        <v>6.8</v>
      </c>
      <c r="DC13" s="439"/>
      <c r="DD13" s="439"/>
      <c r="DE13" s="439"/>
      <c r="DF13" s="439"/>
      <c r="DG13" s="439"/>
      <c r="DH13" s="439"/>
      <c r="DI13" s="440"/>
      <c r="DJ13" s="182"/>
      <c r="DK13" s="182"/>
      <c r="DL13" s="182"/>
      <c r="DM13" s="182"/>
      <c r="DN13" s="182"/>
      <c r="DO13" s="182"/>
    </row>
    <row r="14" spans="1:119" ht="18.75" customHeight="1" thickBot="1" x14ac:dyDescent="0.2">
      <c r="A14" s="183"/>
      <c r="B14" s="587"/>
      <c r="C14" s="588"/>
      <c r="D14" s="588"/>
      <c r="E14" s="588"/>
      <c r="F14" s="588"/>
      <c r="G14" s="588"/>
      <c r="H14" s="588"/>
      <c r="I14" s="588"/>
      <c r="J14" s="588"/>
      <c r="K14" s="589"/>
      <c r="L14" s="561" t="s">
        <v>144</v>
      </c>
      <c r="M14" s="605"/>
      <c r="N14" s="605"/>
      <c r="O14" s="605"/>
      <c r="P14" s="605"/>
      <c r="Q14" s="606"/>
      <c r="R14" s="571">
        <v>52912</v>
      </c>
      <c r="S14" s="572"/>
      <c r="T14" s="572"/>
      <c r="U14" s="572"/>
      <c r="V14" s="573"/>
      <c r="W14" s="574"/>
      <c r="X14" s="484"/>
      <c r="Y14" s="484"/>
      <c r="Z14" s="484"/>
      <c r="AA14" s="484"/>
      <c r="AB14" s="485"/>
      <c r="AC14" s="564">
        <v>1.1000000000000001</v>
      </c>
      <c r="AD14" s="565"/>
      <c r="AE14" s="565"/>
      <c r="AF14" s="565"/>
      <c r="AG14" s="566"/>
      <c r="AH14" s="564">
        <v>1.1000000000000001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v>21</v>
      </c>
      <c r="CU14" s="576"/>
      <c r="CV14" s="576"/>
      <c r="CW14" s="576"/>
      <c r="CX14" s="576"/>
      <c r="CY14" s="576"/>
      <c r="CZ14" s="576"/>
      <c r="DA14" s="577"/>
      <c r="DB14" s="575">
        <v>28.6</v>
      </c>
      <c r="DC14" s="576"/>
      <c r="DD14" s="576"/>
      <c r="DE14" s="576"/>
      <c r="DF14" s="576"/>
      <c r="DG14" s="576"/>
      <c r="DH14" s="576"/>
      <c r="DI14" s="577"/>
      <c r="DJ14" s="182"/>
      <c r="DK14" s="182"/>
      <c r="DL14" s="182"/>
      <c r="DM14" s="182"/>
      <c r="DN14" s="182"/>
      <c r="DO14" s="182"/>
    </row>
    <row r="15" spans="1:119" ht="18.75" customHeight="1" x14ac:dyDescent="0.15">
      <c r="A15" s="183"/>
      <c r="B15" s="587"/>
      <c r="C15" s="588"/>
      <c r="D15" s="588"/>
      <c r="E15" s="588"/>
      <c r="F15" s="588"/>
      <c r="G15" s="588"/>
      <c r="H15" s="588"/>
      <c r="I15" s="588"/>
      <c r="J15" s="588"/>
      <c r="K15" s="589"/>
      <c r="L15" s="193"/>
      <c r="M15" s="568" t="s">
        <v>139</v>
      </c>
      <c r="N15" s="569"/>
      <c r="O15" s="569"/>
      <c r="P15" s="569"/>
      <c r="Q15" s="570"/>
      <c r="R15" s="571">
        <v>52331</v>
      </c>
      <c r="S15" s="572"/>
      <c r="T15" s="572"/>
      <c r="U15" s="572"/>
      <c r="V15" s="573"/>
      <c r="W15" s="559" t="s">
        <v>146</v>
      </c>
      <c r="X15" s="481"/>
      <c r="Y15" s="481"/>
      <c r="Z15" s="481"/>
      <c r="AA15" s="481"/>
      <c r="AB15" s="482"/>
      <c r="AC15" s="444">
        <v>7352</v>
      </c>
      <c r="AD15" s="445"/>
      <c r="AE15" s="445"/>
      <c r="AF15" s="445"/>
      <c r="AG15" s="446"/>
      <c r="AH15" s="444">
        <v>6802</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7418493</v>
      </c>
      <c r="BO15" s="464"/>
      <c r="BP15" s="464"/>
      <c r="BQ15" s="464"/>
      <c r="BR15" s="464"/>
      <c r="BS15" s="464"/>
      <c r="BT15" s="464"/>
      <c r="BU15" s="465"/>
      <c r="BV15" s="463">
        <v>7003559</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4"/>
      <c r="CU15" s="195"/>
      <c r="CV15" s="195"/>
      <c r="CW15" s="195"/>
      <c r="CX15" s="195"/>
      <c r="CY15" s="195"/>
      <c r="CZ15" s="195"/>
      <c r="DA15" s="196"/>
      <c r="DB15" s="194"/>
      <c r="DC15" s="195"/>
      <c r="DD15" s="195"/>
      <c r="DE15" s="195"/>
      <c r="DF15" s="195"/>
      <c r="DG15" s="195"/>
      <c r="DH15" s="195"/>
      <c r="DI15" s="196"/>
      <c r="DJ15" s="182"/>
      <c r="DK15" s="182"/>
      <c r="DL15" s="182"/>
      <c r="DM15" s="182"/>
      <c r="DN15" s="182"/>
      <c r="DO15" s="182"/>
    </row>
    <row r="16" spans="1:119" ht="18.75" customHeight="1" x14ac:dyDescent="0.15">
      <c r="A16" s="183"/>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28.2</v>
      </c>
      <c r="AD16" s="565"/>
      <c r="AE16" s="565"/>
      <c r="AF16" s="565"/>
      <c r="AG16" s="566"/>
      <c r="AH16" s="564">
        <v>27.4</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8626662</v>
      </c>
      <c r="BO16" s="469"/>
      <c r="BP16" s="469"/>
      <c r="BQ16" s="469"/>
      <c r="BR16" s="469"/>
      <c r="BS16" s="469"/>
      <c r="BT16" s="469"/>
      <c r="BU16" s="470"/>
      <c r="BV16" s="468">
        <v>8273030</v>
      </c>
      <c r="BW16" s="469"/>
      <c r="BX16" s="469"/>
      <c r="BY16" s="469"/>
      <c r="BZ16" s="469"/>
      <c r="CA16" s="469"/>
      <c r="CB16" s="469"/>
      <c r="CC16" s="470"/>
      <c r="CD16" s="197"/>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2"/>
      <c r="DK16" s="182"/>
      <c r="DL16" s="182"/>
      <c r="DM16" s="182"/>
      <c r="DN16" s="182"/>
      <c r="DO16" s="182"/>
    </row>
    <row r="17" spans="1:119" ht="18.75" customHeight="1" thickBot="1" x14ac:dyDescent="0.2">
      <c r="A17" s="183"/>
      <c r="B17" s="590"/>
      <c r="C17" s="591"/>
      <c r="D17" s="591"/>
      <c r="E17" s="591"/>
      <c r="F17" s="591"/>
      <c r="G17" s="591"/>
      <c r="H17" s="591"/>
      <c r="I17" s="591"/>
      <c r="J17" s="591"/>
      <c r="K17" s="592"/>
      <c r="L17" s="198"/>
      <c r="M17" s="553" t="s">
        <v>152</v>
      </c>
      <c r="N17" s="554"/>
      <c r="O17" s="554"/>
      <c r="P17" s="554"/>
      <c r="Q17" s="555"/>
      <c r="R17" s="556" t="s">
        <v>153</v>
      </c>
      <c r="S17" s="557"/>
      <c r="T17" s="557"/>
      <c r="U17" s="557"/>
      <c r="V17" s="558"/>
      <c r="W17" s="559" t="s">
        <v>154</v>
      </c>
      <c r="X17" s="481"/>
      <c r="Y17" s="481"/>
      <c r="Z17" s="481"/>
      <c r="AA17" s="481"/>
      <c r="AB17" s="482"/>
      <c r="AC17" s="444">
        <v>18411</v>
      </c>
      <c r="AD17" s="445"/>
      <c r="AE17" s="445"/>
      <c r="AF17" s="445"/>
      <c r="AG17" s="446"/>
      <c r="AH17" s="444">
        <v>17718</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9396646</v>
      </c>
      <c r="BO17" s="469"/>
      <c r="BP17" s="469"/>
      <c r="BQ17" s="469"/>
      <c r="BR17" s="469"/>
      <c r="BS17" s="469"/>
      <c r="BT17" s="469"/>
      <c r="BU17" s="470"/>
      <c r="BV17" s="468">
        <v>8960343</v>
      </c>
      <c r="BW17" s="469"/>
      <c r="BX17" s="469"/>
      <c r="BY17" s="469"/>
      <c r="BZ17" s="469"/>
      <c r="CA17" s="469"/>
      <c r="CB17" s="469"/>
      <c r="CC17" s="470"/>
      <c r="CD17" s="197"/>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2"/>
      <c r="DK17" s="182"/>
      <c r="DL17" s="182"/>
      <c r="DM17" s="182"/>
      <c r="DN17" s="182"/>
      <c r="DO17" s="182"/>
    </row>
    <row r="18" spans="1:119" ht="18.75" customHeight="1" thickBot="1" x14ac:dyDescent="0.2">
      <c r="A18" s="183"/>
      <c r="B18" s="530" t="s">
        <v>156</v>
      </c>
      <c r="C18" s="531"/>
      <c r="D18" s="531"/>
      <c r="E18" s="532"/>
      <c r="F18" s="532"/>
      <c r="G18" s="532"/>
      <c r="H18" s="532"/>
      <c r="I18" s="532"/>
      <c r="J18" s="532"/>
      <c r="K18" s="532"/>
      <c r="L18" s="533">
        <v>13.56</v>
      </c>
      <c r="M18" s="533"/>
      <c r="N18" s="533"/>
      <c r="O18" s="533"/>
      <c r="P18" s="533"/>
      <c r="Q18" s="533"/>
      <c r="R18" s="534"/>
      <c r="S18" s="534"/>
      <c r="T18" s="534"/>
      <c r="U18" s="534"/>
      <c r="V18" s="535"/>
      <c r="W18" s="549"/>
      <c r="X18" s="550"/>
      <c r="Y18" s="550"/>
      <c r="Z18" s="550"/>
      <c r="AA18" s="550"/>
      <c r="AB18" s="560"/>
      <c r="AC18" s="432">
        <v>70.7</v>
      </c>
      <c r="AD18" s="433"/>
      <c r="AE18" s="433"/>
      <c r="AF18" s="433"/>
      <c r="AG18" s="536"/>
      <c r="AH18" s="432">
        <v>71.5</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10821073</v>
      </c>
      <c r="BO18" s="469"/>
      <c r="BP18" s="469"/>
      <c r="BQ18" s="469"/>
      <c r="BR18" s="469"/>
      <c r="BS18" s="469"/>
      <c r="BT18" s="469"/>
      <c r="BU18" s="470"/>
      <c r="BV18" s="468">
        <v>10868125</v>
      </c>
      <c r="BW18" s="469"/>
      <c r="BX18" s="469"/>
      <c r="BY18" s="469"/>
      <c r="BZ18" s="469"/>
      <c r="CA18" s="469"/>
      <c r="CB18" s="469"/>
      <c r="CC18" s="470"/>
      <c r="CD18" s="197"/>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2"/>
      <c r="DK18" s="182"/>
      <c r="DL18" s="182"/>
      <c r="DM18" s="182"/>
      <c r="DN18" s="182"/>
      <c r="DO18" s="182"/>
    </row>
    <row r="19" spans="1:119" ht="18.75" customHeight="1" thickBot="1" x14ac:dyDescent="0.2">
      <c r="A19" s="183"/>
      <c r="B19" s="530" t="s">
        <v>158</v>
      </c>
      <c r="C19" s="531"/>
      <c r="D19" s="531"/>
      <c r="E19" s="532"/>
      <c r="F19" s="532"/>
      <c r="G19" s="532"/>
      <c r="H19" s="532"/>
      <c r="I19" s="532"/>
      <c r="J19" s="532"/>
      <c r="K19" s="532"/>
      <c r="L19" s="538">
        <v>4221</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13044208</v>
      </c>
      <c r="BO19" s="469"/>
      <c r="BP19" s="469"/>
      <c r="BQ19" s="469"/>
      <c r="BR19" s="469"/>
      <c r="BS19" s="469"/>
      <c r="BT19" s="469"/>
      <c r="BU19" s="470"/>
      <c r="BV19" s="468">
        <v>12250596</v>
      </c>
      <c r="BW19" s="469"/>
      <c r="BX19" s="469"/>
      <c r="BY19" s="469"/>
      <c r="BZ19" s="469"/>
      <c r="CA19" s="469"/>
      <c r="CB19" s="469"/>
      <c r="CC19" s="470"/>
      <c r="CD19" s="197"/>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2"/>
      <c r="DK19" s="182"/>
      <c r="DL19" s="182"/>
      <c r="DM19" s="182"/>
      <c r="DN19" s="182"/>
      <c r="DO19" s="182"/>
    </row>
    <row r="20" spans="1:119" ht="18.75" customHeight="1" thickBot="1" x14ac:dyDescent="0.2">
      <c r="A20" s="183"/>
      <c r="B20" s="530" t="s">
        <v>160</v>
      </c>
      <c r="C20" s="531"/>
      <c r="D20" s="531"/>
      <c r="E20" s="532"/>
      <c r="F20" s="532"/>
      <c r="G20" s="532"/>
      <c r="H20" s="532"/>
      <c r="I20" s="532"/>
      <c r="J20" s="532"/>
      <c r="K20" s="532"/>
      <c r="L20" s="538">
        <v>26200</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197"/>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2"/>
      <c r="DK20" s="182"/>
      <c r="DL20" s="182"/>
      <c r="DM20" s="182"/>
      <c r="DN20" s="182"/>
      <c r="DO20" s="182"/>
    </row>
    <row r="21" spans="1:119" ht="18.75" customHeight="1" x14ac:dyDescent="0.15">
      <c r="A21" s="183"/>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197"/>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2"/>
      <c r="DK21" s="182"/>
      <c r="DL21" s="182"/>
      <c r="DM21" s="182"/>
      <c r="DN21" s="182"/>
      <c r="DO21" s="182"/>
    </row>
    <row r="22" spans="1:119" ht="18.75" customHeight="1" thickBot="1" x14ac:dyDescent="0.2">
      <c r="A22" s="183"/>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197"/>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2"/>
      <c r="DK22" s="182"/>
      <c r="DL22" s="182"/>
      <c r="DM22" s="182"/>
      <c r="DN22" s="182"/>
      <c r="DO22" s="182"/>
    </row>
    <row r="23" spans="1:119" ht="18.75" customHeight="1" x14ac:dyDescent="0.15">
      <c r="A23" s="183"/>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20171964</v>
      </c>
      <c r="BO23" s="469"/>
      <c r="BP23" s="469"/>
      <c r="BQ23" s="469"/>
      <c r="BR23" s="469"/>
      <c r="BS23" s="469"/>
      <c r="BT23" s="469"/>
      <c r="BU23" s="470"/>
      <c r="BV23" s="468">
        <v>20616901</v>
      </c>
      <c r="BW23" s="469"/>
      <c r="BX23" s="469"/>
      <c r="BY23" s="469"/>
      <c r="BZ23" s="469"/>
      <c r="CA23" s="469"/>
      <c r="CB23" s="469"/>
      <c r="CC23" s="470"/>
      <c r="CD23" s="197"/>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2"/>
      <c r="DK23" s="182"/>
      <c r="DL23" s="182"/>
      <c r="DM23" s="182"/>
      <c r="DN23" s="182"/>
      <c r="DO23" s="182"/>
    </row>
    <row r="24" spans="1:119" ht="18.75" customHeight="1" thickBot="1" x14ac:dyDescent="0.2">
      <c r="A24" s="183"/>
      <c r="B24" s="500"/>
      <c r="C24" s="501"/>
      <c r="D24" s="502"/>
      <c r="E24" s="441" t="s">
        <v>169</v>
      </c>
      <c r="F24" s="442"/>
      <c r="G24" s="442"/>
      <c r="H24" s="442"/>
      <c r="I24" s="442"/>
      <c r="J24" s="442"/>
      <c r="K24" s="443"/>
      <c r="L24" s="444">
        <v>1</v>
      </c>
      <c r="M24" s="445"/>
      <c r="N24" s="445"/>
      <c r="O24" s="445"/>
      <c r="P24" s="446"/>
      <c r="Q24" s="444">
        <v>7920</v>
      </c>
      <c r="R24" s="445"/>
      <c r="S24" s="445"/>
      <c r="T24" s="445"/>
      <c r="U24" s="445"/>
      <c r="V24" s="446"/>
      <c r="W24" s="510"/>
      <c r="X24" s="501"/>
      <c r="Y24" s="502"/>
      <c r="Z24" s="441" t="s">
        <v>170</v>
      </c>
      <c r="AA24" s="442"/>
      <c r="AB24" s="442"/>
      <c r="AC24" s="442"/>
      <c r="AD24" s="442"/>
      <c r="AE24" s="442"/>
      <c r="AF24" s="442"/>
      <c r="AG24" s="443"/>
      <c r="AH24" s="444">
        <v>311</v>
      </c>
      <c r="AI24" s="445"/>
      <c r="AJ24" s="445"/>
      <c r="AK24" s="445"/>
      <c r="AL24" s="446"/>
      <c r="AM24" s="444">
        <v>916517</v>
      </c>
      <c r="AN24" s="445"/>
      <c r="AO24" s="445"/>
      <c r="AP24" s="445"/>
      <c r="AQ24" s="445"/>
      <c r="AR24" s="446"/>
      <c r="AS24" s="444">
        <v>2947</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15347068</v>
      </c>
      <c r="BO24" s="469"/>
      <c r="BP24" s="469"/>
      <c r="BQ24" s="469"/>
      <c r="BR24" s="469"/>
      <c r="BS24" s="469"/>
      <c r="BT24" s="469"/>
      <c r="BU24" s="470"/>
      <c r="BV24" s="468">
        <v>15352611</v>
      </c>
      <c r="BW24" s="469"/>
      <c r="BX24" s="469"/>
      <c r="BY24" s="469"/>
      <c r="BZ24" s="469"/>
      <c r="CA24" s="469"/>
      <c r="CB24" s="469"/>
      <c r="CC24" s="470"/>
      <c r="CD24" s="197"/>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2"/>
      <c r="DK24" s="182"/>
      <c r="DL24" s="182"/>
      <c r="DM24" s="182"/>
      <c r="DN24" s="182"/>
      <c r="DO24" s="182"/>
    </row>
    <row r="25" spans="1:119" s="182" customFormat="1" ht="18.75" customHeight="1" x14ac:dyDescent="0.15">
      <c r="A25" s="183"/>
      <c r="B25" s="500"/>
      <c r="C25" s="501"/>
      <c r="D25" s="502"/>
      <c r="E25" s="441" t="s">
        <v>172</v>
      </c>
      <c r="F25" s="442"/>
      <c r="G25" s="442"/>
      <c r="H25" s="442"/>
      <c r="I25" s="442"/>
      <c r="J25" s="442"/>
      <c r="K25" s="443"/>
      <c r="L25" s="444">
        <v>1</v>
      </c>
      <c r="M25" s="445"/>
      <c r="N25" s="445"/>
      <c r="O25" s="445"/>
      <c r="P25" s="446"/>
      <c r="Q25" s="444">
        <v>6372</v>
      </c>
      <c r="R25" s="445"/>
      <c r="S25" s="445"/>
      <c r="T25" s="445"/>
      <c r="U25" s="445"/>
      <c r="V25" s="446"/>
      <c r="W25" s="510"/>
      <c r="X25" s="501"/>
      <c r="Y25" s="502"/>
      <c r="Z25" s="441" t="s">
        <v>173</v>
      </c>
      <c r="AA25" s="442"/>
      <c r="AB25" s="442"/>
      <c r="AC25" s="442"/>
      <c r="AD25" s="442"/>
      <c r="AE25" s="442"/>
      <c r="AF25" s="442"/>
      <c r="AG25" s="443"/>
      <c r="AH25" s="444" t="s">
        <v>130</v>
      </c>
      <c r="AI25" s="445"/>
      <c r="AJ25" s="445"/>
      <c r="AK25" s="445"/>
      <c r="AL25" s="446"/>
      <c r="AM25" s="444" t="s">
        <v>138</v>
      </c>
      <c r="AN25" s="445"/>
      <c r="AO25" s="445"/>
      <c r="AP25" s="445"/>
      <c r="AQ25" s="445"/>
      <c r="AR25" s="446"/>
      <c r="AS25" s="444" t="s">
        <v>130</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5146063</v>
      </c>
      <c r="BO25" s="464"/>
      <c r="BP25" s="464"/>
      <c r="BQ25" s="464"/>
      <c r="BR25" s="464"/>
      <c r="BS25" s="464"/>
      <c r="BT25" s="464"/>
      <c r="BU25" s="465"/>
      <c r="BV25" s="463">
        <v>5774909</v>
      </c>
      <c r="BW25" s="464"/>
      <c r="BX25" s="464"/>
      <c r="BY25" s="464"/>
      <c r="BZ25" s="464"/>
      <c r="CA25" s="464"/>
      <c r="CB25" s="464"/>
      <c r="CC25" s="465"/>
      <c r="CD25" s="197"/>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2" customFormat="1" ht="18.75" customHeight="1" x14ac:dyDescent="0.15">
      <c r="A26" s="183"/>
      <c r="B26" s="500"/>
      <c r="C26" s="501"/>
      <c r="D26" s="502"/>
      <c r="E26" s="441" t="s">
        <v>175</v>
      </c>
      <c r="F26" s="442"/>
      <c r="G26" s="442"/>
      <c r="H26" s="442"/>
      <c r="I26" s="442"/>
      <c r="J26" s="442"/>
      <c r="K26" s="443"/>
      <c r="L26" s="444">
        <v>1</v>
      </c>
      <c r="M26" s="445"/>
      <c r="N26" s="445"/>
      <c r="O26" s="445"/>
      <c r="P26" s="446"/>
      <c r="Q26" s="444">
        <v>5931</v>
      </c>
      <c r="R26" s="445"/>
      <c r="S26" s="445"/>
      <c r="T26" s="445"/>
      <c r="U26" s="445"/>
      <c r="V26" s="446"/>
      <c r="W26" s="510"/>
      <c r="X26" s="501"/>
      <c r="Y26" s="502"/>
      <c r="Z26" s="441" t="s">
        <v>176</v>
      </c>
      <c r="AA26" s="523"/>
      <c r="AB26" s="523"/>
      <c r="AC26" s="523"/>
      <c r="AD26" s="523"/>
      <c r="AE26" s="523"/>
      <c r="AF26" s="523"/>
      <c r="AG26" s="524"/>
      <c r="AH26" s="444">
        <v>5</v>
      </c>
      <c r="AI26" s="445"/>
      <c r="AJ26" s="445"/>
      <c r="AK26" s="445"/>
      <c r="AL26" s="446"/>
      <c r="AM26" s="444">
        <v>13860</v>
      </c>
      <c r="AN26" s="445"/>
      <c r="AO26" s="445"/>
      <c r="AP26" s="445"/>
      <c r="AQ26" s="445"/>
      <c r="AR26" s="446"/>
      <c r="AS26" s="444">
        <v>2772</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130</v>
      </c>
      <c r="BO26" s="469"/>
      <c r="BP26" s="469"/>
      <c r="BQ26" s="469"/>
      <c r="BR26" s="469"/>
      <c r="BS26" s="469"/>
      <c r="BT26" s="469"/>
      <c r="BU26" s="470"/>
      <c r="BV26" s="468" t="s">
        <v>130</v>
      </c>
      <c r="BW26" s="469"/>
      <c r="BX26" s="469"/>
      <c r="BY26" s="469"/>
      <c r="BZ26" s="469"/>
      <c r="CA26" s="469"/>
      <c r="CB26" s="469"/>
      <c r="CC26" s="470"/>
      <c r="CD26" s="197"/>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3"/>
      <c r="B27" s="500"/>
      <c r="C27" s="501"/>
      <c r="D27" s="502"/>
      <c r="E27" s="441" t="s">
        <v>178</v>
      </c>
      <c r="F27" s="442"/>
      <c r="G27" s="442"/>
      <c r="H27" s="442"/>
      <c r="I27" s="442"/>
      <c r="J27" s="442"/>
      <c r="K27" s="443"/>
      <c r="L27" s="444">
        <v>1</v>
      </c>
      <c r="M27" s="445"/>
      <c r="N27" s="445"/>
      <c r="O27" s="445"/>
      <c r="P27" s="446"/>
      <c r="Q27" s="444">
        <v>4800</v>
      </c>
      <c r="R27" s="445"/>
      <c r="S27" s="445"/>
      <c r="T27" s="445"/>
      <c r="U27" s="445"/>
      <c r="V27" s="446"/>
      <c r="W27" s="510"/>
      <c r="X27" s="501"/>
      <c r="Y27" s="502"/>
      <c r="Z27" s="441" t="s">
        <v>179</v>
      </c>
      <c r="AA27" s="442"/>
      <c r="AB27" s="442"/>
      <c r="AC27" s="442"/>
      <c r="AD27" s="442"/>
      <c r="AE27" s="442"/>
      <c r="AF27" s="442"/>
      <c r="AG27" s="443"/>
      <c r="AH27" s="444">
        <v>2</v>
      </c>
      <c r="AI27" s="445"/>
      <c r="AJ27" s="445"/>
      <c r="AK27" s="445"/>
      <c r="AL27" s="446"/>
      <c r="AM27" s="444" t="s">
        <v>180</v>
      </c>
      <c r="AN27" s="445"/>
      <c r="AO27" s="445"/>
      <c r="AP27" s="445"/>
      <c r="AQ27" s="445"/>
      <c r="AR27" s="446"/>
      <c r="AS27" s="444" t="s">
        <v>180</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v>15690</v>
      </c>
      <c r="BO27" s="472"/>
      <c r="BP27" s="472"/>
      <c r="BQ27" s="472"/>
      <c r="BR27" s="472"/>
      <c r="BS27" s="472"/>
      <c r="BT27" s="472"/>
      <c r="BU27" s="473"/>
      <c r="BV27" s="471">
        <v>650690</v>
      </c>
      <c r="BW27" s="472"/>
      <c r="BX27" s="472"/>
      <c r="BY27" s="472"/>
      <c r="BZ27" s="472"/>
      <c r="CA27" s="472"/>
      <c r="CB27" s="472"/>
      <c r="CC27" s="473"/>
      <c r="CD27" s="199"/>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2"/>
      <c r="DK27" s="182"/>
      <c r="DL27" s="182"/>
      <c r="DM27" s="182"/>
      <c r="DN27" s="182"/>
      <c r="DO27" s="182"/>
    </row>
    <row r="28" spans="1:119" ht="18.75" customHeight="1" x14ac:dyDescent="0.15">
      <c r="A28" s="183"/>
      <c r="B28" s="500"/>
      <c r="C28" s="501"/>
      <c r="D28" s="502"/>
      <c r="E28" s="441" t="s">
        <v>182</v>
      </c>
      <c r="F28" s="442"/>
      <c r="G28" s="442"/>
      <c r="H28" s="442"/>
      <c r="I28" s="442"/>
      <c r="J28" s="442"/>
      <c r="K28" s="443"/>
      <c r="L28" s="444">
        <v>1</v>
      </c>
      <c r="M28" s="445"/>
      <c r="N28" s="445"/>
      <c r="O28" s="445"/>
      <c r="P28" s="446"/>
      <c r="Q28" s="444">
        <v>4000</v>
      </c>
      <c r="R28" s="445"/>
      <c r="S28" s="445"/>
      <c r="T28" s="445"/>
      <c r="U28" s="445"/>
      <c r="V28" s="446"/>
      <c r="W28" s="510"/>
      <c r="X28" s="501"/>
      <c r="Y28" s="502"/>
      <c r="Z28" s="441" t="s">
        <v>183</v>
      </c>
      <c r="AA28" s="442"/>
      <c r="AB28" s="442"/>
      <c r="AC28" s="442"/>
      <c r="AD28" s="442"/>
      <c r="AE28" s="442"/>
      <c r="AF28" s="442"/>
      <c r="AG28" s="443"/>
      <c r="AH28" s="444" t="s">
        <v>130</v>
      </c>
      <c r="AI28" s="445"/>
      <c r="AJ28" s="445"/>
      <c r="AK28" s="445"/>
      <c r="AL28" s="446"/>
      <c r="AM28" s="444" t="s">
        <v>130</v>
      </c>
      <c r="AN28" s="445"/>
      <c r="AO28" s="445"/>
      <c r="AP28" s="445"/>
      <c r="AQ28" s="445"/>
      <c r="AR28" s="446"/>
      <c r="AS28" s="444" t="s">
        <v>138</v>
      </c>
      <c r="AT28" s="445"/>
      <c r="AU28" s="445"/>
      <c r="AV28" s="445"/>
      <c r="AW28" s="445"/>
      <c r="AX28" s="447"/>
      <c r="AY28" s="451" t="s">
        <v>184</v>
      </c>
      <c r="AZ28" s="452"/>
      <c r="BA28" s="452"/>
      <c r="BB28" s="453"/>
      <c r="BC28" s="460" t="s">
        <v>48</v>
      </c>
      <c r="BD28" s="461"/>
      <c r="BE28" s="461"/>
      <c r="BF28" s="461"/>
      <c r="BG28" s="461"/>
      <c r="BH28" s="461"/>
      <c r="BI28" s="461"/>
      <c r="BJ28" s="461"/>
      <c r="BK28" s="461"/>
      <c r="BL28" s="461"/>
      <c r="BM28" s="462"/>
      <c r="BN28" s="463">
        <v>2137716</v>
      </c>
      <c r="BO28" s="464"/>
      <c r="BP28" s="464"/>
      <c r="BQ28" s="464"/>
      <c r="BR28" s="464"/>
      <c r="BS28" s="464"/>
      <c r="BT28" s="464"/>
      <c r="BU28" s="465"/>
      <c r="BV28" s="463">
        <v>2302459</v>
      </c>
      <c r="BW28" s="464"/>
      <c r="BX28" s="464"/>
      <c r="BY28" s="464"/>
      <c r="BZ28" s="464"/>
      <c r="CA28" s="464"/>
      <c r="CB28" s="464"/>
      <c r="CC28" s="465"/>
      <c r="CD28" s="197"/>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2"/>
      <c r="DK28" s="182"/>
      <c r="DL28" s="182"/>
      <c r="DM28" s="182"/>
      <c r="DN28" s="182"/>
      <c r="DO28" s="182"/>
    </row>
    <row r="29" spans="1:119" ht="18.75" customHeight="1" x14ac:dyDescent="0.15">
      <c r="A29" s="183"/>
      <c r="B29" s="500"/>
      <c r="C29" s="501"/>
      <c r="D29" s="502"/>
      <c r="E29" s="441" t="s">
        <v>185</v>
      </c>
      <c r="F29" s="442"/>
      <c r="G29" s="442"/>
      <c r="H29" s="442"/>
      <c r="I29" s="442"/>
      <c r="J29" s="442"/>
      <c r="K29" s="443"/>
      <c r="L29" s="444">
        <v>13</v>
      </c>
      <c r="M29" s="445"/>
      <c r="N29" s="445"/>
      <c r="O29" s="445"/>
      <c r="P29" s="446"/>
      <c r="Q29" s="444">
        <v>3800</v>
      </c>
      <c r="R29" s="445"/>
      <c r="S29" s="445"/>
      <c r="T29" s="445"/>
      <c r="U29" s="445"/>
      <c r="V29" s="446"/>
      <c r="W29" s="511"/>
      <c r="X29" s="512"/>
      <c r="Y29" s="513"/>
      <c r="Z29" s="441" t="s">
        <v>186</v>
      </c>
      <c r="AA29" s="442"/>
      <c r="AB29" s="442"/>
      <c r="AC29" s="442"/>
      <c r="AD29" s="442"/>
      <c r="AE29" s="442"/>
      <c r="AF29" s="442"/>
      <c r="AG29" s="443"/>
      <c r="AH29" s="444">
        <v>313</v>
      </c>
      <c r="AI29" s="445"/>
      <c r="AJ29" s="445"/>
      <c r="AK29" s="445"/>
      <c r="AL29" s="446"/>
      <c r="AM29" s="444">
        <v>924295</v>
      </c>
      <c r="AN29" s="445"/>
      <c r="AO29" s="445"/>
      <c r="AP29" s="445"/>
      <c r="AQ29" s="445"/>
      <c r="AR29" s="446"/>
      <c r="AS29" s="444">
        <v>2953</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330706</v>
      </c>
      <c r="BO29" s="469"/>
      <c r="BP29" s="469"/>
      <c r="BQ29" s="469"/>
      <c r="BR29" s="469"/>
      <c r="BS29" s="469"/>
      <c r="BT29" s="469"/>
      <c r="BU29" s="470"/>
      <c r="BV29" s="468">
        <v>330389</v>
      </c>
      <c r="BW29" s="469"/>
      <c r="BX29" s="469"/>
      <c r="BY29" s="469"/>
      <c r="BZ29" s="469"/>
      <c r="CA29" s="469"/>
      <c r="CB29" s="469"/>
      <c r="CC29" s="470"/>
      <c r="CD29" s="199"/>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2"/>
      <c r="DK29" s="182"/>
      <c r="DL29" s="182"/>
      <c r="DM29" s="182"/>
      <c r="DN29" s="182"/>
      <c r="DO29" s="182"/>
    </row>
    <row r="30" spans="1:119" ht="18.75" customHeight="1" thickBot="1" x14ac:dyDescent="0.2">
      <c r="A30" s="183"/>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99</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897097</v>
      </c>
      <c r="BO30" s="472"/>
      <c r="BP30" s="472"/>
      <c r="BQ30" s="472"/>
      <c r="BR30" s="472"/>
      <c r="BS30" s="472"/>
      <c r="BT30" s="472"/>
      <c r="BU30" s="473"/>
      <c r="BV30" s="471">
        <v>861129</v>
      </c>
      <c r="BW30" s="472"/>
      <c r="BX30" s="472"/>
      <c r="BY30" s="472"/>
      <c r="BZ30" s="472"/>
      <c r="CA30" s="472"/>
      <c r="CB30" s="472"/>
      <c r="CC30" s="473"/>
      <c r="CD30" s="200"/>
      <c r="CE30" s="201"/>
      <c r="CF30" s="201"/>
      <c r="CG30" s="201"/>
      <c r="CH30" s="201"/>
      <c r="CI30" s="201"/>
      <c r="CJ30" s="201"/>
      <c r="CK30" s="201"/>
      <c r="CL30" s="201"/>
      <c r="CM30" s="201"/>
      <c r="CN30" s="201"/>
      <c r="CO30" s="201"/>
      <c r="CP30" s="201"/>
      <c r="CQ30" s="201"/>
      <c r="CR30" s="201"/>
      <c r="CS30" s="202"/>
      <c r="CT30" s="203"/>
      <c r="CU30" s="204"/>
      <c r="CV30" s="204"/>
      <c r="CW30" s="204"/>
      <c r="CX30" s="204"/>
      <c r="CY30" s="204"/>
      <c r="CZ30" s="204"/>
      <c r="DA30" s="205"/>
      <c r="DB30" s="203"/>
      <c r="DC30" s="204"/>
      <c r="DD30" s="204"/>
      <c r="DE30" s="204"/>
      <c r="DF30" s="204"/>
      <c r="DG30" s="204"/>
      <c r="DH30" s="204"/>
      <c r="DI30" s="205"/>
      <c r="DJ30" s="182"/>
      <c r="DK30" s="182"/>
      <c r="DL30" s="182"/>
      <c r="DM30" s="182"/>
      <c r="DN30" s="182"/>
      <c r="DO30" s="182"/>
    </row>
    <row r="31" spans="1:119" ht="13.5" customHeight="1" x14ac:dyDescent="0.15">
      <c r="A31" s="183"/>
      <c r="B31" s="206"/>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c r="BS31" s="207"/>
      <c r="BT31" s="207"/>
      <c r="BU31" s="207"/>
      <c r="BV31" s="207"/>
      <c r="BW31" s="207"/>
      <c r="BX31" s="207"/>
      <c r="BY31" s="207"/>
      <c r="BZ31" s="207"/>
      <c r="CA31" s="207"/>
      <c r="CB31" s="207"/>
      <c r="CC31" s="207"/>
      <c r="CD31" s="207"/>
      <c r="CE31" s="207"/>
      <c r="CF31" s="207"/>
      <c r="CG31" s="207"/>
      <c r="CH31" s="207"/>
      <c r="CI31" s="207"/>
      <c r="CJ31" s="207"/>
      <c r="CK31" s="207"/>
      <c r="CL31" s="207"/>
      <c r="CM31" s="207"/>
      <c r="CN31" s="207"/>
      <c r="CO31" s="207"/>
      <c r="CP31" s="207"/>
      <c r="CQ31" s="207"/>
      <c r="CR31" s="207"/>
      <c r="CS31" s="207"/>
      <c r="CT31" s="207"/>
      <c r="CU31" s="207"/>
      <c r="CV31" s="207"/>
      <c r="CW31" s="207"/>
      <c r="CX31" s="207"/>
      <c r="CY31" s="207"/>
      <c r="CZ31" s="207"/>
      <c r="DA31" s="207"/>
      <c r="DB31" s="207"/>
      <c r="DC31" s="207"/>
      <c r="DD31" s="207"/>
      <c r="DE31" s="207"/>
      <c r="DF31" s="207"/>
      <c r="DG31" s="207"/>
      <c r="DH31" s="207"/>
      <c r="DI31" s="208"/>
      <c r="DJ31" s="182"/>
      <c r="DK31" s="182"/>
      <c r="DL31" s="182"/>
      <c r="DM31" s="182"/>
      <c r="DN31" s="182"/>
      <c r="DO31" s="182"/>
    </row>
    <row r="32" spans="1:119" ht="13.5" customHeight="1" x14ac:dyDescent="0.15">
      <c r="A32" s="183"/>
      <c r="B32" s="209"/>
      <c r="C32" s="210" t="s">
        <v>189</v>
      </c>
      <c r="D32" s="210"/>
      <c r="E32" s="210"/>
      <c r="F32" s="207"/>
      <c r="G32" s="207"/>
      <c r="H32" s="207"/>
      <c r="I32" s="207"/>
      <c r="J32" s="207"/>
      <c r="K32" s="207"/>
      <c r="L32" s="207"/>
      <c r="M32" s="207"/>
      <c r="N32" s="207"/>
      <c r="O32" s="207"/>
      <c r="P32" s="207"/>
      <c r="Q32" s="207"/>
      <c r="R32" s="207"/>
      <c r="S32" s="207"/>
      <c r="T32" s="207"/>
      <c r="U32" s="207" t="s">
        <v>190</v>
      </c>
      <c r="V32" s="207"/>
      <c r="W32" s="207"/>
      <c r="X32" s="207"/>
      <c r="Y32" s="207"/>
      <c r="Z32" s="207"/>
      <c r="AA32" s="207"/>
      <c r="AB32" s="207"/>
      <c r="AC32" s="207"/>
      <c r="AD32" s="207"/>
      <c r="AE32" s="207"/>
      <c r="AF32" s="207"/>
      <c r="AG32" s="207"/>
      <c r="AH32" s="207"/>
      <c r="AI32" s="207"/>
      <c r="AJ32" s="207"/>
      <c r="AK32" s="207"/>
      <c r="AL32" s="207"/>
      <c r="AM32" s="211" t="s">
        <v>191</v>
      </c>
      <c r="AN32" s="207"/>
      <c r="AO32" s="207"/>
      <c r="AP32" s="207"/>
      <c r="AQ32" s="207"/>
      <c r="AR32" s="207"/>
      <c r="AS32" s="211"/>
      <c r="AT32" s="211"/>
      <c r="AU32" s="211"/>
      <c r="AV32" s="211"/>
      <c r="AW32" s="211"/>
      <c r="AX32" s="211"/>
      <c r="AY32" s="211"/>
      <c r="AZ32" s="211"/>
      <c r="BA32" s="211"/>
      <c r="BB32" s="207"/>
      <c r="BC32" s="211"/>
      <c r="BD32" s="207"/>
      <c r="BE32" s="211" t="s">
        <v>192</v>
      </c>
      <c r="BF32" s="207"/>
      <c r="BG32" s="207"/>
      <c r="BH32" s="207"/>
      <c r="BI32" s="207"/>
      <c r="BJ32" s="211"/>
      <c r="BK32" s="211"/>
      <c r="BL32" s="211"/>
      <c r="BM32" s="211"/>
      <c r="BN32" s="211"/>
      <c r="BO32" s="211"/>
      <c r="BP32" s="211"/>
      <c r="BQ32" s="211"/>
      <c r="BR32" s="207"/>
      <c r="BS32" s="207"/>
      <c r="BT32" s="207"/>
      <c r="BU32" s="207"/>
      <c r="BV32" s="207"/>
      <c r="BW32" s="207" t="s">
        <v>193</v>
      </c>
      <c r="BX32" s="207"/>
      <c r="BY32" s="207"/>
      <c r="BZ32" s="207"/>
      <c r="CA32" s="207"/>
      <c r="CB32" s="211"/>
      <c r="CC32" s="211"/>
      <c r="CD32" s="211"/>
      <c r="CE32" s="211"/>
      <c r="CF32" s="211"/>
      <c r="CG32" s="211"/>
      <c r="CH32" s="211"/>
      <c r="CI32" s="211"/>
      <c r="CJ32" s="211"/>
      <c r="CK32" s="211"/>
      <c r="CL32" s="211"/>
      <c r="CM32" s="211"/>
      <c r="CN32" s="211"/>
      <c r="CO32" s="211" t="s">
        <v>194</v>
      </c>
      <c r="CP32" s="211"/>
      <c r="CQ32" s="211"/>
      <c r="CR32" s="211"/>
      <c r="CS32" s="211"/>
      <c r="CT32" s="211"/>
      <c r="CU32" s="211"/>
      <c r="CV32" s="211"/>
      <c r="CW32" s="211"/>
      <c r="CX32" s="211"/>
      <c r="CY32" s="211"/>
      <c r="CZ32" s="211"/>
      <c r="DA32" s="211"/>
      <c r="DB32" s="211"/>
      <c r="DC32" s="211"/>
      <c r="DD32" s="211"/>
      <c r="DE32" s="211"/>
      <c r="DF32" s="211"/>
      <c r="DG32" s="211"/>
      <c r="DH32" s="211"/>
      <c r="DI32" s="208"/>
      <c r="DJ32" s="182"/>
      <c r="DK32" s="182"/>
      <c r="DL32" s="182"/>
      <c r="DM32" s="182"/>
      <c r="DN32" s="182"/>
      <c r="DO32" s="182"/>
    </row>
    <row r="33" spans="1:119" ht="13.5" customHeight="1" x14ac:dyDescent="0.15">
      <c r="A33" s="183"/>
      <c r="B33" s="209"/>
      <c r="C33" s="431" t="s">
        <v>195</v>
      </c>
      <c r="D33" s="431"/>
      <c r="E33" s="430" t="s">
        <v>196</v>
      </c>
      <c r="F33" s="430"/>
      <c r="G33" s="430"/>
      <c r="H33" s="430"/>
      <c r="I33" s="430"/>
      <c r="J33" s="430"/>
      <c r="K33" s="430"/>
      <c r="L33" s="430"/>
      <c r="M33" s="430"/>
      <c r="N33" s="430"/>
      <c r="O33" s="430"/>
      <c r="P33" s="430"/>
      <c r="Q33" s="430"/>
      <c r="R33" s="430"/>
      <c r="S33" s="430"/>
      <c r="T33" s="212"/>
      <c r="U33" s="431" t="s">
        <v>197</v>
      </c>
      <c r="V33" s="431"/>
      <c r="W33" s="430" t="s">
        <v>196</v>
      </c>
      <c r="X33" s="430"/>
      <c r="Y33" s="430"/>
      <c r="Z33" s="430"/>
      <c r="AA33" s="430"/>
      <c r="AB33" s="430"/>
      <c r="AC33" s="430"/>
      <c r="AD33" s="430"/>
      <c r="AE33" s="430"/>
      <c r="AF33" s="430"/>
      <c r="AG33" s="430"/>
      <c r="AH33" s="430"/>
      <c r="AI33" s="430"/>
      <c r="AJ33" s="430"/>
      <c r="AK33" s="430"/>
      <c r="AL33" s="212"/>
      <c r="AM33" s="431" t="s">
        <v>195</v>
      </c>
      <c r="AN33" s="431"/>
      <c r="AO33" s="430" t="s">
        <v>196</v>
      </c>
      <c r="AP33" s="430"/>
      <c r="AQ33" s="430"/>
      <c r="AR33" s="430"/>
      <c r="AS33" s="430"/>
      <c r="AT33" s="430"/>
      <c r="AU33" s="430"/>
      <c r="AV33" s="430"/>
      <c r="AW33" s="430"/>
      <c r="AX33" s="430"/>
      <c r="AY33" s="430"/>
      <c r="AZ33" s="430"/>
      <c r="BA33" s="430"/>
      <c r="BB33" s="430"/>
      <c r="BC33" s="430"/>
      <c r="BD33" s="213"/>
      <c r="BE33" s="430" t="s">
        <v>198</v>
      </c>
      <c r="BF33" s="430"/>
      <c r="BG33" s="430" t="s">
        <v>199</v>
      </c>
      <c r="BH33" s="430"/>
      <c r="BI33" s="430"/>
      <c r="BJ33" s="430"/>
      <c r="BK33" s="430"/>
      <c r="BL33" s="430"/>
      <c r="BM33" s="430"/>
      <c r="BN33" s="430"/>
      <c r="BO33" s="430"/>
      <c r="BP33" s="430"/>
      <c r="BQ33" s="430"/>
      <c r="BR33" s="430"/>
      <c r="BS33" s="430"/>
      <c r="BT33" s="430"/>
      <c r="BU33" s="430"/>
      <c r="BV33" s="213"/>
      <c r="BW33" s="431" t="s">
        <v>198</v>
      </c>
      <c r="BX33" s="431"/>
      <c r="BY33" s="430" t="s">
        <v>200</v>
      </c>
      <c r="BZ33" s="430"/>
      <c r="CA33" s="430"/>
      <c r="CB33" s="430"/>
      <c r="CC33" s="430"/>
      <c r="CD33" s="430"/>
      <c r="CE33" s="430"/>
      <c r="CF33" s="430"/>
      <c r="CG33" s="430"/>
      <c r="CH33" s="430"/>
      <c r="CI33" s="430"/>
      <c r="CJ33" s="430"/>
      <c r="CK33" s="430"/>
      <c r="CL33" s="430"/>
      <c r="CM33" s="430"/>
      <c r="CN33" s="212"/>
      <c r="CO33" s="431" t="s">
        <v>195</v>
      </c>
      <c r="CP33" s="431"/>
      <c r="CQ33" s="430" t="s">
        <v>201</v>
      </c>
      <c r="CR33" s="430"/>
      <c r="CS33" s="430"/>
      <c r="CT33" s="430"/>
      <c r="CU33" s="430"/>
      <c r="CV33" s="430"/>
      <c r="CW33" s="430"/>
      <c r="CX33" s="430"/>
      <c r="CY33" s="430"/>
      <c r="CZ33" s="430"/>
      <c r="DA33" s="430"/>
      <c r="DB33" s="430"/>
      <c r="DC33" s="430"/>
      <c r="DD33" s="430"/>
      <c r="DE33" s="430"/>
      <c r="DF33" s="212"/>
      <c r="DG33" s="429" t="s">
        <v>202</v>
      </c>
      <c r="DH33" s="429"/>
      <c r="DI33" s="214"/>
      <c r="DJ33" s="182"/>
      <c r="DK33" s="182"/>
      <c r="DL33" s="182"/>
      <c r="DM33" s="182"/>
      <c r="DN33" s="182"/>
      <c r="DO33" s="182"/>
    </row>
    <row r="34" spans="1:119" ht="32.25" customHeight="1" x14ac:dyDescent="0.15">
      <c r="A34" s="183"/>
      <c r="B34" s="209"/>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0"/>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0"/>
      <c r="AM34" s="427">
        <f>IF(AO34="","",MAX(C34:D43,U34:V43)+1)</f>
        <v>5</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0"/>
      <c r="BE34" s="427" t="str">
        <f>IF(BG34="","",MAX(C34:D43,U34:V43,AM34:AN43)+1)</f>
        <v/>
      </c>
      <c r="BF34" s="427"/>
      <c r="BG34" s="426"/>
      <c r="BH34" s="426"/>
      <c r="BI34" s="426"/>
      <c r="BJ34" s="426"/>
      <c r="BK34" s="426"/>
      <c r="BL34" s="426"/>
      <c r="BM34" s="426"/>
      <c r="BN34" s="426"/>
      <c r="BO34" s="426"/>
      <c r="BP34" s="426"/>
      <c r="BQ34" s="426"/>
      <c r="BR34" s="426"/>
      <c r="BS34" s="426"/>
      <c r="BT34" s="426"/>
      <c r="BU34" s="426"/>
      <c r="BV34" s="210"/>
      <c r="BW34" s="427">
        <f>IF(BY34="","",MAX(C34:D43,U34:V43,AM34:AN43,BE34:BF43)+1)</f>
        <v>7</v>
      </c>
      <c r="BX34" s="427"/>
      <c r="BY34" s="426" t="str">
        <f>IF('各会計、関係団体の財政状況及び健全化判断比率'!B68="","",'各会計、関係団体の財政状況及び健全化判断比率'!B68)</f>
        <v>白山石川医療企業団（公立松任石川中央病院事業会計）</v>
      </c>
      <c r="BZ34" s="426"/>
      <c r="CA34" s="426"/>
      <c r="CB34" s="426"/>
      <c r="CC34" s="426"/>
      <c r="CD34" s="426"/>
      <c r="CE34" s="426"/>
      <c r="CF34" s="426"/>
      <c r="CG34" s="426"/>
      <c r="CH34" s="426"/>
      <c r="CI34" s="426"/>
      <c r="CJ34" s="426"/>
      <c r="CK34" s="426"/>
      <c r="CL34" s="426"/>
      <c r="CM34" s="426"/>
      <c r="CN34" s="210"/>
      <c r="CO34" s="427">
        <f>IF(CQ34="","",MAX(C34:D43,U34:V43,AM34:AN43,BE34:BF43,BW34:BX43)+1)</f>
        <v>16</v>
      </c>
      <c r="CP34" s="427"/>
      <c r="CQ34" s="426" t="str">
        <f>IF('各会計、関係団体の財政状況及び健全化判断比率'!BS7="","",'各会計、関係団体の財政状況及び健全化判断比率'!BS7)</f>
        <v>野々市市土地開発公社</v>
      </c>
      <c r="CR34" s="426"/>
      <c r="CS34" s="426"/>
      <c r="CT34" s="426"/>
      <c r="CU34" s="426"/>
      <c r="CV34" s="426"/>
      <c r="CW34" s="426"/>
      <c r="CX34" s="426"/>
      <c r="CY34" s="426"/>
      <c r="CZ34" s="426"/>
      <c r="DA34" s="426"/>
      <c r="DB34" s="426"/>
      <c r="DC34" s="426"/>
      <c r="DD34" s="426"/>
      <c r="DE34" s="426"/>
      <c r="DF34" s="207"/>
      <c r="DG34" s="428" t="str">
        <f>IF('各会計、関係団体の財政状況及び健全化判断比率'!BR7="","",'各会計、関係団体の財政状況及び健全化判断比率'!BR7)</f>
        <v>〇</v>
      </c>
      <c r="DH34" s="428"/>
      <c r="DI34" s="214"/>
      <c r="DJ34" s="182"/>
      <c r="DK34" s="182"/>
      <c r="DL34" s="182"/>
      <c r="DM34" s="182"/>
      <c r="DN34" s="182"/>
      <c r="DO34" s="182"/>
    </row>
    <row r="35" spans="1:119" ht="32.25" customHeight="1" x14ac:dyDescent="0.15">
      <c r="A35" s="183"/>
      <c r="B35" s="209"/>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0"/>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0"/>
      <c r="AM35" s="427">
        <f t="shared" ref="AM35:AM43" si="0">IF(AO35="","",AM34+1)</f>
        <v>6</v>
      </c>
      <c r="AN35" s="427"/>
      <c r="AO35" s="426" t="str">
        <f>IF('各会計、関係団体の財政状況及び健全化判断比率'!B32="","",'各会計、関係団体の財政状況及び健全化判断比率'!B32)</f>
        <v>公共下水道事業会計</v>
      </c>
      <c r="AP35" s="426"/>
      <c r="AQ35" s="426"/>
      <c r="AR35" s="426"/>
      <c r="AS35" s="426"/>
      <c r="AT35" s="426"/>
      <c r="AU35" s="426"/>
      <c r="AV35" s="426"/>
      <c r="AW35" s="426"/>
      <c r="AX35" s="426"/>
      <c r="AY35" s="426"/>
      <c r="AZ35" s="426"/>
      <c r="BA35" s="426"/>
      <c r="BB35" s="426"/>
      <c r="BC35" s="426"/>
      <c r="BD35" s="210"/>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0"/>
      <c r="BW35" s="427">
        <f t="shared" ref="BW35:BW43" si="2">IF(BY35="","",BW34+1)</f>
        <v>8</v>
      </c>
      <c r="BX35" s="427"/>
      <c r="BY35" s="426" t="str">
        <f>IF('各会計、関係団体の財政状況及び健全化判断比率'!B69="","",'各会計、関係団体の財政状況及び健全化判断比率'!B69)</f>
        <v>白山野々市広域事務組合</v>
      </c>
      <c r="BZ35" s="426"/>
      <c r="CA35" s="426"/>
      <c r="CB35" s="426"/>
      <c r="CC35" s="426"/>
      <c r="CD35" s="426"/>
      <c r="CE35" s="426"/>
      <c r="CF35" s="426"/>
      <c r="CG35" s="426"/>
      <c r="CH35" s="426"/>
      <c r="CI35" s="426"/>
      <c r="CJ35" s="426"/>
      <c r="CK35" s="426"/>
      <c r="CL35" s="426"/>
      <c r="CM35" s="426"/>
      <c r="CN35" s="210"/>
      <c r="CO35" s="427">
        <f t="shared" ref="CO35:CO43" si="3">IF(CQ35="","",CO34+1)</f>
        <v>17</v>
      </c>
      <c r="CP35" s="427"/>
      <c r="CQ35" s="426" t="str">
        <f>IF('各会計、関係団体の財政状況及び健全化判断比率'!BS8="","",'各会計、関係団体の財政状況及び健全化判断比率'!BS8)</f>
        <v>野々市市情報文化振興財団</v>
      </c>
      <c r="CR35" s="426"/>
      <c r="CS35" s="426"/>
      <c r="CT35" s="426"/>
      <c r="CU35" s="426"/>
      <c r="CV35" s="426"/>
      <c r="CW35" s="426"/>
      <c r="CX35" s="426"/>
      <c r="CY35" s="426"/>
      <c r="CZ35" s="426"/>
      <c r="DA35" s="426"/>
      <c r="DB35" s="426"/>
      <c r="DC35" s="426"/>
      <c r="DD35" s="426"/>
      <c r="DE35" s="426"/>
      <c r="DF35" s="207"/>
      <c r="DG35" s="428" t="str">
        <f>IF('各会計、関係団体の財政状況及び健全化判断比率'!BR8="","",'各会計、関係団体の財政状況及び健全化判断比率'!BR8)</f>
        <v/>
      </c>
      <c r="DH35" s="428"/>
      <c r="DI35" s="214"/>
      <c r="DJ35" s="182"/>
      <c r="DK35" s="182"/>
      <c r="DL35" s="182"/>
      <c r="DM35" s="182"/>
      <c r="DN35" s="182"/>
      <c r="DO35" s="182"/>
    </row>
    <row r="36" spans="1:119" ht="32.25" customHeight="1" x14ac:dyDescent="0.15">
      <c r="A36" s="183"/>
      <c r="B36" s="209"/>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0"/>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0"/>
      <c r="AM36" s="427" t="str">
        <f t="shared" si="0"/>
        <v/>
      </c>
      <c r="AN36" s="427"/>
      <c r="AO36" s="426"/>
      <c r="AP36" s="426"/>
      <c r="AQ36" s="426"/>
      <c r="AR36" s="426"/>
      <c r="AS36" s="426"/>
      <c r="AT36" s="426"/>
      <c r="AU36" s="426"/>
      <c r="AV36" s="426"/>
      <c r="AW36" s="426"/>
      <c r="AX36" s="426"/>
      <c r="AY36" s="426"/>
      <c r="AZ36" s="426"/>
      <c r="BA36" s="426"/>
      <c r="BB36" s="426"/>
      <c r="BC36" s="426"/>
      <c r="BD36" s="210"/>
      <c r="BE36" s="427" t="str">
        <f t="shared" si="1"/>
        <v/>
      </c>
      <c r="BF36" s="427"/>
      <c r="BG36" s="426"/>
      <c r="BH36" s="426"/>
      <c r="BI36" s="426"/>
      <c r="BJ36" s="426"/>
      <c r="BK36" s="426"/>
      <c r="BL36" s="426"/>
      <c r="BM36" s="426"/>
      <c r="BN36" s="426"/>
      <c r="BO36" s="426"/>
      <c r="BP36" s="426"/>
      <c r="BQ36" s="426"/>
      <c r="BR36" s="426"/>
      <c r="BS36" s="426"/>
      <c r="BT36" s="426"/>
      <c r="BU36" s="426"/>
      <c r="BV36" s="210"/>
      <c r="BW36" s="427">
        <f t="shared" si="2"/>
        <v>9</v>
      </c>
      <c r="BX36" s="427"/>
      <c r="BY36" s="426" t="str">
        <f>IF('各会計、関係団体の財政状況及び健全化判断比率'!B70="","",'各会計、関係団体の財政状況及び健全化判断比率'!B70)</f>
        <v>石川県後期高齢者医療広域連合（一般会計）</v>
      </c>
      <c r="BZ36" s="426"/>
      <c r="CA36" s="426"/>
      <c r="CB36" s="426"/>
      <c r="CC36" s="426"/>
      <c r="CD36" s="426"/>
      <c r="CE36" s="426"/>
      <c r="CF36" s="426"/>
      <c r="CG36" s="426"/>
      <c r="CH36" s="426"/>
      <c r="CI36" s="426"/>
      <c r="CJ36" s="426"/>
      <c r="CK36" s="426"/>
      <c r="CL36" s="426"/>
      <c r="CM36" s="426"/>
      <c r="CN36" s="210"/>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07"/>
      <c r="DG36" s="428" t="str">
        <f>IF('各会計、関係団体の財政状況及び健全化判断比率'!BR9="","",'各会計、関係団体の財政状況及び健全化判断比率'!BR9)</f>
        <v/>
      </c>
      <c r="DH36" s="428"/>
      <c r="DI36" s="214"/>
      <c r="DJ36" s="182"/>
      <c r="DK36" s="182"/>
      <c r="DL36" s="182"/>
      <c r="DM36" s="182"/>
      <c r="DN36" s="182"/>
      <c r="DO36" s="182"/>
    </row>
    <row r="37" spans="1:119" ht="32.25" customHeight="1" x14ac:dyDescent="0.15">
      <c r="A37" s="183"/>
      <c r="B37" s="209"/>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0"/>
      <c r="U37" s="427" t="str">
        <f t="shared" si="4"/>
        <v/>
      </c>
      <c r="V37" s="427"/>
      <c r="W37" s="426"/>
      <c r="X37" s="426"/>
      <c r="Y37" s="426"/>
      <c r="Z37" s="426"/>
      <c r="AA37" s="426"/>
      <c r="AB37" s="426"/>
      <c r="AC37" s="426"/>
      <c r="AD37" s="426"/>
      <c r="AE37" s="426"/>
      <c r="AF37" s="426"/>
      <c r="AG37" s="426"/>
      <c r="AH37" s="426"/>
      <c r="AI37" s="426"/>
      <c r="AJ37" s="426"/>
      <c r="AK37" s="426"/>
      <c r="AL37" s="210"/>
      <c r="AM37" s="427" t="str">
        <f t="shared" si="0"/>
        <v/>
      </c>
      <c r="AN37" s="427"/>
      <c r="AO37" s="426"/>
      <c r="AP37" s="426"/>
      <c r="AQ37" s="426"/>
      <c r="AR37" s="426"/>
      <c r="AS37" s="426"/>
      <c r="AT37" s="426"/>
      <c r="AU37" s="426"/>
      <c r="AV37" s="426"/>
      <c r="AW37" s="426"/>
      <c r="AX37" s="426"/>
      <c r="AY37" s="426"/>
      <c r="AZ37" s="426"/>
      <c r="BA37" s="426"/>
      <c r="BB37" s="426"/>
      <c r="BC37" s="426"/>
      <c r="BD37" s="210"/>
      <c r="BE37" s="427" t="str">
        <f t="shared" si="1"/>
        <v/>
      </c>
      <c r="BF37" s="427"/>
      <c r="BG37" s="426"/>
      <c r="BH37" s="426"/>
      <c r="BI37" s="426"/>
      <c r="BJ37" s="426"/>
      <c r="BK37" s="426"/>
      <c r="BL37" s="426"/>
      <c r="BM37" s="426"/>
      <c r="BN37" s="426"/>
      <c r="BO37" s="426"/>
      <c r="BP37" s="426"/>
      <c r="BQ37" s="426"/>
      <c r="BR37" s="426"/>
      <c r="BS37" s="426"/>
      <c r="BT37" s="426"/>
      <c r="BU37" s="426"/>
      <c r="BV37" s="210"/>
      <c r="BW37" s="427">
        <f t="shared" si="2"/>
        <v>10</v>
      </c>
      <c r="BX37" s="427"/>
      <c r="BY37" s="426" t="str">
        <f>IF('各会計、関係団体の財政状況及び健全化判断比率'!B71="","",'各会計、関係団体の財政状況及び健全化判断比率'!B71)</f>
        <v>石川県後期高齢者医療広域連合（後期高齢者医療特別会計）</v>
      </c>
      <c r="BZ37" s="426"/>
      <c r="CA37" s="426"/>
      <c r="CB37" s="426"/>
      <c r="CC37" s="426"/>
      <c r="CD37" s="426"/>
      <c r="CE37" s="426"/>
      <c r="CF37" s="426"/>
      <c r="CG37" s="426"/>
      <c r="CH37" s="426"/>
      <c r="CI37" s="426"/>
      <c r="CJ37" s="426"/>
      <c r="CK37" s="426"/>
      <c r="CL37" s="426"/>
      <c r="CM37" s="426"/>
      <c r="CN37" s="210"/>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07"/>
      <c r="DG37" s="428" t="str">
        <f>IF('各会計、関係団体の財政状況及び健全化判断比率'!BR10="","",'各会計、関係団体の財政状況及び健全化判断比率'!BR10)</f>
        <v/>
      </c>
      <c r="DH37" s="428"/>
      <c r="DI37" s="214"/>
      <c r="DJ37" s="182"/>
      <c r="DK37" s="182"/>
      <c r="DL37" s="182"/>
      <c r="DM37" s="182"/>
      <c r="DN37" s="182"/>
      <c r="DO37" s="182"/>
    </row>
    <row r="38" spans="1:119" ht="32.25" customHeight="1" x14ac:dyDescent="0.15">
      <c r="A38" s="183"/>
      <c r="B38" s="209"/>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0"/>
      <c r="U38" s="427" t="str">
        <f t="shared" si="4"/>
        <v/>
      </c>
      <c r="V38" s="427"/>
      <c r="W38" s="426"/>
      <c r="X38" s="426"/>
      <c r="Y38" s="426"/>
      <c r="Z38" s="426"/>
      <c r="AA38" s="426"/>
      <c r="AB38" s="426"/>
      <c r="AC38" s="426"/>
      <c r="AD38" s="426"/>
      <c r="AE38" s="426"/>
      <c r="AF38" s="426"/>
      <c r="AG38" s="426"/>
      <c r="AH38" s="426"/>
      <c r="AI38" s="426"/>
      <c r="AJ38" s="426"/>
      <c r="AK38" s="426"/>
      <c r="AL38" s="210"/>
      <c r="AM38" s="427" t="str">
        <f t="shared" si="0"/>
        <v/>
      </c>
      <c r="AN38" s="427"/>
      <c r="AO38" s="426"/>
      <c r="AP38" s="426"/>
      <c r="AQ38" s="426"/>
      <c r="AR38" s="426"/>
      <c r="AS38" s="426"/>
      <c r="AT38" s="426"/>
      <c r="AU38" s="426"/>
      <c r="AV38" s="426"/>
      <c r="AW38" s="426"/>
      <c r="AX38" s="426"/>
      <c r="AY38" s="426"/>
      <c r="AZ38" s="426"/>
      <c r="BA38" s="426"/>
      <c r="BB38" s="426"/>
      <c r="BC38" s="426"/>
      <c r="BD38" s="210"/>
      <c r="BE38" s="427" t="str">
        <f t="shared" si="1"/>
        <v/>
      </c>
      <c r="BF38" s="427"/>
      <c r="BG38" s="426"/>
      <c r="BH38" s="426"/>
      <c r="BI38" s="426"/>
      <c r="BJ38" s="426"/>
      <c r="BK38" s="426"/>
      <c r="BL38" s="426"/>
      <c r="BM38" s="426"/>
      <c r="BN38" s="426"/>
      <c r="BO38" s="426"/>
      <c r="BP38" s="426"/>
      <c r="BQ38" s="426"/>
      <c r="BR38" s="426"/>
      <c r="BS38" s="426"/>
      <c r="BT38" s="426"/>
      <c r="BU38" s="426"/>
      <c r="BV38" s="210"/>
      <c r="BW38" s="427">
        <f t="shared" si="2"/>
        <v>11</v>
      </c>
      <c r="BX38" s="427"/>
      <c r="BY38" s="426" t="str">
        <f>IF('各会計、関係団体の財政状況及び健全化判断比率'!B72="","",'各会計、関係団体の財政状況及び健全化判断比率'!B72)</f>
        <v>石川県市町村職員退職手当組合</v>
      </c>
      <c r="BZ38" s="426"/>
      <c r="CA38" s="426"/>
      <c r="CB38" s="426"/>
      <c r="CC38" s="426"/>
      <c r="CD38" s="426"/>
      <c r="CE38" s="426"/>
      <c r="CF38" s="426"/>
      <c r="CG38" s="426"/>
      <c r="CH38" s="426"/>
      <c r="CI38" s="426"/>
      <c r="CJ38" s="426"/>
      <c r="CK38" s="426"/>
      <c r="CL38" s="426"/>
      <c r="CM38" s="426"/>
      <c r="CN38" s="210"/>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07"/>
      <c r="DG38" s="428" t="str">
        <f>IF('各会計、関係団体の財政状況及び健全化判断比率'!BR11="","",'各会計、関係団体の財政状況及び健全化判断比率'!BR11)</f>
        <v/>
      </c>
      <c r="DH38" s="428"/>
      <c r="DI38" s="214"/>
      <c r="DJ38" s="182"/>
      <c r="DK38" s="182"/>
      <c r="DL38" s="182"/>
      <c r="DM38" s="182"/>
      <c r="DN38" s="182"/>
      <c r="DO38" s="182"/>
    </row>
    <row r="39" spans="1:119" ht="32.25" customHeight="1" x14ac:dyDescent="0.15">
      <c r="A39" s="183"/>
      <c r="B39" s="209"/>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0"/>
      <c r="U39" s="427" t="str">
        <f t="shared" si="4"/>
        <v/>
      </c>
      <c r="V39" s="427"/>
      <c r="W39" s="426"/>
      <c r="X39" s="426"/>
      <c r="Y39" s="426"/>
      <c r="Z39" s="426"/>
      <c r="AA39" s="426"/>
      <c r="AB39" s="426"/>
      <c r="AC39" s="426"/>
      <c r="AD39" s="426"/>
      <c r="AE39" s="426"/>
      <c r="AF39" s="426"/>
      <c r="AG39" s="426"/>
      <c r="AH39" s="426"/>
      <c r="AI39" s="426"/>
      <c r="AJ39" s="426"/>
      <c r="AK39" s="426"/>
      <c r="AL39" s="210"/>
      <c r="AM39" s="427" t="str">
        <f t="shared" si="0"/>
        <v/>
      </c>
      <c r="AN39" s="427"/>
      <c r="AO39" s="426"/>
      <c r="AP39" s="426"/>
      <c r="AQ39" s="426"/>
      <c r="AR39" s="426"/>
      <c r="AS39" s="426"/>
      <c r="AT39" s="426"/>
      <c r="AU39" s="426"/>
      <c r="AV39" s="426"/>
      <c r="AW39" s="426"/>
      <c r="AX39" s="426"/>
      <c r="AY39" s="426"/>
      <c r="AZ39" s="426"/>
      <c r="BA39" s="426"/>
      <c r="BB39" s="426"/>
      <c r="BC39" s="426"/>
      <c r="BD39" s="210"/>
      <c r="BE39" s="427" t="str">
        <f t="shared" si="1"/>
        <v/>
      </c>
      <c r="BF39" s="427"/>
      <c r="BG39" s="426"/>
      <c r="BH39" s="426"/>
      <c r="BI39" s="426"/>
      <c r="BJ39" s="426"/>
      <c r="BK39" s="426"/>
      <c r="BL39" s="426"/>
      <c r="BM39" s="426"/>
      <c r="BN39" s="426"/>
      <c r="BO39" s="426"/>
      <c r="BP39" s="426"/>
      <c r="BQ39" s="426"/>
      <c r="BR39" s="426"/>
      <c r="BS39" s="426"/>
      <c r="BT39" s="426"/>
      <c r="BU39" s="426"/>
      <c r="BV39" s="210"/>
      <c r="BW39" s="427">
        <f t="shared" si="2"/>
        <v>12</v>
      </c>
      <c r="BX39" s="427"/>
      <c r="BY39" s="426" t="str">
        <f>IF('各会計、関係団体の財政状況及び健全化判断比率'!B73="","",'各会計、関係団体の財政状況及び健全化判断比率'!B73)</f>
        <v>石川県市町村消防団員等公務災害補償等組合</v>
      </c>
      <c r="BZ39" s="426"/>
      <c r="CA39" s="426"/>
      <c r="CB39" s="426"/>
      <c r="CC39" s="426"/>
      <c r="CD39" s="426"/>
      <c r="CE39" s="426"/>
      <c r="CF39" s="426"/>
      <c r="CG39" s="426"/>
      <c r="CH39" s="426"/>
      <c r="CI39" s="426"/>
      <c r="CJ39" s="426"/>
      <c r="CK39" s="426"/>
      <c r="CL39" s="426"/>
      <c r="CM39" s="426"/>
      <c r="CN39" s="210"/>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07"/>
      <c r="DG39" s="428" t="str">
        <f>IF('各会計、関係団体の財政状況及び健全化判断比率'!BR12="","",'各会計、関係団体の財政状況及び健全化判断比率'!BR12)</f>
        <v/>
      </c>
      <c r="DH39" s="428"/>
      <c r="DI39" s="214"/>
      <c r="DJ39" s="182"/>
      <c r="DK39" s="182"/>
      <c r="DL39" s="182"/>
      <c r="DM39" s="182"/>
      <c r="DN39" s="182"/>
      <c r="DO39" s="182"/>
    </row>
    <row r="40" spans="1:119" ht="32.25" customHeight="1" x14ac:dyDescent="0.15">
      <c r="A40" s="183"/>
      <c r="B40" s="209"/>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0"/>
      <c r="U40" s="427" t="str">
        <f t="shared" si="4"/>
        <v/>
      </c>
      <c r="V40" s="427"/>
      <c r="W40" s="426"/>
      <c r="X40" s="426"/>
      <c r="Y40" s="426"/>
      <c r="Z40" s="426"/>
      <c r="AA40" s="426"/>
      <c r="AB40" s="426"/>
      <c r="AC40" s="426"/>
      <c r="AD40" s="426"/>
      <c r="AE40" s="426"/>
      <c r="AF40" s="426"/>
      <c r="AG40" s="426"/>
      <c r="AH40" s="426"/>
      <c r="AI40" s="426"/>
      <c r="AJ40" s="426"/>
      <c r="AK40" s="426"/>
      <c r="AL40" s="210"/>
      <c r="AM40" s="427" t="str">
        <f t="shared" si="0"/>
        <v/>
      </c>
      <c r="AN40" s="427"/>
      <c r="AO40" s="426"/>
      <c r="AP40" s="426"/>
      <c r="AQ40" s="426"/>
      <c r="AR40" s="426"/>
      <c r="AS40" s="426"/>
      <c r="AT40" s="426"/>
      <c r="AU40" s="426"/>
      <c r="AV40" s="426"/>
      <c r="AW40" s="426"/>
      <c r="AX40" s="426"/>
      <c r="AY40" s="426"/>
      <c r="AZ40" s="426"/>
      <c r="BA40" s="426"/>
      <c r="BB40" s="426"/>
      <c r="BC40" s="426"/>
      <c r="BD40" s="210"/>
      <c r="BE40" s="427" t="str">
        <f t="shared" si="1"/>
        <v/>
      </c>
      <c r="BF40" s="427"/>
      <c r="BG40" s="426"/>
      <c r="BH40" s="426"/>
      <c r="BI40" s="426"/>
      <c r="BJ40" s="426"/>
      <c r="BK40" s="426"/>
      <c r="BL40" s="426"/>
      <c r="BM40" s="426"/>
      <c r="BN40" s="426"/>
      <c r="BO40" s="426"/>
      <c r="BP40" s="426"/>
      <c r="BQ40" s="426"/>
      <c r="BR40" s="426"/>
      <c r="BS40" s="426"/>
      <c r="BT40" s="426"/>
      <c r="BU40" s="426"/>
      <c r="BV40" s="210"/>
      <c r="BW40" s="427">
        <f t="shared" si="2"/>
        <v>13</v>
      </c>
      <c r="BX40" s="427"/>
      <c r="BY40" s="426" t="str">
        <f>IF('各会計、関係団体の財政状況及び健全化判断比率'!B74="","",'各会計、関係団体の財政状況及び健全化判断比率'!B74)</f>
        <v>石川県市町議会議員等公務災害補償組合</v>
      </c>
      <c r="BZ40" s="426"/>
      <c r="CA40" s="426"/>
      <c r="CB40" s="426"/>
      <c r="CC40" s="426"/>
      <c r="CD40" s="426"/>
      <c r="CE40" s="426"/>
      <c r="CF40" s="426"/>
      <c r="CG40" s="426"/>
      <c r="CH40" s="426"/>
      <c r="CI40" s="426"/>
      <c r="CJ40" s="426"/>
      <c r="CK40" s="426"/>
      <c r="CL40" s="426"/>
      <c r="CM40" s="426"/>
      <c r="CN40" s="210"/>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07"/>
      <c r="DG40" s="428" t="str">
        <f>IF('各会計、関係団体の財政状況及び健全化判断比率'!BR13="","",'各会計、関係団体の財政状況及び健全化判断比率'!BR13)</f>
        <v/>
      </c>
      <c r="DH40" s="428"/>
      <c r="DI40" s="214"/>
      <c r="DJ40" s="182"/>
      <c r="DK40" s="182"/>
      <c r="DL40" s="182"/>
      <c r="DM40" s="182"/>
      <c r="DN40" s="182"/>
      <c r="DO40" s="182"/>
    </row>
    <row r="41" spans="1:119" ht="32.25" customHeight="1" x14ac:dyDescent="0.15">
      <c r="A41" s="183"/>
      <c r="B41" s="209"/>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0"/>
      <c r="U41" s="427" t="str">
        <f t="shared" si="4"/>
        <v/>
      </c>
      <c r="V41" s="427"/>
      <c r="W41" s="426"/>
      <c r="X41" s="426"/>
      <c r="Y41" s="426"/>
      <c r="Z41" s="426"/>
      <c r="AA41" s="426"/>
      <c r="AB41" s="426"/>
      <c r="AC41" s="426"/>
      <c r="AD41" s="426"/>
      <c r="AE41" s="426"/>
      <c r="AF41" s="426"/>
      <c r="AG41" s="426"/>
      <c r="AH41" s="426"/>
      <c r="AI41" s="426"/>
      <c r="AJ41" s="426"/>
      <c r="AK41" s="426"/>
      <c r="AL41" s="210"/>
      <c r="AM41" s="427" t="str">
        <f t="shared" si="0"/>
        <v/>
      </c>
      <c r="AN41" s="427"/>
      <c r="AO41" s="426"/>
      <c r="AP41" s="426"/>
      <c r="AQ41" s="426"/>
      <c r="AR41" s="426"/>
      <c r="AS41" s="426"/>
      <c r="AT41" s="426"/>
      <c r="AU41" s="426"/>
      <c r="AV41" s="426"/>
      <c r="AW41" s="426"/>
      <c r="AX41" s="426"/>
      <c r="AY41" s="426"/>
      <c r="AZ41" s="426"/>
      <c r="BA41" s="426"/>
      <c r="BB41" s="426"/>
      <c r="BC41" s="426"/>
      <c r="BD41" s="210"/>
      <c r="BE41" s="427" t="str">
        <f t="shared" si="1"/>
        <v/>
      </c>
      <c r="BF41" s="427"/>
      <c r="BG41" s="426"/>
      <c r="BH41" s="426"/>
      <c r="BI41" s="426"/>
      <c r="BJ41" s="426"/>
      <c r="BK41" s="426"/>
      <c r="BL41" s="426"/>
      <c r="BM41" s="426"/>
      <c r="BN41" s="426"/>
      <c r="BO41" s="426"/>
      <c r="BP41" s="426"/>
      <c r="BQ41" s="426"/>
      <c r="BR41" s="426"/>
      <c r="BS41" s="426"/>
      <c r="BT41" s="426"/>
      <c r="BU41" s="426"/>
      <c r="BV41" s="210"/>
      <c r="BW41" s="427">
        <f t="shared" si="2"/>
        <v>14</v>
      </c>
      <c r="BX41" s="427"/>
      <c r="BY41" s="426" t="str">
        <f>IF('各会計、関係団体の財政状況及び健全化判断比率'!B75="","",'各会計、関係団体の財政状況及び健全化判断比率'!B75)</f>
        <v>手取川水防事務組合</v>
      </c>
      <c r="BZ41" s="426"/>
      <c r="CA41" s="426"/>
      <c r="CB41" s="426"/>
      <c r="CC41" s="426"/>
      <c r="CD41" s="426"/>
      <c r="CE41" s="426"/>
      <c r="CF41" s="426"/>
      <c r="CG41" s="426"/>
      <c r="CH41" s="426"/>
      <c r="CI41" s="426"/>
      <c r="CJ41" s="426"/>
      <c r="CK41" s="426"/>
      <c r="CL41" s="426"/>
      <c r="CM41" s="426"/>
      <c r="CN41" s="210"/>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07"/>
      <c r="DG41" s="428" t="str">
        <f>IF('各会計、関係団体の財政状況及び健全化判断比率'!BR14="","",'各会計、関係団体の財政状況及び健全化判断比率'!BR14)</f>
        <v/>
      </c>
      <c r="DH41" s="428"/>
      <c r="DI41" s="214"/>
      <c r="DJ41" s="182"/>
      <c r="DK41" s="182"/>
      <c r="DL41" s="182"/>
      <c r="DM41" s="182"/>
      <c r="DN41" s="182"/>
      <c r="DO41" s="182"/>
    </row>
    <row r="42" spans="1:119" ht="32.25" customHeight="1" x14ac:dyDescent="0.15">
      <c r="A42" s="182"/>
      <c r="B42" s="209"/>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0"/>
      <c r="U42" s="427" t="str">
        <f t="shared" si="4"/>
        <v/>
      </c>
      <c r="V42" s="427"/>
      <c r="W42" s="426"/>
      <c r="X42" s="426"/>
      <c r="Y42" s="426"/>
      <c r="Z42" s="426"/>
      <c r="AA42" s="426"/>
      <c r="AB42" s="426"/>
      <c r="AC42" s="426"/>
      <c r="AD42" s="426"/>
      <c r="AE42" s="426"/>
      <c r="AF42" s="426"/>
      <c r="AG42" s="426"/>
      <c r="AH42" s="426"/>
      <c r="AI42" s="426"/>
      <c r="AJ42" s="426"/>
      <c r="AK42" s="426"/>
      <c r="AL42" s="210"/>
      <c r="AM42" s="427" t="str">
        <f t="shared" si="0"/>
        <v/>
      </c>
      <c r="AN42" s="427"/>
      <c r="AO42" s="426"/>
      <c r="AP42" s="426"/>
      <c r="AQ42" s="426"/>
      <c r="AR42" s="426"/>
      <c r="AS42" s="426"/>
      <c r="AT42" s="426"/>
      <c r="AU42" s="426"/>
      <c r="AV42" s="426"/>
      <c r="AW42" s="426"/>
      <c r="AX42" s="426"/>
      <c r="AY42" s="426"/>
      <c r="AZ42" s="426"/>
      <c r="BA42" s="426"/>
      <c r="BB42" s="426"/>
      <c r="BC42" s="426"/>
      <c r="BD42" s="210"/>
      <c r="BE42" s="427" t="str">
        <f t="shared" si="1"/>
        <v/>
      </c>
      <c r="BF42" s="427"/>
      <c r="BG42" s="426"/>
      <c r="BH42" s="426"/>
      <c r="BI42" s="426"/>
      <c r="BJ42" s="426"/>
      <c r="BK42" s="426"/>
      <c r="BL42" s="426"/>
      <c r="BM42" s="426"/>
      <c r="BN42" s="426"/>
      <c r="BO42" s="426"/>
      <c r="BP42" s="426"/>
      <c r="BQ42" s="426"/>
      <c r="BR42" s="426"/>
      <c r="BS42" s="426"/>
      <c r="BT42" s="426"/>
      <c r="BU42" s="426"/>
      <c r="BV42" s="210"/>
      <c r="BW42" s="427">
        <f t="shared" si="2"/>
        <v>15</v>
      </c>
      <c r="BX42" s="427"/>
      <c r="BY42" s="426" t="str">
        <f>IF('各会計、関係団体の財政状況及び健全化判断比率'!B76="","",'各会計、関係団体の財政状況及び健全化判断比率'!B76)</f>
        <v>石川県市町村消防賞じゅつ金組合</v>
      </c>
      <c r="BZ42" s="426"/>
      <c r="CA42" s="426"/>
      <c r="CB42" s="426"/>
      <c r="CC42" s="426"/>
      <c r="CD42" s="426"/>
      <c r="CE42" s="426"/>
      <c r="CF42" s="426"/>
      <c r="CG42" s="426"/>
      <c r="CH42" s="426"/>
      <c r="CI42" s="426"/>
      <c r="CJ42" s="426"/>
      <c r="CK42" s="426"/>
      <c r="CL42" s="426"/>
      <c r="CM42" s="426"/>
      <c r="CN42" s="210"/>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07"/>
      <c r="DG42" s="428" t="str">
        <f>IF('各会計、関係団体の財政状況及び健全化判断比率'!BR15="","",'各会計、関係団体の財政状況及び健全化判断比率'!BR15)</f>
        <v/>
      </c>
      <c r="DH42" s="428"/>
      <c r="DI42" s="214"/>
      <c r="DJ42" s="182"/>
      <c r="DK42" s="182"/>
      <c r="DL42" s="182"/>
      <c r="DM42" s="182"/>
      <c r="DN42" s="182"/>
      <c r="DO42" s="182"/>
    </row>
    <row r="43" spans="1:119" ht="32.25" customHeight="1" x14ac:dyDescent="0.15">
      <c r="A43" s="182"/>
      <c r="B43" s="209"/>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0"/>
      <c r="U43" s="427" t="str">
        <f t="shared" si="4"/>
        <v/>
      </c>
      <c r="V43" s="427"/>
      <c r="W43" s="426"/>
      <c r="X43" s="426"/>
      <c r="Y43" s="426"/>
      <c r="Z43" s="426"/>
      <c r="AA43" s="426"/>
      <c r="AB43" s="426"/>
      <c r="AC43" s="426"/>
      <c r="AD43" s="426"/>
      <c r="AE43" s="426"/>
      <c r="AF43" s="426"/>
      <c r="AG43" s="426"/>
      <c r="AH43" s="426"/>
      <c r="AI43" s="426"/>
      <c r="AJ43" s="426"/>
      <c r="AK43" s="426"/>
      <c r="AL43" s="210"/>
      <c r="AM43" s="427" t="str">
        <f t="shared" si="0"/>
        <v/>
      </c>
      <c r="AN43" s="427"/>
      <c r="AO43" s="426"/>
      <c r="AP43" s="426"/>
      <c r="AQ43" s="426"/>
      <c r="AR43" s="426"/>
      <c r="AS43" s="426"/>
      <c r="AT43" s="426"/>
      <c r="AU43" s="426"/>
      <c r="AV43" s="426"/>
      <c r="AW43" s="426"/>
      <c r="AX43" s="426"/>
      <c r="AY43" s="426"/>
      <c r="AZ43" s="426"/>
      <c r="BA43" s="426"/>
      <c r="BB43" s="426"/>
      <c r="BC43" s="426"/>
      <c r="BD43" s="210"/>
      <c r="BE43" s="427" t="str">
        <f t="shared" si="1"/>
        <v/>
      </c>
      <c r="BF43" s="427"/>
      <c r="BG43" s="426"/>
      <c r="BH43" s="426"/>
      <c r="BI43" s="426"/>
      <c r="BJ43" s="426"/>
      <c r="BK43" s="426"/>
      <c r="BL43" s="426"/>
      <c r="BM43" s="426"/>
      <c r="BN43" s="426"/>
      <c r="BO43" s="426"/>
      <c r="BP43" s="426"/>
      <c r="BQ43" s="426"/>
      <c r="BR43" s="426"/>
      <c r="BS43" s="426"/>
      <c r="BT43" s="426"/>
      <c r="BU43" s="426"/>
      <c r="BV43" s="210"/>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0"/>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07"/>
      <c r="DG43" s="428" t="str">
        <f>IF('各会計、関係団体の財政状況及び健全化判断比率'!BR16="","",'各会計、関係団体の財政状況及び健全化判断比率'!BR16)</f>
        <v/>
      </c>
      <c r="DH43" s="428"/>
      <c r="DI43" s="214"/>
      <c r="DJ43" s="182"/>
      <c r="DK43" s="182"/>
      <c r="DL43" s="182"/>
      <c r="DM43" s="182"/>
      <c r="DN43" s="182"/>
      <c r="DO43" s="182"/>
    </row>
    <row r="44" spans="1:119" ht="13.5" customHeight="1" thickBot="1" x14ac:dyDescent="0.2">
      <c r="A44" s="182"/>
      <c r="B44" s="215"/>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6"/>
      <c r="BR44" s="216"/>
      <c r="BS44" s="216"/>
      <c r="BT44" s="216"/>
      <c r="BU44" s="216"/>
      <c r="BV44" s="216"/>
      <c r="BW44" s="216"/>
      <c r="BX44" s="216"/>
      <c r="BY44" s="216"/>
      <c r="BZ44" s="216"/>
      <c r="CA44" s="216"/>
      <c r="CB44" s="216"/>
      <c r="CC44" s="216"/>
      <c r="CD44" s="216"/>
      <c r="CE44" s="216"/>
      <c r="CF44" s="216"/>
      <c r="CG44" s="216"/>
      <c r="CH44" s="216"/>
      <c r="CI44" s="216"/>
      <c r="CJ44" s="216"/>
      <c r="CK44" s="216"/>
      <c r="CL44" s="216"/>
      <c r="CM44" s="216"/>
      <c r="CN44" s="216"/>
      <c r="CO44" s="216"/>
      <c r="CP44" s="216"/>
      <c r="CQ44" s="216"/>
      <c r="CR44" s="216"/>
      <c r="CS44" s="216"/>
      <c r="CT44" s="216"/>
      <c r="CU44" s="216"/>
      <c r="CV44" s="216"/>
      <c r="CW44" s="216"/>
      <c r="CX44" s="216"/>
      <c r="CY44" s="216"/>
      <c r="CZ44" s="216"/>
      <c r="DA44" s="216"/>
      <c r="DB44" s="216"/>
      <c r="DC44" s="216"/>
      <c r="DD44" s="216"/>
      <c r="DE44" s="216"/>
      <c r="DF44" s="216"/>
      <c r="DG44" s="216"/>
      <c r="DH44" s="216"/>
      <c r="DI44" s="217"/>
      <c r="DJ44" s="182"/>
      <c r="DK44" s="182"/>
      <c r="DL44" s="182"/>
      <c r="DM44" s="182"/>
      <c r="DN44" s="182"/>
      <c r="DO44" s="182"/>
    </row>
    <row r="45" spans="1:119" x14ac:dyDescent="0.15">
      <c r="A45" s="182"/>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c r="BR45" s="182"/>
      <c r="BS45" s="182"/>
      <c r="BT45" s="182"/>
      <c r="BU45" s="182"/>
      <c r="BV45" s="182"/>
      <c r="BW45" s="182"/>
      <c r="BX45" s="182"/>
      <c r="BY45" s="182"/>
      <c r="BZ45" s="182"/>
      <c r="CA45" s="182"/>
      <c r="CB45" s="182"/>
      <c r="CC45" s="182"/>
      <c r="CD45" s="182"/>
      <c r="CE45" s="182"/>
      <c r="CF45" s="182"/>
      <c r="CG45" s="182"/>
      <c r="CH45" s="182"/>
      <c r="CI45" s="182"/>
      <c r="CJ45" s="182"/>
      <c r="CK45" s="182"/>
      <c r="CL45" s="182"/>
      <c r="CM45" s="182"/>
      <c r="CN45" s="182"/>
      <c r="CO45" s="182"/>
      <c r="CP45" s="182"/>
      <c r="CQ45" s="182"/>
      <c r="CR45" s="182"/>
      <c r="CS45" s="182"/>
      <c r="CT45" s="182"/>
      <c r="CU45" s="182"/>
      <c r="CV45" s="182"/>
      <c r="CW45" s="182"/>
      <c r="CX45" s="182"/>
      <c r="CY45" s="182"/>
      <c r="CZ45" s="182"/>
      <c r="DA45" s="182"/>
      <c r="DB45" s="182"/>
      <c r="DC45" s="182"/>
      <c r="DD45" s="182"/>
      <c r="DE45" s="182"/>
      <c r="DF45" s="182"/>
      <c r="DG45" s="182"/>
      <c r="DH45" s="182"/>
      <c r="DI45" s="182"/>
      <c r="DJ45" s="182"/>
      <c r="DK45" s="182"/>
      <c r="DL45" s="182"/>
      <c r="DM45" s="182"/>
      <c r="DN45" s="182"/>
      <c r="DO45" s="182"/>
    </row>
    <row r="46" spans="1:119" x14ac:dyDescent="0.15">
      <c r="B46" s="182" t="s">
        <v>203</v>
      </c>
      <c r="C46" s="182"/>
      <c r="D46" s="182"/>
      <c r="E46" s="182" t="s">
        <v>204</v>
      </c>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c r="BR46" s="182"/>
      <c r="BS46" s="182"/>
      <c r="BT46" s="182"/>
      <c r="BU46" s="182"/>
      <c r="BV46" s="182"/>
      <c r="BW46" s="182"/>
      <c r="BX46" s="182"/>
      <c r="BY46" s="182"/>
      <c r="BZ46" s="182"/>
      <c r="CA46" s="182"/>
      <c r="CB46" s="182"/>
      <c r="CC46" s="182"/>
      <c r="CD46" s="182"/>
      <c r="CE46" s="182"/>
      <c r="CF46" s="182"/>
      <c r="CG46" s="182"/>
      <c r="CH46" s="182"/>
      <c r="CI46" s="182"/>
      <c r="CJ46" s="182"/>
      <c r="CK46" s="182"/>
      <c r="CL46" s="182"/>
      <c r="CM46" s="182"/>
      <c r="CN46" s="182"/>
      <c r="CO46" s="182"/>
      <c r="CP46" s="182"/>
      <c r="CQ46" s="182"/>
      <c r="CR46" s="182"/>
      <c r="CS46" s="182"/>
      <c r="CT46" s="182"/>
      <c r="CU46" s="182"/>
      <c r="CV46" s="182"/>
      <c r="CW46" s="182"/>
      <c r="CX46" s="182"/>
      <c r="CY46" s="182"/>
      <c r="CZ46" s="182"/>
      <c r="DA46" s="182"/>
      <c r="DB46" s="182"/>
      <c r="DC46" s="182"/>
      <c r="DD46" s="182"/>
      <c r="DE46" s="182"/>
      <c r="DF46" s="182"/>
      <c r="DG46" s="182"/>
      <c r="DH46" s="182"/>
      <c r="DI46" s="182"/>
    </row>
    <row r="47" spans="1:119" x14ac:dyDescent="0.15">
      <c r="B47" s="182"/>
      <c r="C47" s="182"/>
      <c r="D47" s="182"/>
      <c r="E47" s="182" t="s">
        <v>205</v>
      </c>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182"/>
      <c r="BP47" s="182"/>
      <c r="BQ47" s="182"/>
      <c r="BR47" s="182"/>
      <c r="BS47" s="182"/>
      <c r="BT47" s="182"/>
      <c r="BU47" s="182"/>
      <c r="BV47" s="182"/>
      <c r="BW47" s="182"/>
      <c r="BX47" s="182"/>
      <c r="BY47" s="182"/>
      <c r="BZ47" s="182"/>
      <c r="CA47" s="182"/>
      <c r="CB47" s="182"/>
      <c r="CC47" s="182"/>
      <c r="CD47" s="182"/>
      <c r="CE47" s="182"/>
      <c r="CF47" s="182"/>
      <c r="CG47" s="182"/>
      <c r="CH47" s="182"/>
      <c r="CI47" s="182"/>
      <c r="CJ47" s="182"/>
      <c r="CK47" s="182"/>
      <c r="CL47" s="182"/>
      <c r="CM47" s="182"/>
      <c r="CN47" s="182"/>
      <c r="CO47" s="182"/>
      <c r="CP47" s="182"/>
      <c r="CQ47" s="182"/>
      <c r="CR47" s="182"/>
      <c r="CS47" s="182"/>
      <c r="CT47" s="182"/>
      <c r="CU47" s="182"/>
      <c r="CV47" s="182"/>
      <c r="CW47" s="182"/>
      <c r="CX47" s="182"/>
      <c r="CY47" s="182"/>
      <c r="CZ47" s="182"/>
      <c r="DA47" s="182"/>
      <c r="DB47" s="182"/>
      <c r="DC47" s="182"/>
      <c r="DD47" s="182"/>
      <c r="DE47" s="182"/>
      <c r="DF47" s="182"/>
      <c r="DG47" s="182"/>
      <c r="DH47" s="182"/>
      <c r="DI47" s="182"/>
    </row>
    <row r="48" spans="1:119" x14ac:dyDescent="0.15">
      <c r="B48" s="182"/>
      <c r="C48" s="182"/>
      <c r="D48" s="182"/>
      <c r="E48" s="182" t="s">
        <v>206</v>
      </c>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2"/>
      <c r="BQ48" s="182"/>
      <c r="BR48" s="182"/>
      <c r="BS48" s="182"/>
      <c r="BT48" s="182"/>
      <c r="BU48" s="182"/>
      <c r="BV48" s="182"/>
      <c r="BW48" s="182"/>
      <c r="BX48" s="182"/>
      <c r="BY48" s="182"/>
      <c r="BZ48" s="182"/>
      <c r="CA48" s="182"/>
      <c r="CB48" s="182"/>
      <c r="CC48" s="182"/>
      <c r="CD48" s="182"/>
      <c r="CE48" s="182"/>
      <c r="CF48" s="182"/>
      <c r="CG48" s="182"/>
      <c r="CH48" s="182"/>
      <c r="CI48" s="182"/>
      <c r="CJ48" s="182"/>
      <c r="CK48" s="182"/>
      <c r="CL48" s="182"/>
      <c r="CM48" s="182"/>
      <c r="CN48" s="182"/>
      <c r="CO48" s="182"/>
      <c r="CP48" s="182"/>
      <c r="CQ48" s="182"/>
      <c r="CR48" s="182"/>
      <c r="CS48" s="182"/>
      <c r="CT48" s="182"/>
      <c r="CU48" s="182"/>
      <c r="CV48" s="182"/>
      <c r="CW48" s="182"/>
      <c r="CX48" s="182"/>
      <c r="CY48" s="182"/>
      <c r="CZ48" s="182"/>
      <c r="DA48" s="182"/>
      <c r="DB48" s="182"/>
      <c r="DC48" s="182"/>
      <c r="DD48" s="182"/>
      <c r="DE48" s="182"/>
      <c r="DF48" s="182"/>
      <c r="DG48" s="182"/>
      <c r="DH48" s="182"/>
      <c r="DI48" s="182"/>
    </row>
    <row r="49" spans="5:5" x14ac:dyDescent="0.15">
      <c r="E49" s="218" t="s">
        <v>207</v>
      </c>
    </row>
    <row r="50" spans="5:5" x14ac:dyDescent="0.15">
      <c r="E50" s="184" t="s">
        <v>208</v>
      </c>
    </row>
    <row r="51" spans="5:5" x14ac:dyDescent="0.15">
      <c r="E51" s="184" t="s">
        <v>209</v>
      </c>
    </row>
    <row r="52" spans="5:5" x14ac:dyDescent="0.15">
      <c r="E52" s="184" t="s">
        <v>210</v>
      </c>
    </row>
    <row r="53" spans="5:5" x14ac:dyDescent="0.15"/>
    <row r="54" spans="5:5" x14ac:dyDescent="0.15"/>
    <row r="55" spans="5:5" x14ac:dyDescent="0.15"/>
    <row r="56" spans="5:5" x14ac:dyDescent="0.15"/>
  </sheetData>
  <sheetProtection algorithmName="SHA-512" hashValue="RHsMoB+hE6vrQhlBckMG/E01z61jqPVee6WrVVfKNwjqUpK/XG5ELP0FFiPbSfqyGP96ct7hMLxCRZ6fCT9UXw==" saltValue="anL+IVKIRFLi3MtwF97oM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50" t="s">
        <v>559</v>
      </c>
      <c r="D34" s="1250"/>
      <c r="E34" s="1251"/>
      <c r="F34" s="32">
        <v>11.69</v>
      </c>
      <c r="G34" s="33">
        <v>11.42</v>
      </c>
      <c r="H34" s="33">
        <v>12.87</v>
      </c>
      <c r="I34" s="33">
        <v>13.8</v>
      </c>
      <c r="J34" s="34">
        <v>13.97</v>
      </c>
      <c r="K34" s="22"/>
      <c r="L34" s="22"/>
      <c r="M34" s="22"/>
      <c r="N34" s="22"/>
      <c r="O34" s="22"/>
      <c r="P34" s="22"/>
    </row>
    <row r="35" spans="1:16" ht="39" customHeight="1" x14ac:dyDescent="0.15">
      <c r="A35" s="22"/>
      <c r="B35" s="35"/>
      <c r="C35" s="1244" t="s">
        <v>560</v>
      </c>
      <c r="D35" s="1245"/>
      <c r="E35" s="1246"/>
      <c r="F35" s="36">
        <v>2.87</v>
      </c>
      <c r="G35" s="37">
        <v>3.48</v>
      </c>
      <c r="H35" s="37">
        <v>3.93</v>
      </c>
      <c r="I35" s="37">
        <v>3.57</v>
      </c>
      <c r="J35" s="38">
        <v>3.28</v>
      </c>
      <c r="K35" s="22"/>
      <c r="L35" s="22"/>
      <c r="M35" s="22"/>
      <c r="N35" s="22"/>
      <c r="O35" s="22"/>
      <c r="P35" s="22"/>
    </row>
    <row r="36" spans="1:16" ht="39" customHeight="1" x14ac:dyDescent="0.15">
      <c r="A36" s="22"/>
      <c r="B36" s="35"/>
      <c r="C36" s="1244" t="s">
        <v>561</v>
      </c>
      <c r="D36" s="1245"/>
      <c r="E36" s="1246"/>
      <c r="F36" s="36">
        <v>3.19</v>
      </c>
      <c r="G36" s="37">
        <v>2.37</v>
      </c>
      <c r="H36" s="37">
        <v>2.4</v>
      </c>
      <c r="I36" s="37">
        <v>2.3199999999999998</v>
      </c>
      <c r="J36" s="38">
        <v>2.76</v>
      </c>
      <c r="K36" s="22"/>
      <c r="L36" s="22"/>
      <c r="M36" s="22"/>
      <c r="N36" s="22"/>
      <c r="O36" s="22"/>
      <c r="P36" s="22"/>
    </row>
    <row r="37" spans="1:16" ht="39" customHeight="1" x14ac:dyDescent="0.15">
      <c r="A37" s="22"/>
      <c r="B37" s="35"/>
      <c r="C37" s="1244" t="s">
        <v>562</v>
      </c>
      <c r="D37" s="1245"/>
      <c r="E37" s="1246"/>
      <c r="F37" s="36">
        <v>1.44</v>
      </c>
      <c r="G37" s="37">
        <v>2.5299999999999998</v>
      </c>
      <c r="H37" s="37">
        <v>1.01</v>
      </c>
      <c r="I37" s="37">
        <v>0.8</v>
      </c>
      <c r="J37" s="38">
        <v>0.55000000000000004</v>
      </c>
      <c r="K37" s="22"/>
      <c r="L37" s="22"/>
      <c r="M37" s="22"/>
      <c r="N37" s="22"/>
      <c r="O37" s="22"/>
      <c r="P37" s="22"/>
    </row>
    <row r="38" spans="1:16" ht="39" customHeight="1" x14ac:dyDescent="0.15">
      <c r="A38" s="22"/>
      <c r="B38" s="35"/>
      <c r="C38" s="1244" t="s">
        <v>563</v>
      </c>
      <c r="D38" s="1245"/>
      <c r="E38" s="1246"/>
      <c r="F38" s="36">
        <v>0.24</v>
      </c>
      <c r="G38" s="37">
        <v>0.39</v>
      </c>
      <c r="H38" s="37">
        <v>0.41</v>
      </c>
      <c r="I38" s="37">
        <v>0.01</v>
      </c>
      <c r="J38" s="38">
        <v>0.03</v>
      </c>
      <c r="K38" s="22"/>
      <c r="L38" s="22"/>
      <c r="M38" s="22"/>
      <c r="N38" s="22"/>
      <c r="O38" s="22"/>
      <c r="P38" s="22"/>
    </row>
    <row r="39" spans="1:16" ht="39" customHeight="1" x14ac:dyDescent="0.15">
      <c r="A39" s="22"/>
      <c r="B39" s="35"/>
      <c r="C39" s="1244" t="s">
        <v>564</v>
      </c>
      <c r="D39" s="1245"/>
      <c r="E39" s="1246"/>
      <c r="F39" s="36">
        <v>0</v>
      </c>
      <c r="G39" s="37">
        <v>0.01</v>
      </c>
      <c r="H39" s="37">
        <v>0.01</v>
      </c>
      <c r="I39" s="37">
        <v>0.48</v>
      </c>
      <c r="J39" s="38">
        <v>0.01</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565</v>
      </c>
      <c r="D42" s="1245"/>
      <c r="E42" s="1246"/>
      <c r="F42" s="36" t="s">
        <v>508</v>
      </c>
      <c r="G42" s="37" t="s">
        <v>508</v>
      </c>
      <c r="H42" s="37" t="s">
        <v>508</v>
      </c>
      <c r="I42" s="37" t="s">
        <v>508</v>
      </c>
      <c r="J42" s="38" t="s">
        <v>508</v>
      </c>
      <c r="K42" s="22"/>
      <c r="L42" s="22"/>
      <c r="M42" s="22"/>
      <c r="N42" s="22"/>
      <c r="O42" s="22"/>
      <c r="P42" s="22"/>
    </row>
    <row r="43" spans="1:16" ht="39" customHeight="1" thickBot="1" x14ac:dyDescent="0.2">
      <c r="A43" s="22"/>
      <c r="B43" s="40"/>
      <c r="C43" s="1247" t="s">
        <v>566</v>
      </c>
      <c r="D43" s="1248"/>
      <c r="E43" s="1249"/>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AwsqzpFaDc00TJgiO6/7l3XJpaxmx/oGrTY7V7PWp5uhOm1pghnCK4vDn+226+b1Bv9qDme8SvQmAsz0vIdqg==" saltValue="9AnjXWpo5zcbwkptl76w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1726</v>
      </c>
      <c r="L45" s="60">
        <v>1709</v>
      </c>
      <c r="M45" s="60">
        <v>1798</v>
      </c>
      <c r="N45" s="60">
        <v>1749</v>
      </c>
      <c r="O45" s="61">
        <v>1748</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508</v>
      </c>
      <c r="L46" s="64" t="s">
        <v>508</v>
      </c>
      <c r="M46" s="64" t="s">
        <v>508</v>
      </c>
      <c r="N46" s="64" t="s">
        <v>508</v>
      </c>
      <c r="O46" s="65" t="s">
        <v>508</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508</v>
      </c>
      <c r="L47" s="64" t="s">
        <v>508</v>
      </c>
      <c r="M47" s="64" t="s">
        <v>508</v>
      </c>
      <c r="N47" s="64" t="s">
        <v>508</v>
      </c>
      <c r="O47" s="65" t="s">
        <v>508</v>
      </c>
      <c r="P47" s="48"/>
      <c r="Q47" s="48"/>
      <c r="R47" s="48"/>
      <c r="S47" s="48"/>
      <c r="T47" s="48"/>
      <c r="U47" s="48"/>
    </row>
    <row r="48" spans="1:21" ht="30.75" customHeight="1" x14ac:dyDescent="0.15">
      <c r="A48" s="48"/>
      <c r="B48" s="1272"/>
      <c r="C48" s="1273"/>
      <c r="D48" s="62"/>
      <c r="E48" s="1254" t="s">
        <v>15</v>
      </c>
      <c r="F48" s="1254"/>
      <c r="G48" s="1254"/>
      <c r="H48" s="1254"/>
      <c r="I48" s="1254"/>
      <c r="J48" s="1255"/>
      <c r="K48" s="63">
        <v>355</v>
      </c>
      <c r="L48" s="64">
        <v>408</v>
      </c>
      <c r="M48" s="64">
        <v>405</v>
      </c>
      <c r="N48" s="64">
        <v>358</v>
      </c>
      <c r="O48" s="65">
        <v>319</v>
      </c>
      <c r="P48" s="48"/>
      <c r="Q48" s="48"/>
      <c r="R48" s="48"/>
      <c r="S48" s="48"/>
      <c r="T48" s="48"/>
      <c r="U48" s="48"/>
    </row>
    <row r="49" spans="1:21" ht="30.75" customHeight="1" x14ac:dyDescent="0.15">
      <c r="A49" s="48"/>
      <c r="B49" s="1272"/>
      <c r="C49" s="1273"/>
      <c r="D49" s="62"/>
      <c r="E49" s="1254" t="s">
        <v>16</v>
      </c>
      <c r="F49" s="1254"/>
      <c r="G49" s="1254"/>
      <c r="H49" s="1254"/>
      <c r="I49" s="1254"/>
      <c r="J49" s="1255"/>
      <c r="K49" s="63">
        <v>114</v>
      </c>
      <c r="L49" s="64">
        <v>129</v>
      </c>
      <c r="M49" s="64">
        <v>138</v>
      </c>
      <c r="N49" s="64">
        <v>132</v>
      </c>
      <c r="O49" s="65">
        <v>183</v>
      </c>
      <c r="P49" s="48"/>
      <c r="Q49" s="48"/>
      <c r="R49" s="48"/>
      <c r="S49" s="48"/>
      <c r="T49" s="48"/>
      <c r="U49" s="48"/>
    </row>
    <row r="50" spans="1:21" ht="30.75" customHeight="1" x14ac:dyDescent="0.15">
      <c r="A50" s="48"/>
      <c r="B50" s="1272"/>
      <c r="C50" s="1273"/>
      <c r="D50" s="62"/>
      <c r="E50" s="1254" t="s">
        <v>17</v>
      </c>
      <c r="F50" s="1254"/>
      <c r="G50" s="1254"/>
      <c r="H50" s="1254"/>
      <c r="I50" s="1254"/>
      <c r="J50" s="1255"/>
      <c r="K50" s="63">
        <v>91</v>
      </c>
      <c r="L50" s="64">
        <v>112</v>
      </c>
      <c r="M50" s="64">
        <v>166</v>
      </c>
      <c r="N50" s="64">
        <v>184</v>
      </c>
      <c r="O50" s="65">
        <v>183</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508</v>
      </c>
      <c r="L51" s="64" t="s">
        <v>508</v>
      </c>
      <c r="M51" s="64" t="s">
        <v>508</v>
      </c>
      <c r="N51" s="64" t="s">
        <v>508</v>
      </c>
      <c r="O51" s="65" t="s">
        <v>508</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1822</v>
      </c>
      <c r="L52" s="64">
        <v>1809</v>
      </c>
      <c r="M52" s="64">
        <v>1803</v>
      </c>
      <c r="N52" s="64">
        <v>1765</v>
      </c>
      <c r="O52" s="65">
        <v>1744</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464</v>
      </c>
      <c r="L53" s="69">
        <v>549</v>
      </c>
      <c r="M53" s="69">
        <v>704</v>
      </c>
      <c r="N53" s="69">
        <v>658</v>
      </c>
      <c r="O53" s="70">
        <v>689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573</v>
      </c>
      <c r="L57" s="84" t="s">
        <v>573</v>
      </c>
      <c r="M57" s="84" t="s">
        <v>573</v>
      </c>
      <c r="N57" s="84" t="s">
        <v>573</v>
      </c>
      <c r="O57" s="85" t="s">
        <v>573</v>
      </c>
    </row>
    <row r="58" spans="1:21" ht="31.5" customHeight="1" thickBot="1" x14ac:dyDescent="0.2">
      <c r="B58" s="1262"/>
      <c r="C58" s="1263"/>
      <c r="D58" s="1267" t="s">
        <v>27</v>
      </c>
      <c r="E58" s="1268"/>
      <c r="F58" s="1268"/>
      <c r="G58" s="1268"/>
      <c r="H58" s="1268"/>
      <c r="I58" s="1268"/>
      <c r="J58" s="1269"/>
      <c r="K58" s="86" t="s">
        <v>573</v>
      </c>
      <c r="L58" s="87" t="s">
        <v>573</v>
      </c>
      <c r="M58" s="87" t="s">
        <v>573</v>
      </c>
      <c r="N58" s="87" t="s">
        <v>573</v>
      </c>
      <c r="O58" s="88" t="s">
        <v>573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drYspJ1dZaqEsAz6LLD0bYYeXf9CpC0hSVErTSmkq1jG47tlTJYtSJIDDWk8Mb2od7Hm0UB6r/YDH2WvOegxg==" saltValue="WCJCKDRyjj2avCB4N1FZM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549</v>
      </c>
      <c r="J40" s="100" t="s">
        <v>550</v>
      </c>
      <c r="K40" s="100" t="s">
        <v>551</v>
      </c>
      <c r="L40" s="100" t="s">
        <v>552</v>
      </c>
      <c r="M40" s="101" t="s">
        <v>553</v>
      </c>
    </row>
    <row r="41" spans="2:13" ht="27.75" customHeight="1" x14ac:dyDescent="0.15">
      <c r="B41" s="1290" t="s">
        <v>30</v>
      </c>
      <c r="C41" s="1291"/>
      <c r="D41" s="102"/>
      <c r="E41" s="1292" t="s">
        <v>31</v>
      </c>
      <c r="F41" s="1292"/>
      <c r="G41" s="1292"/>
      <c r="H41" s="1293"/>
      <c r="I41" s="103">
        <v>19427</v>
      </c>
      <c r="J41" s="104">
        <v>20702</v>
      </c>
      <c r="K41" s="104">
        <v>21117</v>
      </c>
      <c r="L41" s="104">
        <v>20617</v>
      </c>
      <c r="M41" s="105">
        <v>20172</v>
      </c>
    </row>
    <row r="42" spans="2:13" ht="27.75" customHeight="1" x14ac:dyDescent="0.15">
      <c r="B42" s="1280"/>
      <c r="C42" s="1281"/>
      <c r="D42" s="106"/>
      <c r="E42" s="1284" t="s">
        <v>32</v>
      </c>
      <c r="F42" s="1284"/>
      <c r="G42" s="1284"/>
      <c r="H42" s="1285"/>
      <c r="I42" s="107">
        <v>993</v>
      </c>
      <c r="J42" s="108">
        <v>1404</v>
      </c>
      <c r="K42" s="108">
        <v>1428</v>
      </c>
      <c r="L42" s="108">
        <v>1260</v>
      </c>
      <c r="M42" s="109">
        <v>1088</v>
      </c>
    </row>
    <row r="43" spans="2:13" ht="27.75" customHeight="1" x14ac:dyDescent="0.15">
      <c r="B43" s="1280"/>
      <c r="C43" s="1281"/>
      <c r="D43" s="106"/>
      <c r="E43" s="1284" t="s">
        <v>33</v>
      </c>
      <c r="F43" s="1284"/>
      <c r="G43" s="1284"/>
      <c r="H43" s="1285"/>
      <c r="I43" s="107">
        <v>6142</v>
      </c>
      <c r="J43" s="108">
        <v>5915</v>
      </c>
      <c r="K43" s="108">
        <v>5758</v>
      </c>
      <c r="L43" s="108">
        <v>5545</v>
      </c>
      <c r="M43" s="109">
        <v>4922</v>
      </c>
    </row>
    <row r="44" spans="2:13" ht="27.75" customHeight="1" x14ac:dyDescent="0.15">
      <c r="B44" s="1280"/>
      <c r="C44" s="1281"/>
      <c r="D44" s="106"/>
      <c r="E44" s="1284" t="s">
        <v>34</v>
      </c>
      <c r="F44" s="1284"/>
      <c r="G44" s="1284"/>
      <c r="H44" s="1285"/>
      <c r="I44" s="107">
        <v>2321</v>
      </c>
      <c r="J44" s="108">
        <v>2475</v>
      </c>
      <c r="K44" s="108">
        <v>2594</v>
      </c>
      <c r="L44" s="108">
        <v>2620</v>
      </c>
      <c r="M44" s="109">
        <v>2486</v>
      </c>
    </row>
    <row r="45" spans="2:13" ht="27.75" customHeight="1" x14ac:dyDescent="0.15">
      <c r="B45" s="1280"/>
      <c r="C45" s="1281"/>
      <c r="D45" s="106"/>
      <c r="E45" s="1284" t="s">
        <v>35</v>
      </c>
      <c r="F45" s="1284"/>
      <c r="G45" s="1284"/>
      <c r="H45" s="1285"/>
      <c r="I45" s="107">
        <v>863</v>
      </c>
      <c r="J45" s="108">
        <v>855</v>
      </c>
      <c r="K45" s="108">
        <v>766</v>
      </c>
      <c r="L45" s="108">
        <v>641</v>
      </c>
      <c r="M45" s="109">
        <v>584</v>
      </c>
    </row>
    <row r="46" spans="2:13" ht="27.75" customHeight="1" x14ac:dyDescent="0.15">
      <c r="B46" s="1280"/>
      <c r="C46" s="1281"/>
      <c r="D46" s="110"/>
      <c r="E46" s="1284" t="s">
        <v>36</v>
      </c>
      <c r="F46" s="1284"/>
      <c r="G46" s="1284"/>
      <c r="H46" s="1285"/>
      <c r="I46" s="107">
        <v>134</v>
      </c>
      <c r="J46" s="108">
        <v>86</v>
      </c>
      <c r="K46" s="108">
        <v>18</v>
      </c>
      <c r="L46" s="108">
        <v>55</v>
      </c>
      <c r="M46" s="109">
        <v>69</v>
      </c>
    </row>
    <row r="47" spans="2:13" ht="27.75" customHeight="1" x14ac:dyDescent="0.15">
      <c r="B47" s="1280"/>
      <c r="C47" s="1281"/>
      <c r="D47" s="111"/>
      <c r="E47" s="1294" t="s">
        <v>37</v>
      </c>
      <c r="F47" s="1295"/>
      <c r="G47" s="1295"/>
      <c r="H47" s="1296"/>
      <c r="I47" s="107" t="s">
        <v>508</v>
      </c>
      <c r="J47" s="108" t="s">
        <v>508</v>
      </c>
      <c r="K47" s="108" t="s">
        <v>508</v>
      </c>
      <c r="L47" s="108" t="s">
        <v>508</v>
      </c>
      <c r="M47" s="109" t="s">
        <v>508</v>
      </c>
    </row>
    <row r="48" spans="2:13" ht="27.75" customHeight="1" x14ac:dyDescent="0.15">
      <c r="B48" s="1280"/>
      <c r="C48" s="1281"/>
      <c r="D48" s="106"/>
      <c r="E48" s="1284" t="s">
        <v>38</v>
      </c>
      <c r="F48" s="1284"/>
      <c r="G48" s="1284"/>
      <c r="H48" s="1285"/>
      <c r="I48" s="107" t="s">
        <v>508</v>
      </c>
      <c r="J48" s="108" t="s">
        <v>508</v>
      </c>
      <c r="K48" s="108" t="s">
        <v>508</v>
      </c>
      <c r="L48" s="108" t="s">
        <v>508</v>
      </c>
      <c r="M48" s="109" t="s">
        <v>508</v>
      </c>
    </row>
    <row r="49" spans="2:13" ht="27.75" customHeight="1" x14ac:dyDescent="0.15">
      <c r="B49" s="1282"/>
      <c r="C49" s="1283"/>
      <c r="D49" s="106"/>
      <c r="E49" s="1284" t="s">
        <v>39</v>
      </c>
      <c r="F49" s="1284"/>
      <c r="G49" s="1284"/>
      <c r="H49" s="1285"/>
      <c r="I49" s="107" t="s">
        <v>508</v>
      </c>
      <c r="J49" s="108" t="s">
        <v>508</v>
      </c>
      <c r="K49" s="108" t="s">
        <v>508</v>
      </c>
      <c r="L49" s="108" t="s">
        <v>508</v>
      </c>
      <c r="M49" s="109" t="s">
        <v>508</v>
      </c>
    </row>
    <row r="50" spans="2:13" ht="27.75" customHeight="1" x14ac:dyDescent="0.15">
      <c r="B50" s="1278" t="s">
        <v>40</v>
      </c>
      <c r="C50" s="1279"/>
      <c r="D50" s="112"/>
      <c r="E50" s="1284" t="s">
        <v>41</v>
      </c>
      <c r="F50" s="1284"/>
      <c r="G50" s="1284"/>
      <c r="H50" s="1285"/>
      <c r="I50" s="107">
        <v>5725</v>
      </c>
      <c r="J50" s="108">
        <v>5428</v>
      </c>
      <c r="K50" s="108">
        <v>5108</v>
      </c>
      <c r="L50" s="108">
        <v>4985</v>
      </c>
      <c r="M50" s="109">
        <v>4347</v>
      </c>
    </row>
    <row r="51" spans="2:13" ht="27.75" customHeight="1" x14ac:dyDescent="0.15">
      <c r="B51" s="1280"/>
      <c r="C51" s="1281"/>
      <c r="D51" s="106"/>
      <c r="E51" s="1284" t="s">
        <v>42</v>
      </c>
      <c r="F51" s="1284"/>
      <c r="G51" s="1284"/>
      <c r="H51" s="1285"/>
      <c r="I51" s="107">
        <v>2855</v>
      </c>
      <c r="J51" s="108">
        <v>3301</v>
      </c>
      <c r="K51" s="108">
        <v>3581</v>
      </c>
      <c r="L51" s="108">
        <v>3794</v>
      </c>
      <c r="M51" s="109">
        <v>4084</v>
      </c>
    </row>
    <row r="52" spans="2:13" ht="27.75" customHeight="1" x14ac:dyDescent="0.15">
      <c r="B52" s="1282"/>
      <c r="C52" s="1283"/>
      <c r="D52" s="106"/>
      <c r="E52" s="1284" t="s">
        <v>43</v>
      </c>
      <c r="F52" s="1284"/>
      <c r="G52" s="1284"/>
      <c r="H52" s="1285"/>
      <c r="I52" s="107">
        <v>19553</v>
      </c>
      <c r="J52" s="108">
        <v>19624</v>
      </c>
      <c r="K52" s="108">
        <v>19596</v>
      </c>
      <c r="L52" s="108">
        <v>19253</v>
      </c>
      <c r="M52" s="109">
        <v>18825</v>
      </c>
    </row>
    <row r="53" spans="2:13" ht="27.75" customHeight="1" thickBot="1" x14ac:dyDescent="0.2">
      <c r="B53" s="1286" t="s">
        <v>44</v>
      </c>
      <c r="C53" s="1287"/>
      <c r="D53" s="113"/>
      <c r="E53" s="1288" t="s">
        <v>45</v>
      </c>
      <c r="F53" s="1288"/>
      <c r="G53" s="1288"/>
      <c r="H53" s="1289"/>
      <c r="I53" s="114">
        <v>1747</v>
      </c>
      <c r="J53" s="115">
        <v>3083</v>
      </c>
      <c r="K53" s="115">
        <v>3396</v>
      </c>
      <c r="L53" s="115">
        <v>2706</v>
      </c>
      <c r="M53" s="116">
        <v>2065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d5FQ9ZM6PJnsy7Wc2/BvA8Ws00oOrHRLguqb4oYNzevEj+WFrtQfu/yU05tQbBAyzRx3seMQHb2zWhuDA3nKg==" saltValue="TldxzmVquzBY833sx4D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305" t="s">
        <v>48</v>
      </c>
      <c r="D55" s="1305"/>
      <c r="E55" s="1306"/>
      <c r="F55" s="128">
        <v>2497</v>
      </c>
      <c r="G55" s="128">
        <v>2302</v>
      </c>
      <c r="H55" s="129">
        <v>2138</v>
      </c>
    </row>
    <row r="56" spans="2:8" ht="52.5" customHeight="1" x14ac:dyDescent="0.15">
      <c r="B56" s="130"/>
      <c r="C56" s="1307" t="s">
        <v>49</v>
      </c>
      <c r="D56" s="1307"/>
      <c r="E56" s="1308"/>
      <c r="F56" s="131">
        <v>330</v>
      </c>
      <c r="G56" s="131">
        <v>330</v>
      </c>
      <c r="H56" s="132">
        <v>331</v>
      </c>
    </row>
    <row r="57" spans="2:8" ht="53.25" customHeight="1" x14ac:dyDescent="0.15">
      <c r="B57" s="130"/>
      <c r="C57" s="1309" t="s">
        <v>50</v>
      </c>
      <c r="D57" s="1309"/>
      <c r="E57" s="1310"/>
      <c r="F57" s="133">
        <v>857</v>
      </c>
      <c r="G57" s="133">
        <v>861</v>
      </c>
      <c r="H57" s="134">
        <v>897</v>
      </c>
    </row>
    <row r="58" spans="2:8" ht="45.75" customHeight="1" x14ac:dyDescent="0.15">
      <c r="B58" s="135"/>
      <c r="C58" s="1297" t="s">
        <v>587</v>
      </c>
      <c r="D58" s="1298"/>
      <c r="E58" s="1299"/>
      <c r="F58" s="384">
        <v>274</v>
      </c>
      <c r="G58" s="384">
        <v>276</v>
      </c>
      <c r="H58" s="385">
        <v>276</v>
      </c>
    </row>
    <row r="59" spans="2:8" ht="45.75" customHeight="1" x14ac:dyDescent="0.15">
      <c r="B59" s="135"/>
      <c r="C59" s="1297" t="s">
        <v>588</v>
      </c>
      <c r="D59" s="1298"/>
      <c r="E59" s="1299"/>
      <c r="F59" s="384">
        <v>212</v>
      </c>
      <c r="G59" s="384">
        <v>212</v>
      </c>
      <c r="H59" s="385">
        <v>213</v>
      </c>
    </row>
    <row r="60" spans="2:8" ht="45.75" customHeight="1" x14ac:dyDescent="0.15">
      <c r="B60" s="135"/>
      <c r="C60" s="1297" t="s">
        <v>589</v>
      </c>
      <c r="D60" s="1298"/>
      <c r="E60" s="1299"/>
      <c r="F60" s="384">
        <v>200</v>
      </c>
      <c r="G60" s="384">
        <v>200</v>
      </c>
      <c r="H60" s="385">
        <v>200</v>
      </c>
    </row>
    <row r="61" spans="2:8" ht="45.75" customHeight="1" x14ac:dyDescent="0.15">
      <c r="B61" s="135"/>
      <c r="C61" s="1297" t="s">
        <v>590</v>
      </c>
      <c r="D61" s="1298"/>
      <c r="E61" s="1299"/>
      <c r="F61" s="384">
        <v>165</v>
      </c>
      <c r="G61" s="384">
        <v>165</v>
      </c>
      <c r="H61" s="385">
        <v>165</v>
      </c>
    </row>
    <row r="62" spans="2:8" ht="45.75" customHeight="1" thickBot="1" x14ac:dyDescent="0.2">
      <c r="B62" s="136"/>
      <c r="C62" s="1300" t="s">
        <v>592</v>
      </c>
      <c r="D62" s="1301"/>
      <c r="E62" s="1302"/>
      <c r="F62" s="386" t="s">
        <v>591</v>
      </c>
      <c r="G62" s="386" t="s">
        <v>591</v>
      </c>
      <c r="H62" s="387">
        <v>20</v>
      </c>
    </row>
    <row r="63" spans="2:8" ht="52.5" customHeight="1" thickBot="1" x14ac:dyDescent="0.2">
      <c r="B63" s="137"/>
      <c r="C63" s="1303" t="s">
        <v>51</v>
      </c>
      <c r="D63" s="1303"/>
      <c r="E63" s="1304"/>
      <c r="F63" s="138">
        <v>3684</v>
      </c>
      <c r="G63" s="138">
        <v>3494</v>
      </c>
      <c r="H63" s="139">
        <v>3366</v>
      </c>
    </row>
    <row r="64" spans="2:8" ht="15" customHeight="1" x14ac:dyDescent="0.15"/>
  </sheetData>
  <sheetProtection algorithmName="SHA-512" hashValue="GcQ4BEFyXjzZG22thqtK+affvNIsU6WDVvr+JVscbb8C9CV48toMwOUIbQyygbCYNjIorm3BQReC6+AjBUNkCQ==" saltValue="hoUdVIQ691J7wOpp4m9t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88"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89"/>
      <c r="DG4" s="289"/>
      <c r="DH4" s="289"/>
      <c r="DI4" s="289"/>
      <c r="DJ4" s="289"/>
      <c r="DK4" s="289"/>
      <c r="DL4" s="289"/>
      <c r="DM4" s="289"/>
      <c r="DN4" s="289"/>
      <c r="DO4" s="289"/>
      <c r="DP4" s="289"/>
      <c r="DQ4" s="289"/>
      <c r="DR4" s="289"/>
      <c r="DS4" s="289"/>
      <c r="DT4" s="289"/>
      <c r="DU4" s="289"/>
      <c r="DV4" s="289"/>
      <c r="DW4" s="289"/>
    </row>
    <row r="5" spans="1:143" s="288"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89"/>
      <c r="DG5" s="289"/>
      <c r="DH5" s="289"/>
      <c r="DI5" s="289"/>
      <c r="DJ5" s="289"/>
      <c r="DK5" s="289"/>
      <c r="DL5" s="289"/>
      <c r="DM5" s="289"/>
      <c r="DN5" s="289"/>
      <c r="DO5" s="289"/>
      <c r="DP5" s="289"/>
      <c r="DQ5" s="289"/>
      <c r="DR5" s="289"/>
      <c r="DS5" s="289"/>
      <c r="DT5" s="289"/>
      <c r="DU5" s="289"/>
      <c r="DV5" s="289"/>
      <c r="DW5" s="289"/>
    </row>
    <row r="6" spans="1:143" s="288"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89"/>
      <c r="DG6" s="289"/>
      <c r="DH6" s="289"/>
      <c r="DI6" s="289"/>
      <c r="DJ6" s="289"/>
      <c r="DK6" s="289"/>
      <c r="DL6" s="289"/>
      <c r="DM6" s="289"/>
      <c r="DN6" s="289"/>
      <c r="DO6" s="289"/>
      <c r="DP6" s="289"/>
      <c r="DQ6" s="289"/>
      <c r="DR6" s="289"/>
      <c r="DS6" s="289"/>
      <c r="DT6" s="289"/>
      <c r="DU6" s="289"/>
      <c r="DV6" s="289"/>
      <c r="DW6" s="289"/>
    </row>
    <row r="7" spans="1:143" s="288"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89"/>
      <c r="DG7" s="289"/>
      <c r="DH7" s="289"/>
      <c r="DI7" s="289"/>
      <c r="DJ7" s="289"/>
      <c r="DK7" s="289"/>
      <c r="DL7" s="289"/>
      <c r="DM7" s="289"/>
      <c r="DN7" s="289"/>
      <c r="DO7" s="289"/>
      <c r="DP7" s="289"/>
      <c r="DQ7" s="289"/>
      <c r="DR7" s="289"/>
      <c r="DS7" s="289"/>
      <c r="DT7" s="289"/>
      <c r="DU7" s="289"/>
      <c r="DV7" s="289"/>
      <c r="DW7" s="289"/>
    </row>
    <row r="8" spans="1:143" s="288"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89"/>
      <c r="DG8" s="289"/>
      <c r="DH8" s="289"/>
      <c r="DI8" s="289"/>
      <c r="DJ8" s="289"/>
      <c r="DK8" s="289"/>
      <c r="DL8" s="289"/>
      <c r="DM8" s="289"/>
      <c r="DN8" s="289"/>
      <c r="DO8" s="289"/>
      <c r="DP8" s="289"/>
      <c r="DQ8" s="289"/>
      <c r="DR8" s="289"/>
      <c r="DS8" s="289"/>
      <c r="DT8" s="289"/>
      <c r="DU8" s="289"/>
      <c r="DV8" s="289"/>
      <c r="DW8" s="289"/>
    </row>
    <row r="9" spans="1:143" s="288"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89"/>
      <c r="DG9" s="289"/>
      <c r="DH9" s="289"/>
      <c r="DI9" s="289"/>
      <c r="DJ9" s="289"/>
      <c r="DK9" s="289"/>
      <c r="DL9" s="289"/>
      <c r="DM9" s="289"/>
      <c r="DN9" s="289"/>
      <c r="DO9" s="289"/>
      <c r="DP9" s="289"/>
      <c r="DQ9" s="289"/>
      <c r="DR9" s="289"/>
      <c r="DS9" s="289"/>
      <c r="DT9" s="289"/>
      <c r="DU9" s="289"/>
      <c r="DV9" s="289"/>
      <c r="DW9" s="289"/>
    </row>
    <row r="10" spans="1:143" s="288"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89"/>
      <c r="DG10" s="289"/>
      <c r="DH10" s="289"/>
      <c r="DI10" s="289"/>
      <c r="DJ10" s="289"/>
      <c r="DK10" s="289"/>
      <c r="DL10" s="289"/>
      <c r="DM10" s="289"/>
      <c r="DN10" s="289"/>
      <c r="DO10" s="289"/>
      <c r="DP10" s="289"/>
      <c r="DQ10" s="289"/>
      <c r="DR10" s="289"/>
      <c r="DS10" s="289"/>
      <c r="DT10" s="289"/>
      <c r="DU10" s="289"/>
      <c r="DV10" s="289"/>
      <c r="DW10" s="289"/>
      <c r="EM10" s="288" t="s">
        <v>593</v>
      </c>
    </row>
    <row r="11" spans="1:143" s="288"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89"/>
      <c r="DG11" s="289"/>
      <c r="DH11" s="289"/>
      <c r="DI11" s="289"/>
      <c r="DJ11" s="289"/>
      <c r="DK11" s="289"/>
      <c r="DL11" s="289"/>
      <c r="DM11" s="289"/>
      <c r="DN11" s="289"/>
      <c r="DO11" s="289"/>
      <c r="DP11" s="289"/>
      <c r="DQ11" s="289"/>
      <c r="DR11" s="289"/>
      <c r="DS11" s="289"/>
      <c r="DT11" s="289"/>
      <c r="DU11" s="289"/>
      <c r="DV11" s="289"/>
      <c r="DW11" s="289"/>
    </row>
    <row r="12" spans="1:143" s="288"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89"/>
      <c r="DG12" s="289"/>
      <c r="DH12" s="289"/>
      <c r="DI12" s="289"/>
      <c r="DJ12" s="289"/>
      <c r="DK12" s="289"/>
      <c r="DL12" s="289"/>
      <c r="DM12" s="289"/>
      <c r="DN12" s="289"/>
      <c r="DO12" s="289"/>
      <c r="DP12" s="289"/>
      <c r="DQ12" s="289"/>
      <c r="DR12" s="289"/>
      <c r="DS12" s="289"/>
      <c r="DT12" s="289"/>
      <c r="DU12" s="289"/>
      <c r="DV12" s="289"/>
      <c r="DW12" s="289"/>
      <c r="EM12" s="288" t="s">
        <v>593</v>
      </c>
    </row>
    <row r="13" spans="1:143" s="288"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89"/>
      <c r="DG13" s="289"/>
      <c r="DH13" s="289"/>
      <c r="DI13" s="289"/>
      <c r="DJ13" s="289"/>
      <c r="DK13" s="289"/>
      <c r="DL13" s="289"/>
      <c r="DM13" s="289"/>
      <c r="DN13" s="289"/>
      <c r="DO13" s="289"/>
      <c r="DP13" s="289"/>
      <c r="DQ13" s="289"/>
      <c r="DR13" s="289"/>
      <c r="DS13" s="289"/>
      <c r="DT13" s="289"/>
      <c r="DU13" s="289"/>
      <c r="DV13" s="289"/>
      <c r="DW13" s="289"/>
    </row>
    <row r="14" spans="1:143" s="288"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89"/>
      <c r="DG14" s="289"/>
      <c r="DH14" s="289"/>
      <c r="DI14" s="289"/>
      <c r="DJ14" s="289"/>
      <c r="DK14" s="289"/>
      <c r="DL14" s="289"/>
      <c r="DM14" s="289"/>
      <c r="DN14" s="289"/>
      <c r="DO14" s="289"/>
      <c r="DP14" s="289"/>
      <c r="DQ14" s="289"/>
      <c r="DR14" s="289"/>
      <c r="DS14" s="289"/>
      <c r="DT14" s="289"/>
      <c r="DU14" s="289"/>
      <c r="DV14" s="289"/>
      <c r="DW14" s="289"/>
    </row>
    <row r="15" spans="1:143" s="288"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89"/>
      <c r="DG15" s="289"/>
      <c r="DH15" s="289"/>
      <c r="DI15" s="289"/>
      <c r="DJ15" s="289"/>
      <c r="DK15" s="289"/>
      <c r="DL15" s="289"/>
      <c r="DM15" s="289"/>
      <c r="DN15" s="289"/>
      <c r="DO15" s="289"/>
      <c r="DP15" s="289"/>
      <c r="DQ15" s="289"/>
      <c r="DR15" s="289"/>
      <c r="DS15" s="289"/>
      <c r="DT15" s="289"/>
      <c r="DU15" s="289"/>
      <c r="DV15" s="289"/>
      <c r="DW15" s="289"/>
    </row>
    <row r="16" spans="1:143" s="288"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89"/>
      <c r="DG16" s="289"/>
      <c r="DH16" s="289"/>
      <c r="DI16" s="289"/>
      <c r="DJ16" s="289"/>
      <c r="DK16" s="289"/>
      <c r="DL16" s="289"/>
      <c r="DM16" s="289"/>
      <c r="DN16" s="289"/>
      <c r="DO16" s="289"/>
      <c r="DP16" s="289"/>
      <c r="DQ16" s="289"/>
      <c r="DR16" s="289"/>
      <c r="DS16" s="289"/>
      <c r="DT16" s="289"/>
      <c r="DU16" s="289"/>
      <c r="DV16" s="289"/>
      <c r="DW16" s="289"/>
    </row>
    <row r="17" spans="1:351" s="288"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89"/>
      <c r="DG17" s="289"/>
      <c r="DH17" s="289"/>
      <c r="DI17" s="289"/>
      <c r="DJ17" s="289"/>
      <c r="DK17" s="289"/>
      <c r="DL17" s="289"/>
      <c r="DM17" s="289"/>
      <c r="DN17" s="289"/>
      <c r="DO17" s="289"/>
      <c r="DP17" s="289"/>
      <c r="DQ17" s="289"/>
      <c r="DR17" s="289"/>
      <c r="DS17" s="289"/>
      <c r="DT17" s="289"/>
      <c r="DU17" s="289"/>
      <c r="DV17" s="289"/>
      <c r="DW17" s="289"/>
    </row>
    <row r="18" spans="1:351" s="288"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89"/>
      <c r="DG18" s="289"/>
      <c r="DH18" s="289"/>
      <c r="DI18" s="289"/>
      <c r="DJ18" s="289"/>
      <c r="DK18" s="289"/>
      <c r="DL18" s="289"/>
      <c r="DM18" s="289"/>
      <c r="DN18" s="289"/>
      <c r="DO18" s="289"/>
      <c r="DP18" s="289"/>
      <c r="DQ18" s="289"/>
      <c r="DR18" s="289"/>
      <c r="DS18" s="289"/>
      <c r="DT18" s="289"/>
      <c r="DU18" s="289"/>
      <c r="DV18" s="289"/>
      <c r="DW18" s="289"/>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8" t="s">
        <v>603</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596</v>
      </c>
    </row>
    <row r="50" spans="1:109" x14ac:dyDescent="0.15">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549</v>
      </c>
      <c r="BQ50" s="1315"/>
      <c r="BR50" s="1315"/>
      <c r="BS50" s="1315"/>
      <c r="BT50" s="1315"/>
      <c r="BU50" s="1315"/>
      <c r="BV50" s="1315"/>
      <c r="BW50" s="1315"/>
      <c r="BX50" s="1315" t="s">
        <v>550</v>
      </c>
      <c r="BY50" s="1315"/>
      <c r="BZ50" s="1315"/>
      <c r="CA50" s="1315"/>
      <c r="CB50" s="1315"/>
      <c r="CC50" s="1315"/>
      <c r="CD50" s="1315"/>
      <c r="CE50" s="1315"/>
      <c r="CF50" s="1315" t="s">
        <v>551</v>
      </c>
      <c r="CG50" s="1315"/>
      <c r="CH50" s="1315"/>
      <c r="CI50" s="1315"/>
      <c r="CJ50" s="1315"/>
      <c r="CK50" s="1315"/>
      <c r="CL50" s="1315"/>
      <c r="CM50" s="1315"/>
      <c r="CN50" s="1315" t="s">
        <v>552</v>
      </c>
      <c r="CO50" s="1315"/>
      <c r="CP50" s="1315"/>
      <c r="CQ50" s="1315"/>
      <c r="CR50" s="1315"/>
      <c r="CS50" s="1315"/>
      <c r="CT50" s="1315"/>
      <c r="CU50" s="1315"/>
      <c r="CV50" s="1315" t="s">
        <v>553</v>
      </c>
      <c r="CW50" s="1315"/>
      <c r="CX50" s="1315"/>
      <c r="CY50" s="1315"/>
      <c r="CZ50" s="1315"/>
      <c r="DA50" s="1315"/>
      <c r="DB50" s="1315"/>
      <c r="DC50" s="1315"/>
    </row>
    <row r="51" spans="1:109" ht="13.5" customHeight="1" x14ac:dyDescent="0.15">
      <c r="B51" s="397"/>
      <c r="G51" s="1328"/>
      <c r="H51" s="1328"/>
      <c r="I51" s="1329"/>
      <c r="J51" s="1329"/>
      <c r="K51" s="1327"/>
      <c r="L51" s="1327"/>
      <c r="M51" s="1327"/>
      <c r="N51" s="1327"/>
      <c r="AM51" s="406"/>
      <c r="AN51" s="1317" t="s">
        <v>597</v>
      </c>
      <c r="AO51" s="1317"/>
      <c r="AP51" s="1317"/>
      <c r="AQ51" s="1317"/>
      <c r="AR51" s="1317"/>
      <c r="AS51" s="1317"/>
      <c r="AT51" s="1317"/>
      <c r="AU51" s="1317"/>
      <c r="AV51" s="1317"/>
      <c r="AW51" s="1317"/>
      <c r="AX51" s="1317"/>
      <c r="AY51" s="1317"/>
      <c r="AZ51" s="1317"/>
      <c r="BA51" s="1317"/>
      <c r="BB51" s="1317" t="s">
        <v>598</v>
      </c>
      <c r="BC51" s="1317"/>
      <c r="BD51" s="1317"/>
      <c r="BE51" s="1317"/>
      <c r="BF51" s="1317"/>
      <c r="BG51" s="1317"/>
      <c r="BH51" s="1317"/>
      <c r="BI51" s="1317"/>
      <c r="BJ51" s="1317"/>
      <c r="BK51" s="1317"/>
      <c r="BL51" s="1317"/>
      <c r="BM51" s="1317"/>
      <c r="BN51" s="1317"/>
      <c r="BO51" s="1317"/>
      <c r="BP51" s="1316">
        <v>19.399999999999999</v>
      </c>
      <c r="BQ51" s="1316"/>
      <c r="BR51" s="1316"/>
      <c r="BS51" s="1316"/>
      <c r="BT51" s="1316"/>
      <c r="BU51" s="1316"/>
      <c r="BV51" s="1316"/>
      <c r="BW51" s="1316"/>
      <c r="BX51" s="1316">
        <v>33.700000000000003</v>
      </c>
      <c r="BY51" s="1316"/>
      <c r="BZ51" s="1316"/>
      <c r="CA51" s="1316"/>
      <c r="CB51" s="1316"/>
      <c r="CC51" s="1316"/>
      <c r="CD51" s="1316"/>
      <c r="CE51" s="1316"/>
      <c r="CF51" s="1316">
        <v>36.5</v>
      </c>
      <c r="CG51" s="1316"/>
      <c r="CH51" s="1316"/>
      <c r="CI51" s="1316"/>
      <c r="CJ51" s="1316"/>
      <c r="CK51" s="1316"/>
      <c r="CL51" s="1316"/>
      <c r="CM51" s="1316"/>
      <c r="CN51" s="1316">
        <v>28.6</v>
      </c>
      <c r="CO51" s="1316"/>
      <c r="CP51" s="1316"/>
      <c r="CQ51" s="1316"/>
      <c r="CR51" s="1316"/>
      <c r="CS51" s="1316"/>
      <c r="CT51" s="1316"/>
      <c r="CU51" s="1316"/>
      <c r="CV51" s="1316">
        <v>21</v>
      </c>
      <c r="CW51" s="1316"/>
      <c r="CX51" s="1316"/>
      <c r="CY51" s="1316"/>
      <c r="CZ51" s="1316"/>
      <c r="DA51" s="1316"/>
      <c r="DB51" s="1316"/>
      <c r="DC51" s="1316"/>
    </row>
    <row r="52" spans="1:109" x14ac:dyDescent="0.15">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599</v>
      </c>
      <c r="BC53" s="1317"/>
      <c r="BD53" s="1317"/>
      <c r="BE53" s="1317"/>
      <c r="BF53" s="1317"/>
      <c r="BG53" s="1317"/>
      <c r="BH53" s="1317"/>
      <c r="BI53" s="1317"/>
      <c r="BJ53" s="1317"/>
      <c r="BK53" s="1317"/>
      <c r="BL53" s="1317"/>
      <c r="BM53" s="1317"/>
      <c r="BN53" s="1317"/>
      <c r="BO53" s="1317"/>
      <c r="BP53" s="1316">
        <v>57.4</v>
      </c>
      <c r="BQ53" s="1316"/>
      <c r="BR53" s="1316"/>
      <c r="BS53" s="1316"/>
      <c r="BT53" s="1316"/>
      <c r="BU53" s="1316"/>
      <c r="BV53" s="1316"/>
      <c r="BW53" s="1316"/>
      <c r="BX53" s="1316">
        <v>55.8</v>
      </c>
      <c r="BY53" s="1316"/>
      <c r="BZ53" s="1316"/>
      <c r="CA53" s="1316"/>
      <c r="CB53" s="1316"/>
      <c r="CC53" s="1316"/>
      <c r="CD53" s="1316"/>
      <c r="CE53" s="1316"/>
      <c r="CF53" s="1316">
        <v>55.8</v>
      </c>
      <c r="CG53" s="1316"/>
      <c r="CH53" s="1316"/>
      <c r="CI53" s="1316"/>
      <c r="CJ53" s="1316"/>
      <c r="CK53" s="1316"/>
      <c r="CL53" s="1316"/>
      <c r="CM53" s="1316"/>
      <c r="CN53" s="1316">
        <v>57.6</v>
      </c>
      <c r="CO53" s="1316"/>
      <c r="CP53" s="1316"/>
      <c r="CQ53" s="1316"/>
      <c r="CR53" s="1316"/>
      <c r="CS53" s="1316"/>
      <c r="CT53" s="1316"/>
      <c r="CU53" s="1316"/>
      <c r="CV53" s="1316">
        <v>59.5</v>
      </c>
      <c r="CW53" s="1316"/>
      <c r="CX53" s="1316"/>
      <c r="CY53" s="1316"/>
      <c r="CZ53" s="1316"/>
      <c r="DA53" s="1316"/>
      <c r="DB53" s="1316"/>
      <c r="DC53" s="1316"/>
    </row>
    <row r="54" spans="1:109" x14ac:dyDescent="0.15">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405"/>
      <c r="B55" s="397"/>
      <c r="G55" s="1311"/>
      <c r="H55" s="1311"/>
      <c r="I55" s="1311"/>
      <c r="J55" s="1311"/>
      <c r="K55" s="1327"/>
      <c r="L55" s="1327"/>
      <c r="M55" s="1327"/>
      <c r="N55" s="1327"/>
      <c r="AN55" s="1315" t="s">
        <v>600</v>
      </c>
      <c r="AO55" s="1315"/>
      <c r="AP55" s="1315"/>
      <c r="AQ55" s="1315"/>
      <c r="AR55" s="1315"/>
      <c r="AS55" s="1315"/>
      <c r="AT55" s="1315"/>
      <c r="AU55" s="1315"/>
      <c r="AV55" s="1315"/>
      <c r="AW55" s="1315"/>
      <c r="AX55" s="1315"/>
      <c r="AY55" s="1315"/>
      <c r="AZ55" s="1315"/>
      <c r="BA55" s="1315"/>
      <c r="BB55" s="1317" t="s">
        <v>598</v>
      </c>
      <c r="BC55" s="1317"/>
      <c r="BD55" s="1317"/>
      <c r="BE55" s="1317"/>
      <c r="BF55" s="1317"/>
      <c r="BG55" s="1317"/>
      <c r="BH55" s="1317"/>
      <c r="BI55" s="1317"/>
      <c r="BJ55" s="1317"/>
      <c r="BK55" s="1317"/>
      <c r="BL55" s="1317"/>
      <c r="BM55" s="1317"/>
      <c r="BN55" s="1317"/>
      <c r="BO55" s="1317"/>
      <c r="BP55" s="1316">
        <v>35.299999999999997</v>
      </c>
      <c r="BQ55" s="1316"/>
      <c r="BR55" s="1316"/>
      <c r="BS55" s="1316"/>
      <c r="BT55" s="1316"/>
      <c r="BU55" s="1316"/>
      <c r="BV55" s="1316"/>
      <c r="BW55" s="1316"/>
      <c r="BX55" s="1316">
        <v>31.9</v>
      </c>
      <c r="BY55" s="1316"/>
      <c r="BZ55" s="1316"/>
      <c r="CA55" s="1316"/>
      <c r="CB55" s="1316"/>
      <c r="CC55" s="1316"/>
      <c r="CD55" s="1316"/>
      <c r="CE55" s="1316"/>
      <c r="CF55" s="1316">
        <v>24.2</v>
      </c>
      <c r="CG55" s="1316"/>
      <c r="CH55" s="1316"/>
      <c r="CI55" s="1316"/>
      <c r="CJ55" s="1316"/>
      <c r="CK55" s="1316"/>
      <c r="CL55" s="1316"/>
      <c r="CM55" s="1316"/>
      <c r="CN55" s="1316">
        <v>22.1</v>
      </c>
      <c r="CO55" s="1316"/>
      <c r="CP55" s="1316"/>
      <c r="CQ55" s="1316"/>
      <c r="CR55" s="1316"/>
      <c r="CS55" s="1316"/>
      <c r="CT55" s="1316"/>
      <c r="CU55" s="1316"/>
      <c r="CV55" s="1316">
        <v>20.399999999999999</v>
      </c>
      <c r="CW55" s="1316"/>
      <c r="CX55" s="1316"/>
      <c r="CY55" s="1316"/>
      <c r="CZ55" s="1316"/>
      <c r="DA55" s="1316"/>
      <c r="DB55" s="1316"/>
      <c r="DC55" s="1316"/>
    </row>
    <row r="56" spans="1:109" x14ac:dyDescent="0.15">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x14ac:dyDescent="0.15">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599</v>
      </c>
      <c r="BC57" s="1317"/>
      <c r="BD57" s="1317"/>
      <c r="BE57" s="1317"/>
      <c r="BF57" s="1317"/>
      <c r="BG57" s="1317"/>
      <c r="BH57" s="1317"/>
      <c r="BI57" s="1317"/>
      <c r="BJ57" s="1317"/>
      <c r="BK57" s="1317"/>
      <c r="BL57" s="1317"/>
      <c r="BM57" s="1317"/>
      <c r="BN57" s="1317"/>
      <c r="BO57" s="1317"/>
      <c r="BP57" s="1316">
        <v>60.4</v>
      </c>
      <c r="BQ57" s="1316"/>
      <c r="BR57" s="1316"/>
      <c r="BS57" s="1316"/>
      <c r="BT57" s="1316"/>
      <c r="BU57" s="1316"/>
      <c r="BV57" s="1316"/>
      <c r="BW57" s="1316"/>
      <c r="BX57" s="1316">
        <v>59.4</v>
      </c>
      <c r="BY57" s="1316"/>
      <c r="BZ57" s="1316"/>
      <c r="CA57" s="1316"/>
      <c r="CB57" s="1316"/>
      <c r="CC57" s="1316"/>
      <c r="CD57" s="1316"/>
      <c r="CE57" s="1316"/>
      <c r="CF57" s="1316">
        <v>60.2</v>
      </c>
      <c r="CG57" s="1316"/>
      <c r="CH57" s="1316"/>
      <c r="CI57" s="1316"/>
      <c r="CJ57" s="1316"/>
      <c r="CK57" s="1316"/>
      <c r="CL57" s="1316"/>
      <c r="CM57" s="1316"/>
      <c r="CN57" s="1316">
        <v>61.5</v>
      </c>
      <c r="CO57" s="1316"/>
      <c r="CP57" s="1316"/>
      <c r="CQ57" s="1316"/>
      <c r="CR57" s="1316"/>
      <c r="CS57" s="1316"/>
      <c r="CT57" s="1316"/>
      <c r="CU57" s="1316"/>
      <c r="CV57" s="1316">
        <v>62.8</v>
      </c>
      <c r="CW57" s="1316"/>
      <c r="CX57" s="1316"/>
      <c r="CY57" s="1316"/>
      <c r="CZ57" s="1316"/>
      <c r="DA57" s="1316"/>
      <c r="DB57" s="1316"/>
      <c r="DC57" s="1316"/>
      <c r="DD57" s="410"/>
      <c r="DE57" s="409"/>
    </row>
    <row r="58" spans="1:109" s="405" customFormat="1" x14ac:dyDescent="0.15">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601</v>
      </c>
    </row>
    <row r="64" spans="1:109" x14ac:dyDescent="0.15">
      <c r="B64" s="397"/>
      <c r="G64" s="404"/>
      <c r="I64" s="417"/>
      <c r="J64" s="417"/>
      <c r="K64" s="417"/>
      <c r="L64" s="417"/>
      <c r="M64" s="417"/>
      <c r="N64" s="418"/>
      <c r="AM64" s="404"/>
      <c r="AN64" s="404" t="s">
        <v>595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8" t="s">
        <v>604</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596</v>
      </c>
    </row>
    <row r="72" spans="2:107" x14ac:dyDescent="0.15">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549</v>
      </c>
      <c r="BQ72" s="1315"/>
      <c r="BR72" s="1315"/>
      <c r="BS72" s="1315"/>
      <c r="BT72" s="1315"/>
      <c r="BU72" s="1315"/>
      <c r="BV72" s="1315"/>
      <c r="BW72" s="1315"/>
      <c r="BX72" s="1315" t="s">
        <v>550</v>
      </c>
      <c r="BY72" s="1315"/>
      <c r="BZ72" s="1315"/>
      <c r="CA72" s="1315"/>
      <c r="CB72" s="1315"/>
      <c r="CC72" s="1315"/>
      <c r="CD72" s="1315"/>
      <c r="CE72" s="1315"/>
      <c r="CF72" s="1315" t="s">
        <v>551</v>
      </c>
      <c r="CG72" s="1315"/>
      <c r="CH72" s="1315"/>
      <c r="CI72" s="1315"/>
      <c r="CJ72" s="1315"/>
      <c r="CK72" s="1315"/>
      <c r="CL72" s="1315"/>
      <c r="CM72" s="1315"/>
      <c r="CN72" s="1315" t="s">
        <v>552</v>
      </c>
      <c r="CO72" s="1315"/>
      <c r="CP72" s="1315"/>
      <c r="CQ72" s="1315"/>
      <c r="CR72" s="1315"/>
      <c r="CS72" s="1315"/>
      <c r="CT72" s="1315"/>
      <c r="CU72" s="1315"/>
      <c r="CV72" s="1315" t="s">
        <v>553</v>
      </c>
      <c r="CW72" s="1315"/>
      <c r="CX72" s="1315"/>
      <c r="CY72" s="1315"/>
      <c r="CZ72" s="1315"/>
      <c r="DA72" s="1315"/>
      <c r="DB72" s="1315"/>
      <c r="DC72" s="1315"/>
    </row>
    <row r="73" spans="2:107" x14ac:dyDescent="0.15">
      <c r="B73" s="397"/>
      <c r="G73" s="1328"/>
      <c r="H73" s="1328"/>
      <c r="I73" s="1328"/>
      <c r="J73" s="1328"/>
      <c r="K73" s="1331"/>
      <c r="L73" s="1331"/>
      <c r="M73" s="1331"/>
      <c r="N73" s="1331"/>
      <c r="AM73" s="406"/>
      <c r="AN73" s="1317" t="s">
        <v>597</v>
      </c>
      <c r="AO73" s="1317"/>
      <c r="AP73" s="1317"/>
      <c r="AQ73" s="1317"/>
      <c r="AR73" s="1317"/>
      <c r="AS73" s="1317"/>
      <c r="AT73" s="1317"/>
      <c r="AU73" s="1317"/>
      <c r="AV73" s="1317"/>
      <c r="AW73" s="1317"/>
      <c r="AX73" s="1317"/>
      <c r="AY73" s="1317"/>
      <c r="AZ73" s="1317"/>
      <c r="BA73" s="1317"/>
      <c r="BB73" s="1317" t="s">
        <v>598</v>
      </c>
      <c r="BC73" s="1317"/>
      <c r="BD73" s="1317"/>
      <c r="BE73" s="1317"/>
      <c r="BF73" s="1317"/>
      <c r="BG73" s="1317"/>
      <c r="BH73" s="1317"/>
      <c r="BI73" s="1317"/>
      <c r="BJ73" s="1317"/>
      <c r="BK73" s="1317"/>
      <c r="BL73" s="1317"/>
      <c r="BM73" s="1317"/>
      <c r="BN73" s="1317"/>
      <c r="BO73" s="1317"/>
      <c r="BP73" s="1316">
        <v>19.399999999999999</v>
      </c>
      <c r="BQ73" s="1316"/>
      <c r="BR73" s="1316"/>
      <c r="BS73" s="1316"/>
      <c r="BT73" s="1316"/>
      <c r="BU73" s="1316"/>
      <c r="BV73" s="1316"/>
      <c r="BW73" s="1316"/>
      <c r="BX73" s="1316">
        <v>33.700000000000003</v>
      </c>
      <c r="BY73" s="1316"/>
      <c r="BZ73" s="1316"/>
      <c r="CA73" s="1316"/>
      <c r="CB73" s="1316"/>
      <c r="CC73" s="1316"/>
      <c r="CD73" s="1316"/>
      <c r="CE73" s="1316"/>
      <c r="CF73" s="1316">
        <v>36.5</v>
      </c>
      <c r="CG73" s="1316"/>
      <c r="CH73" s="1316"/>
      <c r="CI73" s="1316"/>
      <c r="CJ73" s="1316"/>
      <c r="CK73" s="1316"/>
      <c r="CL73" s="1316"/>
      <c r="CM73" s="1316"/>
      <c r="CN73" s="1316">
        <v>28.6</v>
      </c>
      <c r="CO73" s="1316"/>
      <c r="CP73" s="1316"/>
      <c r="CQ73" s="1316"/>
      <c r="CR73" s="1316"/>
      <c r="CS73" s="1316"/>
      <c r="CT73" s="1316"/>
      <c r="CU73" s="1316"/>
      <c r="CV73" s="1316">
        <v>21</v>
      </c>
      <c r="CW73" s="1316"/>
      <c r="CX73" s="1316"/>
      <c r="CY73" s="1316"/>
      <c r="CZ73" s="1316"/>
      <c r="DA73" s="1316"/>
      <c r="DB73" s="1316"/>
      <c r="DC73" s="1316"/>
    </row>
    <row r="74" spans="2:107" x14ac:dyDescent="0.15">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602</v>
      </c>
      <c r="BC75" s="1317"/>
      <c r="BD75" s="1317"/>
      <c r="BE75" s="1317"/>
      <c r="BF75" s="1317"/>
      <c r="BG75" s="1317"/>
      <c r="BH75" s="1317"/>
      <c r="BI75" s="1317"/>
      <c r="BJ75" s="1317"/>
      <c r="BK75" s="1317"/>
      <c r="BL75" s="1317"/>
      <c r="BM75" s="1317"/>
      <c r="BN75" s="1317"/>
      <c r="BO75" s="1317"/>
      <c r="BP75" s="1316">
        <v>5.5</v>
      </c>
      <c r="BQ75" s="1316"/>
      <c r="BR75" s="1316"/>
      <c r="BS75" s="1316"/>
      <c r="BT75" s="1316"/>
      <c r="BU75" s="1316"/>
      <c r="BV75" s="1316"/>
      <c r="BW75" s="1316"/>
      <c r="BX75" s="1316">
        <v>5.6</v>
      </c>
      <c r="BY75" s="1316"/>
      <c r="BZ75" s="1316"/>
      <c r="CA75" s="1316"/>
      <c r="CB75" s="1316"/>
      <c r="CC75" s="1316"/>
      <c r="CD75" s="1316"/>
      <c r="CE75" s="1316"/>
      <c r="CF75" s="1316">
        <v>6.2</v>
      </c>
      <c r="CG75" s="1316"/>
      <c r="CH75" s="1316"/>
      <c r="CI75" s="1316"/>
      <c r="CJ75" s="1316"/>
      <c r="CK75" s="1316"/>
      <c r="CL75" s="1316"/>
      <c r="CM75" s="1316"/>
      <c r="CN75" s="1316">
        <v>6.8</v>
      </c>
      <c r="CO75" s="1316"/>
      <c r="CP75" s="1316"/>
      <c r="CQ75" s="1316"/>
      <c r="CR75" s="1316"/>
      <c r="CS75" s="1316"/>
      <c r="CT75" s="1316"/>
      <c r="CU75" s="1316"/>
      <c r="CV75" s="1316">
        <v>7.1</v>
      </c>
      <c r="CW75" s="1316"/>
      <c r="CX75" s="1316"/>
      <c r="CY75" s="1316"/>
      <c r="CZ75" s="1316"/>
      <c r="DA75" s="1316"/>
      <c r="DB75" s="1316"/>
      <c r="DC75" s="1316"/>
    </row>
    <row r="76" spans="2:107" x14ac:dyDescent="0.15">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397"/>
      <c r="G77" s="1311"/>
      <c r="H77" s="1311"/>
      <c r="I77" s="1311"/>
      <c r="J77" s="1311"/>
      <c r="K77" s="1331"/>
      <c r="L77" s="1331"/>
      <c r="M77" s="1331"/>
      <c r="N77" s="1331"/>
      <c r="AN77" s="1315" t="s">
        <v>600</v>
      </c>
      <c r="AO77" s="1315"/>
      <c r="AP77" s="1315"/>
      <c r="AQ77" s="1315"/>
      <c r="AR77" s="1315"/>
      <c r="AS77" s="1315"/>
      <c r="AT77" s="1315"/>
      <c r="AU77" s="1315"/>
      <c r="AV77" s="1315"/>
      <c r="AW77" s="1315"/>
      <c r="AX77" s="1315"/>
      <c r="AY77" s="1315"/>
      <c r="AZ77" s="1315"/>
      <c r="BA77" s="1315"/>
      <c r="BB77" s="1317" t="s">
        <v>598</v>
      </c>
      <c r="BC77" s="1317"/>
      <c r="BD77" s="1317"/>
      <c r="BE77" s="1317"/>
      <c r="BF77" s="1317"/>
      <c r="BG77" s="1317"/>
      <c r="BH77" s="1317"/>
      <c r="BI77" s="1317"/>
      <c r="BJ77" s="1317"/>
      <c r="BK77" s="1317"/>
      <c r="BL77" s="1317"/>
      <c r="BM77" s="1317"/>
      <c r="BN77" s="1317"/>
      <c r="BO77" s="1317"/>
      <c r="BP77" s="1316">
        <v>35.299999999999997</v>
      </c>
      <c r="BQ77" s="1316"/>
      <c r="BR77" s="1316"/>
      <c r="BS77" s="1316"/>
      <c r="BT77" s="1316"/>
      <c r="BU77" s="1316"/>
      <c r="BV77" s="1316"/>
      <c r="BW77" s="1316"/>
      <c r="BX77" s="1316">
        <v>31.9</v>
      </c>
      <c r="BY77" s="1316"/>
      <c r="BZ77" s="1316"/>
      <c r="CA77" s="1316"/>
      <c r="CB77" s="1316"/>
      <c r="CC77" s="1316"/>
      <c r="CD77" s="1316"/>
      <c r="CE77" s="1316"/>
      <c r="CF77" s="1316">
        <v>24.2</v>
      </c>
      <c r="CG77" s="1316"/>
      <c r="CH77" s="1316"/>
      <c r="CI77" s="1316"/>
      <c r="CJ77" s="1316"/>
      <c r="CK77" s="1316"/>
      <c r="CL77" s="1316"/>
      <c r="CM77" s="1316"/>
      <c r="CN77" s="1316">
        <v>22.1</v>
      </c>
      <c r="CO77" s="1316"/>
      <c r="CP77" s="1316"/>
      <c r="CQ77" s="1316"/>
      <c r="CR77" s="1316"/>
      <c r="CS77" s="1316"/>
      <c r="CT77" s="1316"/>
      <c r="CU77" s="1316"/>
      <c r="CV77" s="1316">
        <v>20.399999999999999</v>
      </c>
      <c r="CW77" s="1316"/>
      <c r="CX77" s="1316"/>
      <c r="CY77" s="1316"/>
      <c r="CZ77" s="1316"/>
      <c r="DA77" s="1316"/>
      <c r="DB77" s="1316"/>
      <c r="DC77" s="1316"/>
    </row>
    <row r="78" spans="2:107" x14ac:dyDescent="0.15">
      <c r="B78" s="397"/>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397"/>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602</v>
      </c>
      <c r="BC79" s="1317"/>
      <c r="BD79" s="1317"/>
      <c r="BE79" s="1317"/>
      <c r="BF79" s="1317"/>
      <c r="BG79" s="1317"/>
      <c r="BH79" s="1317"/>
      <c r="BI79" s="1317"/>
      <c r="BJ79" s="1317"/>
      <c r="BK79" s="1317"/>
      <c r="BL79" s="1317"/>
      <c r="BM79" s="1317"/>
      <c r="BN79" s="1317"/>
      <c r="BO79" s="1317"/>
      <c r="BP79" s="1316">
        <v>6.9</v>
      </c>
      <c r="BQ79" s="1316"/>
      <c r="BR79" s="1316"/>
      <c r="BS79" s="1316"/>
      <c r="BT79" s="1316"/>
      <c r="BU79" s="1316"/>
      <c r="BV79" s="1316"/>
      <c r="BW79" s="1316"/>
      <c r="BX79" s="1316">
        <v>6.6</v>
      </c>
      <c r="BY79" s="1316"/>
      <c r="BZ79" s="1316"/>
      <c r="CA79" s="1316"/>
      <c r="CB79" s="1316"/>
      <c r="CC79" s="1316"/>
      <c r="CD79" s="1316"/>
      <c r="CE79" s="1316"/>
      <c r="CF79" s="1316">
        <v>6.4</v>
      </c>
      <c r="CG79" s="1316"/>
      <c r="CH79" s="1316"/>
      <c r="CI79" s="1316"/>
      <c r="CJ79" s="1316"/>
      <c r="CK79" s="1316"/>
      <c r="CL79" s="1316"/>
      <c r="CM79" s="1316"/>
      <c r="CN79" s="1316">
        <v>6.3</v>
      </c>
      <c r="CO79" s="1316"/>
      <c r="CP79" s="1316"/>
      <c r="CQ79" s="1316"/>
      <c r="CR79" s="1316"/>
      <c r="CS79" s="1316"/>
      <c r="CT79" s="1316"/>
      <c r="CU79" s="1316"/>
      <c r="CV79" s="1316">
        <v>6.2</v>
      </c>
      <c r="CW79" s="1316"/>
      <c r="CX79" s="1316"/>
      <c r="CY79" s="1316"/>
      <c r="CZ79" s="1316"/>
      <c r="DA79" s="1316"/>
      <c r="DB79" s="1316"/>
      <c r="DC79" s="1316"/>
    </row>
    <row r="80" spans="2:107" x14ac:dyDescent="0.15">
      <c r="B80" s="397"/>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5DfZ80gGsHKRueO1DmjZP7IdZyFd6MPV2upi5gqm/tKX/g1L8zRfEdMLO2a3Y6judTdU7zpvQaddxdmhqKKuIg==" saltValue="TxgRY+9TKuvbV3Pgi10Fa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89" customWidth="1"/>
    <col min="35" max="122" width="2.5" style="288" customWidth="1"/>
    <col min="123" max="16384" width="2.5" style="288" hidden="1"/>
  </cols>
  <sheetData>
    <row r="1" spans="1:34" ht="13.5" customHeight="1"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1:34" x14ac:dyDescent="0.15">
      <c r="S2" s="288"/>
      <c r="AH2" s="288"/>
    </row>
    <row r="3" spans="1: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1:34" x14ac:dyDescent="0.15"/>
    <row r="5" spans="1:34" x14ac:dyDescent="0.15"/>
    <row r="6" spans="1:34" x14ac:dyDescent="0.15"/>
    <row r="7" spans="1:34" x14ac:dyDescent="0.15"/>
    <row r="8" spans="1:34" x14ac:dyDescent="0.15"/>
    <row r="9" spans="1:34" x14ac:dyDescent="0.15">
      <c r="AH9" s="288"/>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496</v>
      </c>
    </row>
  </sheetData>
  <sheetProtection algorithmName="SHA-512" hashValue="pNzGOlZ+56BRqIBNVd7y5D29ptfI3WhqpMfRGVcqJGWmvm5PwXu1/IOHAFyENKeGS0s9shs0h/j3dpwpsJKMAg==" saltValue="QwRVnf/SIXKBqK4VHZcXe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c r="AG59" s="288"/>
      <c r="AH59" s="288"/>
    </row>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496</v>
      </c>
    </row>
  </sheetData>
  <sheetProtection algorithmName="SHA-512" hashValue="SqHU0WqdaAicT+fXKujchAbbQT2k8JaMk1r/aArfVPqkHGr2kR3lSuPIA9bjHRPwTiasHwrCtckBF3G4qQCSAg==" saltValue="OY35DU7DW8Gjpg8/TsPoF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6" customWidth="1"/>
    <col min="2" max="8" width="13.375" style="146" customWidth="1"/>
    <col min="9" max="16384" width="11.125" style="146"/>
  </cols>
  <sheetData>
    <row r="1" spans="1:8" x14ac:dyDescent="0.15">
      <c r="A1" s="140"/>
      <c r="B1" s="141"/>
      <c r="C1" s="142"/>
      <c r="D1" s="143"/>
      <c r="E1" s="144"/>
      <c r="F1" s="144"/>
      <c r="G1" s="144"/>
      <c r="H1" s="145"/>
    </row>
    <row r="2" spans="1:8" x14ac:dyDescent="0.15">
      <c r="A2" s="147"/>
      <c r="B2" s="148"/>
      <c r="C2" s="149"/>
      <c r="D2" s="150" t="s">
        <v>52</v>
      </c>
      <c r="E2" s="151"/>
      <c r="F2" s="152" t="s">
        <v>546</v>
      </c>
      <c r="G2" s="153"/>
      <c r="H2" s="154"/>
    </row>
    <row r="3" spans="1:8" x14ac:dyDescent="0.15">
      <c r="A3" s="150" t="s">
        <v>539</v>
      </c>
      <c r="B3" s="155"/>
      <c r="C3" s="156"/>
      <c r="D3" s="157">
        <v>54845</v>
      </c>
      <c r="E3" s="158"/>
      <c r="F3" s="159">
        <v>44504</v>
      </c>
      <c r="G3" s="160"/>
      <c r="H3" s="161"/>
    </row>
    <row r="4" spans="1:8" x14ac:dyDescent="0.15">
      <c r="A4" s="162"/>
      <c r="B4" s="163"/>
      <c r="C4" s="164"/>
      <c r="D4" s="165">
        <v>19148</v>
      </c>
      <c r="E4" s="166"/>
      <c r="F4" s="167">
        <v>25876</v>
      </c>
      <c r="G4" s="168"/>
      <c r="H4" s="169"/>
    </row>
    <row r="5" spans="1:8" x14ac:dyDescent="0.15">
      <c r="A5" s="150" t="s">
        <v>541</v>
      </c>
      <c r="B5" s="155"/>
      <c r="C5" s="156"/>
      <c r="D5" s="157">
        <v>108427</v>
      </c>
      <c r="E5" s="158"/>
      <c r="F5" s="159">
        <v>47820</v>
      </c>
      <c r="G5" s="160"/>
      <c r="H5" s="161"/>
    </row>
    <row r="6" spans="1:8" x14ac:dyDescent="0.15">
      <c r="A6" s="162"/>
      <c r="B6" s="163"/>
      <c r="C6" s="164"/>
      <c r="D6" s="165">
        <v>18137</v>
      </c>
      <c r="E6" s="166"/>
      <c r="F6" s="167">
        <v>25855</v>
      </c>
      <c r="G6" s="168"/>
      <c r="H6" s="169"/>
    </row>
    <row r="7" spans="1:8" x14ac:dyDescent="0.15">
      <c r="A7" s="150" t="s">
        <v>542</v>
      </c>
      <c r="B7" s="155"/>
      <c r="C7" s="156"/>
      <c r="D7" s="157">
        <v>73708</v>
      </c>
      <c r="E7" s="158"/>
      <c r="F7" s="159">
        <v>41934</v>
      </c>
      <c r="G7" s="160"/>
      <c r="H7" s="161"/>
    </row>
    <row r="8" spans="1:8" x14ac:dyDescent="0.15">
      <c r="A8" s="162"/>
      <c r="B8" s="163"/>
      <c r="C8" s="164"/>
      <c r="D8" s="165">
        <v>20783</v>
      </c>
      <c r="E8" s="166"/>
      <c r="F8" s="167">
        <v>23352</v>
      </c>
      <c r="G8" s="168"/>
      <c r="H8" s="169"/>
    </row>
    <row r="9" spans="1:8" x14ac:dyDescent="0.15">
      <c r="A9" s="150" t="s">
        <v>543</v>
      </c>
      <c r="B9" s="155"/>
      <c r="C9" s="156"/>
      <c r="D9" s="157">
        <v>33559</v>
      </c>
      <c r="E9" s="158"/>
      <c r="F9" s="159">
        <v>45588</v>
      </c>
      <c r="G9" s="160"/>
      <c r="H9" s="161"/>
    </row>
    <row r="10" spans="1:8" x14ac:dyDescent="0.15">
      <c r="A10" s="162"/>
      <c r="B10" s="163"/>
      <c r="C10" s="164"/>
      <c r="D10" s="165">
        <v>10457</v>
      </c>
      <c r="E10" s="166"/>
      <c r="F10" s="167">
        <v>24150</v>
      </c>
      <c r="G10" s="168"/>
      <c r="H10" s="169"/>
    </row>
    <row r="11" spans="1:8" x14ac:dyDescent="0.15">
      <c r="A11" s="150" t="s">
        <v>544</v>
      </c>
      <c r="B11" s="155"/>
      <c r="C11" s="156"/>
      <c r="D11" s="157">
        <v>48465</v>
      </c>
      <c r="E11" s="158"/>
      <c r="F11" s="159">
        <v>45483</v>
      </c>
      <c r="G11" s="160"/>
      <c r="H11" s="161"/>
    </row>
    <row r="12" spans="1:8" x14ac:dyDescent="0.15">
      <c r="A12" s="162"/>
      <c r="B12" s="163"/>
      <c r="C12" s="170"/>
      <c r="D12" s="165">
        <v>21911</v>
      </c>
      <c r="E12" s="166"/>
      <c r="F12" s="167">
        <v>24241</v>
      </c>
      <c r="G12" s="168"/>
      <c r="H12" s="169"/>
    </row>
    <row r="13" spans="1:8" x14ac:dyDescent="0.15">
      <c r="A13" s="150"/>
      <c r="B13" s="155"/>
      <c r="C13" s="171"/>
      <c r="D13" s="172">
        <v>63801</v>
      </c>
      <c r="E13" s="173"/>
      <c r="F13" s="174">
        <v>45066</v>
      </c>
      <c r="G13" s="175"/>
      <c r="H13" s="161"/>
    </row>
    <row r="14" spans="1:8" x14ac:dyDescent="0.15">
      <c r="A14" s="162"/>
      <c r="B14" s="163"/>
      <c r="C14" s="164"/>
      <c r="D14" s="165">
        <v>18087</v>
      </c>
      <c r="E14" s="166"/>
      <c r="F14" s="167">
        <v>24695</v>
      </c>
      <c r="G14" s="168"/>
      <c r="H14" s="169"/>
    </row>
    <row r="17" spans="1:11" x14ac:dyDescent="0.15">
      <c r="A17" s="146" t="s">
        <v>53</v>
      </c>
    </row>
    <row r="18" spans="1:11" x14ac:dyDescent="0.15">
      <c r="A18" s="176"/>
      <c r="B18" s="176" t="str">
        <f>実質収支比率等に係る経年分析!F$46</f>
        <v>H28</v>
      </c>
      <c r="C18" s="176" t="str">
        <f>実質収支比率等に係る経年分析!G$46</f>
        <v>H29</v>
      </c>
      <c r="D18" s="176" t="str">
        <f>実質収支比率等に係る経年分析!H$46</f>
        <v>H30</v>
      </c>
      <c r="E18" s="176" t="str">
        <f>実質収支比率等に係る経年分析!I$46</f>
        <v>R01</v>
      </c>
      <c r="F18" s="176" t="str">
        <f>実質収支比率等に係る経年分析!J$46</f>
        <v>R02</v>
      </c>
    </row>
    <row r="19" spans="1:11" x14ac:dyDescent="0.15">
      <c r="A19" s="176" t="s">
        <v>54</v>
      </c>
      <c r="B19" s="176">
        <f>ROUND(VALUE(SUBSTITUTE(実質収支比率等に係る経年分析!F$48,"▲","-")),2)</f>
        <v>3.2</v>
      </c>
      <c r="C19" s="176">
        <f>ROUND(VALUE(SUBSTITUTE(実質収支比率等に係る経年分析!G$48,"▲","-")),2)</f>
        <v>2.37</v>
      </c>
      <c r="D19" s="176">
        <f>ROUND(VALUE(SUBSTITUTE(実質収支比率等に係る経年分析!H$48,"▲","-")),2)</f>
        <v>2.41</v>
      </c>
      <c r="E19" s="176">
        <f>ROUND(VALUE(SUBSTITUTE(実質収支比率等に係る経年分析!I$48,"▲","-")),2)</f>
        <v>2.33</v>
      </c>
      <c r="F19" s="176">
        <f>ROUND(VALUE(SUBSTITUTE(実質収支比率等に係る経年分析!J$48,"▲","-")),2)</f>
        <v>2.76</v>
      </c>
    </row>
    <row r="20" spans="1:11" x14ac:dyDescent="0.15">
      <c r="A20" s="176" t="s">
        <v>55</v>
      </c>
      <c r="B20" s="176">
        <f>ROUND(VALUE(SUBSTITUTE(実質収支比率等に係る経年分析!F$47,"▲","-")),2)</f>
        <v>30.27</v>
      </c>
      <c r="C20" s="176">
        <f>ROUND(VALUE(SUBSTITUTE(実質収支比率等に係る経年分析!G$47,"▲","-")),2)</f>
        <v>26.45</v>
      </c>
      <c r="D20" s="176">
        <f>ROUND(VALUE(SUBSTITUTE(実質収支比率等に係る経年分析!H$47,"▲","-")),2)</f>
        <v>23.21</v>
      </c>
      <c r="E20" s="176">
        <f>ROUND(VALUE(SUBSTITUTE(実質収支比率等に係る経年分析!I$47,"▲","-")),2)</f>
        <v>21.13</v>
      </c>
      <c r="F20" s="176">
        <f>ROUND(VALUE(SUBSTITUTE(実質収支比率等に係る経年分析!J$47,"▲","-")),2)</f>
        <v>19.04</v>
      </c>
    </row>
    <row r="21" spans="1:11" x14ac:dyDescent="0.15">
      <c r="A21" s="176" t="s">
        <v>56</v>
      </c>
      <c r="B21" s="176">
        <f>IF(ISNUMBER(VALUE(SUBSTITUTE(実質収支比率等に係る経年分析!F$49,"▲","-"))),ROUND(VALUE(SUBSTITUTE(実質収支比率等に係る経年分析!F$49,"▲","-")),2),NA())</f>
        <v>-0.56000000000000005</v>
      </c>
      <c r="C21" s="176">
        <f>IF(ISNUMBER(VALUE(SUBSTITUTE(実質収支比率等に係る経年分析!G$49,"▲","-"))),ROUND(VALUE(SUBSTITUTE(実質収支比率等に係る経年分析!G$49,"▲","-")),2),NA())</f>
        <v>-5.92</v>
      </c>
      <c r="D21" s="176">
        <f>IF(ISNUMBER(VALUE(SUBSTITUTE(実質収支比率等に係る経年分析!H$49,"▲","-"))),ROUND(VALUE(SUBSTITUTE(実質収支比率等に係る経年分析!H$49,"▲","-")),2),NA())</f>
        <v>-4.08</v>
      </c>
      <c r="E21" s="176">
        <f>IF(ISNUMBER(VALUE(SUBSTITUTE(実質収支比率等に係る経年分析!I$49,"▲","-"))),ROUND(VALUE(SUBSTITUTE(実質収支比率等に係る経年分析!I$49,"▲","-")),2),NA())</f>
        <v>-3.02</v>
      </c>
      <c r="F21" s="176">
        <f>IF(ISNUMBER(VALUE(SUBSTITUTE(実質収支比率等に係る経年分析!J$49,"▲","-"))),ROUND(VALUE(SUBSTITUTE(実質収支比率等に係る経年分析!J$49,"▲","-")),2),NA())</f>
        <v>-2.12</v>
      </c>
    </row>
    <row r="24" spans="1:11" x14ac:dyDescent="0.15">
      <c r="A24" s="146" t="s">
        <v>57</v>
      </c>
    </row>
    <row r="25" spans="1:11" x14ac:dyDescent="0.15">
      <c r="A25" s="177"/>
      <c r="B25" s="177" t="str">
        <f>連結実質赤字比率に係る赤字・黒字の構成分析!F$33</f>
        <v>H28</v>
      </c>
      <c r="C25" s="177"/>
      <c r="D25" s="177" t="str">
        <f>連結実質赤字比率に係る赤字・黒字の構成分析!G$33</f>
        <v>H29</v>
      </c>
      <c r="E25" s="177"/>
      <c r="F25" s="177" t="str">
        <f>連結実質赤字比率に係る赤字・黒字の構成分析!H$33</f>
        <v>H30</v>
      </c>
      <c r="G25" s="177"/>
      <c r="H25" s="177" t="str">
        <f>連結実質赤字比率に係る赤字・黒字の構成分析!I$33</f>
        <v>R01</v>
      </c>
      <c r="I25" s="177"/>
      <c r="J25" s="177" t="str">
        <f>連結実質赤字比率に係る赤字・黒字の構成分析!J$33</f>
        <v>R02</v>
      </c>
      <c r="K25" s="177"/>
    </row>
    <row r="26" spans="1:11" x14ac:dyDescent="0.15">
      <c r="A26" s="177"/>
      <c r="B26" s="177" t="s">
        <v>58</v>
      </c>
      <c r="C26" s="177" t="s">
        <v>59</v>
      </c>
      <c r="D26" s="177" t="s">
        <v>58</v>
      </c>
      <c r="E26" s="177" t="s">
        <v>59</v>
      </c>
      <c r="F26" s="177" t="s">
        <v>58</v>
      </c>
      <c r="G26" s="177" t="s">
        <v>59</v>
      </c>
      <c r="H26" s="177" t="s">
        <v>58</v>
      </c>
      <c r="I26" s="177" t="s">
        <v>59</v>
      </c>
      <c r="J26" s="177" t="s">
        <v>58</v>
      </c>
      <c r="K26" s="177" t="s">
        <v>59</v>
      </c>
    </row>
    <row r="27" spans="1:11" x14ac:dyDescent="0.15">
      <c r="A27" s="177" t="str">
        <f>IF(連結実質赤字比率に係る赤字・黒字の構成分析!C$43="",NA(),連結実質赤字比率に係る赤字・黒字の構成分析!C$43)</f>
        <v>その他会計（黒字）</v>
      </c>
      <c r="B27" s="177" t="e">
        <f>IF(ROUND(VALUE(SUBSTITUTE(連結実質赤字比率に係る赤字・黒字の構成分析!F$43,"▲", "-")), 2) &lt; 0, ABS(ROUND(VALUE(SUBSTITUTE(連結実質赤字比率に係る赤字・黒字の構成分析!F$43,"▲", "-")), 2)), NA())</f>
        <v>#VALUE!</v>
      </c>
      <c r="C27" s="177" t="e">
        <f>IF(ROUND(VALUE(SUBSTITUTE(連結実質赤字比率に係る赤字・黒字の構成分析!F$43,"▲", "-")), 2) &gt;= 0, ABS(ROUND(VALUE(SUBSTITUTE(連結実質赤字比率に係る赤字・黒字の構成分析!F$43,"▲", "-")), 2)), NA())</f>
        <v>#VALUE!</v>
      </c>
      <c r="D27" s="177" t="e">
        <f>IF(ROUND(VALUE(SUBSTITUTE(連結実質赤字比率に係る赤字・黒字の構成分析!G$43,"▲", "-")), 2) &lt; 0, ABS(ROUND(VALUE(SUBSTITUTE(連結実質赤字比率に係る赤字・黒字の構成分析!G$43,"▲", "-")), 2)), NA())</f>
        <v>#VALUE!</v>
      </c>
      <c r="E27" s="177" t="e">
        <f>IF(ROUND(VALUE(SUBSTITUTE(連結実質赤字比率に係る赤字・黒字の構成分析!G$43,"▲", "-")), 2) &gt;= 0, ABS(ROUND(VALUE(SUBSTITUTE(連結実質赤字比率に係る赤字・黒字の構成分析!G$43,"▲", "-")), 2)), NA())</f>
        <v>#VALUE!</v>
      </c>
      <c r="F27" s="177" t="e">
        <f>IF(ROUND(VALUE(SUBSTITUTE(連結実質赤字比率に係る赤字・黒字の構成分析!H$43,"▲", "-")), 2) &lt; 0, ABS(ROUND(VALUE(SUBSTITUTE(連結実質赤字比率に係る赤字・黒字の構成分析!H$43,"▲", "-")), 2)), NA())</f>
        <v>#VALUE!</v>
      </c>
      <c r="G27" s="177" t="e">
        <f>IF(ROUND(VALUE(SUBSTITUTE(連結実質赤字比率に係る赤字・黒字の構成分析!H$43,"▲", "-")), 2) &gt;= 0, ABS(ROUND(VALUE(SUBSTITUTE(連結実質赤字比率に係る赤字・黒字の構成分析!H$43,"▲", "-")), 2)), NA())</f>
        <v>#VALUE!</v>
      </c>
      <c r="H27" s="177" t="e">
        <f>IF(ROUND(VALUE(SUBSTITUTE(連結実質赤字比率に係る赤字・黒字の構成分析!I$43,"▲", "-")), 2) &lt; 0, ABS(ROUND(VALUE(SUBSTITUTE(連結実質赤字比率に係る赤字・黒字の構成分析!I$43,"▲", "-")), 2)), NA())</f>
        <v>#VALUE!</v>
      </c>
      <c r="I27" s="177" t="e">
        <f>IF(ROUND(VALUE(SUBSTITUTE(連結実質赤字比率に係る赤字・黒字の構成分析!I$43,"▲", "-")), 2) &gt;= 0, ABS(ROUND(VALUE(SUBSTITUTE(連結実質赤字比率に係る赤字・黒字の構成分析!I$43,"▲", "-")), 2)), NA())</f>
        <v>#VALUE!</v>
      </c>
      <c r="J27" s="177" t="e">
        <f>IF(ROUND(VALUE(SUBSTITUTE(連結実質赤字比率に係る赤字・黒字の構成分析!J$43,"▲", "-")), 2) &lt; 0, ABS(ROUND(VALUE(SUBSTITUTE(連結実質赤字比率に係る赤字・黒字の構成分析!J$43,"▲", "-")), 2)), NA())</f>
        <v>#VALUE!</v>
      </c>
      <c r="K27" s="177" t="e">
        <f>IF(ROUND(VALUE(SUBSTITUTE(連結実質赤字比率に係る赤字・黒字の構成分析!J$43,"▲", "-")), 2) &gt;= 0, ABS(ROUND(VALUE(SUBSTITUTE(連結実質赤字比率に係る赤字・黒字の構成分析!J$43,"▲", "-")), 2)), NA())</f>
        <v>#VALUE!</v>
      </c>
    </row>
    <row r="28" spans="1:11" x14ac:dyDescent="0.15">
      <c r="A28" s="177" t="str">
        <f>IF(連結実質赤字比率に係る赤字・黒字の構成分析!C$42="",NA(),連結実質赤字比率に係る赤字・黒字の構成分析!C$42)</f>
        <v>その他会計（赤字）</v>
      </c>
      <c r="B28" s="177" t="e">
        <f>IF(ROUND(VALUE(SUBSTITUTE(連結実質赤字比率に係る赤字・黒字の構成分析!F$42,"▲", "-")), 2) &lt; 0, ABS(ROUND(VALUE(SUBSTITUTE(連結実質赤字比率に係る赤字・黒字の構成分析!F$42,"▲", "-")), 2)), NA())</f>
        <v>#VALUE!</v>
      </c>
      <c r="C28" s="177" t="e">
        <f>IF(ROUND(VALUE(SUBSTITUTE(連結実質赤字比率に係る赤字・黒字の構成分析!F$42,"▲", "-")), 2) &gt;= 0, ABS(ROUND(VALUE(SUBSTITUTE(連結実質赤字比率に係る赤字・黒字の構成分析!F$42,"▲", "-")), 2)), NA())</f>
        <v>#VALUE!</v>
      </c>
      <c r="D28" s="177" t="e">
        <f>IF(ROUND(VALUE(SUBSTITUTE(連結実質赤字比率に係る赤字・黒字の構成分析!G$42,"▲", "-")), 2) &lt; 0, ABS(ROUND(VALUE(SUBSTITUTE(連結実質赤字比率に係る赤字・黒字の構成分析!G$42,"▲", "-")), 2)), NA())</f>
        <v>#VALUE!</v>
      </c>
      <c r="E28" s="177" t="e">
        <f>IF(ROUND(VALUE(SUBSTITUTE(連結実質赤字比率に係る赤字・黒字の構成分析!G$42,"▲", "-")), 2) &gt;= 0, ABS(ROUND(VALUE(SUBSTITUTE(連結実質赤字比率に係る赤字・黒字の構成分析!G$42,"▲", "-")), 2)), NA())</f>
        <v>#VALUE!</v>
      </c>
      <c r="F28" s="177" t="e">
        <f>IF(ROUND(VALUE(SUBSTITUTE(連結実質赤字比率に係る赤字・黒字の構成分析!H$42,"▲", "-")), 2) &lt; 0, ABS(ROUND(VALUE(SUBSTITUTE(連結実質赤字比率に係る赤字・黒字の構成分析!H$42,"▲", "-")), 2)), NA())</f>
        <v>#VALUE!</v>
      </c>
      <c r="G28" s="177" t="e">
        <f>IF(ROUND(VALUE(SUBSTITUTE(連結実質赤字比率に係る赤字・黒字の構成分析!H$42,"▲", "-")), 2) &gt;= 0, ABS(ROUND(VALUE(SUBSTITUTE(連結実質赤字比率に係る赤字・黒字の構成分析!H$42,"▲", "-")), 2)), NA())</f>
        <v>#VALUE!</v>
      </c>
      <c r="H28" s="177" t="e">
        <f>IF(ROUND(VALUE(SUBSTITUTE(連結実質赤字比率に係る赤字・黒字の構成分析!I$42,"▲", "-")), 2) &lt; 0, ABS(ROUND(VALUE(SUBSTITUTE(連結実質赤字比率に係る赤字・黒字の構成分析!I$42,"▲", "-")), 2)), NA())</f>
        <v>#VALUE!</v>
      </c>
      <c r="I28" s="177" t="e">
        <f>IF(ROUND(VALUE(SUBSTITUTE(連結実質赤字比率に係る赤字・黒字の構成分析!I$42,"▲", "-")), 2) &gt;= 0, ABS(ROUND(VALUE(SUBSTITUTE(連結実質赤字比率に係る赤字・黒字の構成分析!I$42,"▲", "-")), 2)), NA())</f>
        <v>#VALUE!</v>
      </c>
      <c r="J28" s="177" t="e">
        <f>IF(ROUND(VALUE(SUBSTITUTE(連結実質赤字比率に係る赤字・黒字の構成分析!J$42,"▲", "-")), 2) &lt; 0, ABS(ROUND(VALUE(SUBSTITUTE(連結実質赤字比率に係る赤字・黒字の構成分析!J$42,"▲", "-")), 2)), NA())</f>
        <v>#VALUE!</v>
      </c>
      <c r="K28" s="177" t="e">
        <f>IF(ROUND(VALUE(SUBSTITUTE(連結実質赤字比率に係る赤字・黒字の構成分析!J$42,"▲", "-")), 2) &gt;= 0, ABS(ROUND(VALUE(SUBSTITUTE(連結実質赤字比率に係る赤字・黒字の構成分析!J$42,"▲", "-")), 2)), NA())</f>
        <v>#VALUE!</v>
      </c>
    </row>
    <row r="29" spans="1:11" x14ac:dyDescent="0.15">
      <c r="A29" s="177" t="e">
        <f>IF(連結実質赤字比率に係る赤字・黒字の構成分析!C$41="",NA(),連結実質赤字比率に係る赤字・黒字の構成分析!C$41)</f>
        <v>#N/A</v>
      </c>
      <c r="B29" s="177" t="e">
        <f>IF(ROUND(VALUE(SUBSTITUTE(連結実質赤字比率に係る赤字・黒字の構成分析!F$41,"▲", "-")), 2) &lt; 0, ABS(ROUND(VALUE(SUBSTITUTE(連結実質赤字比率に係る赤字・黒字の構成分析!F$41,"▲", "-")), 2)), NA())</f>
        <v>#VALUE!</v>
      </c>
      <c r="C29" s="177" t="e">
        <f>IF(ROUND(VALUE(SUBSTITUTE(連結実質赤字比率に係る赤字・黒字の構成分析!F$41,"▲", "-")), 2) &gt;= 0, ABS(ROUND(VALUE(SUBSTITUTE(連結実質赤字比率に係る赤字・黒字の構成分析!F$41,"▲", "-")), 2)), NA())</f>
        <v>#VALUE!</v>
      </c>
      <c r="D29" s="177" t="e">
        <f>IF(ROUND(VALUE(SUBSTITUTE(連結実質赤字比率に係る赤字・黒字の構成分析!G$41,"▲", "-")), 2) &lt; 0, ABS(ROUND(VALUE(SUBSTITUTE(連結実質赤字比率に係る赤字・黒字の構成分析!G$41,"▲", "-")), 2)), NA())</f>
        <v>#VALUE!</v>
      </c>
      <c r="E29" s="177" t="e">
        <f>IF(ROUND(VALUE(SUBSTITUTE(連結実質赤字比率に係る赤字・黒字の構成分析!G$41,"▲", "-")), 2) &gt;= 0, ABS(ROUND(VALUE(SUBSTITUTE(連結実質赤字比率に係る赤字・黒字の構成分析!G$41,"▲", "-")), 2)), NA())</f>
        <v>#VALUE!</v>
      </c>
      <c r="F29" s="177" t="e">
        <f>IF(ROUND(VALUE(SUBSTITUTE(連結実質赤字比率に係る赤字・黒字の構成分析!H$41,"▲", "-")), 2) &lt; 0, ABS(ROUND(VALUE(SUBSTITUTE(連結実質赤字比率に係る赤字・黒字の構成分析!H$41,"▲", "-")), 2)), NA())</f>
        <v>#VALUE!</v>
      </c>
      <c r="G29" s="177" t="e">
        <f>IF(ROUND(VALUE(SUBSTITUTE(連結実質赤字比率に係る赤字・黒字の構成分析!H$41,"▲", "-")), 2) &gt;= 0, ABS(ROUND(VALUE(SUBSTITUTE(連結実質赤字比率に係る赤字・黒字の構成分析!H$41,"▲", "-")), 2)), NA())</f>
        <v>#VALUE!</v>
      </c>
      <c r="H29" s="177" t="e">
        <f>IF(ROUND(VALUE(SUBSTITUTE(連結実質赤字比率に係る赤字・黒字の構成分析!I$41,"▲", "-")), 2) &lt; 0, ABS(ROUND(VALUE(SUBSTITUTE(連結実質赤字比率に係る赤字・黒字の構成分析!I$41,"▲", "-")), 2)), NA())</f>
        <v>#VALUE!</v>
      </c>
      <c r="I29" s="177" t="e">
        <f>IF(ROUND(VALUE(SUBSTITUTE(連結実質赤字比率に係る赤字・黒字の構成分析!I$41,"▲", "-")), 2) &gt;= 0, ABS(ROUND(VALUE(SUBSTITUTE(連結実質赤字比率に係る赤字・黒字の構成分析!I$41,"▲", "-")), 2)), NA())</f>
        <v>#VALUE!</v>
      </c>
      <c r="J29" s="177" t="e">
        <f>IF(ROUND(VALUE(SUBSTITUTE(連結実質赤字比率に係る赤字・黒字の構成分析!J$41,"▲", "-")), 2) &lt; 0, ABS(ROUND(VALUE(SUBSTITUTE(連結実質赤字比率に係る赤字・黒字の構成分析!J$41,"▲", "-")), 2)), NA())</f>
        <v>#VALUE!</v>
      </c>
      <c r="K29" s="177" t="e">
        <f>IF(ROUND(VALUE(SUBSTITUTE(連結実質赤字比率に係る赤字・黒字の構成分析!J$41,"▲", "-")), 2) &gt;= 0, ABS(ROUND(VALUE(SUBSTITUTE(連結実質赤字比率に係る赤字・黒字の構成分析!J$41,"▲", "-")), 2)), NA())</f>
        <v>#VALUE!</v>
      </c>
    </row>
    <row r="30" spans="1:11" x14ac:dyDescent="0.15">
      <c r="A30" s="177" t="e">
        <f>IF(連結実質赤字比率に係る赤字・黒字の構成分析!C$40="",NA(),連結実質赤字比率に係る赤字・黒字の構成分析!C$40)</f>
        <v>#N/A</v>
      </c>
      <c r="B30" s="177" t="e">
        <f>IF(ROUND(VALUE(SUBSTITUTE(連結実質赤字比率に係る赤字・黒字の構成分析!F$40,"▲", "-")), 2) &lt; 0, ABS(ROUND(VALUE(SUBSTITUTE(連結実質赤字比率に係る赤字・黒字の構成分析!F$40,"▲", "-")), 2)), NA())</f>
        <v>#VALUE!</v>
      </c>
      <c r="C30" s="177" t="e">
        <f>IF(ROUND(VALUE(SUBSTITUTE(連結実質赤字比率に係る赤字・黒字の構成分析!F$40,"▲", "-")), 2) &gt;= 0, ABS(ROUND(VALUE(SUBSTITUTE(連結実質赤字比率に係る赤字・黒字の構成分析!F$40,"▲", "-")), 2)), NA())</f>
        <v>#VALUE!</v>
      </c>
      <c r="D30" s="177" t="e">
        <f>IF(ROUND(VALUE(SUBSTITUTE(連結実質赤字比率に係る赤字・黒字の構成分析!G$40,"▲", "-")), 2) &lt; 0, ABS(ROUND(VALUE(SUBSTITUTE(連結実質赤字比率に係る赤字・黒字の構成分析!G$40,"▲", "-")), 2)), NA())</f>
        <v>#VALUE!</v>
      </c>
      <c r="E30" s="177" t="e">
        <f>IF(ROUND(VALUE(SUBSTITUTE(連結実質赤字比率に係る赤字・黒字の構成分析!G$40,"▲", "-")), 2) &gt;= 0, ABS(ROUND(VALUE(SUBSTITUTE(連結実質赤字比率に係る赤字・黒字の構成分析!G$40,"▲", "-")), 2)), NA())</f>
        <v>#VALUE!</v>
      </c>
      <c r="F30" s="177" t="e">
        <f>IF(ROUND(VALUE(SUBSTITUTE(連結実質赤字比率に係る赤字・黒字の構成分析!H$40,"▲", "-")), 2) &lt; 0, ABS(ROUND(VALUE(SUBSTITUTE(連結実質赤字比率に係る赤字・黒字の構成分析!H$40,"▲", "-")), 2)), NA())</f>
        <v>#VALUE!</v>
      </c>
      <c r="G30" s="177" t="e">
        <f>IF(ROUND(VALUE(SUBSTITUTE(連結実質赤字比率に係る赤字・黒字の構成分析!H$40,"▲", "-")), 2) &gt;= 0, ABS(ROUND(VALUE(SUBSTITUTE(連結実質赤字比率に係る赤字・黒字の構成分析!H$40,"▲", "-")), 2)), NA())</f>
        <v>#VALUE!</v>
      </c>
      <c r="H30" s="177" t="e">
        <f>IF(ROUND(VALUE(SUBSTITUTE(連結実質赤字比率に係る赤字・黒字の構成分析!I$40,"▲", "-")), 2) &lt; 0, ABS(ROUND(VALUE(SUBSTITUTE(連結実質赤字比率に係る赤字・黒字の構成分析!I$40,"▲", "-")), 2)), NA())</f>
        <v>#VALUE!</v>
      </c>
      <c r="I30" s="177" t="e">
        <f>IF(ROUND(VALUE(SUBSTITUTE(連結実質赤字比率に係る赤字・黒字の構成分析!I$40,"▲", "-")), 2) &gt;= 0, ABS(ROUND(VALUE(SUBSTITUTE(連結実質赤字比率に係る赤字・黒字の構成分析!I$40,"▲", "-")), 2)), NA())</f>
        <v>#VALUE!</v>
      </c>
      <c r="J30" s="177" t="e">
        <f>IF(ROUND(VALUE(SUBSTITUTE(連結実質赤字比率に係る赤字・黒字の構成分析!J$40,"▲", "-")), 2) &lt; 0, ABS(ROUND(VALUE(SUBSTITUTE(連結実質赤字比率に係る赤字・黒字の構成分析!J$40,"▲", "-")), 2)), NA())</f>
        <v>#VALUE!</v>
      </c>
      <c r="K30" s="177" t="e">
        <f>IF(ROUND(VALUE(SUBSTITUTE(連結実質赤字比率に係る赤字・黒字の構成分析!J$40,"▲", "-")), 2) &gt;= 0, ABS(ROUND(VALUE(SUBSTITUTE(連結実質赤字比率に係る赤字・黒字の構成分析!J$40,"▲", "-")), 2)), NA())</f>
        <v>#VALUE!</v>
      </c>
    </row>
    <row r="31" spans="1:11" x14ac:dyDescent="0.15">
      <c r="A31" s="177" t="str">
        <f>IF(連結実質赤字比率に係る赤字・黒字の構成分析!C$39="",NA(),連結実質赤字比率に係る赤字・黒字の構成分析!C$39)</f>
        <v>後期高齢者医療特別会計</v>
      </c>
      <c r="B31" s="177" t="e">
        <f>IF(ROUND(VALUE(SUBSTITUTE(連結実質赤字比率に係る赤字・黒字の構成分析!F$39,"▲", "-")), 2) &lt; 0, ABS(ROUND(VALUE(SUBSTITUTE(連結実質赤字比率に係る赤字・黒字の構成分析!F$39,"▲", "-")), 2)), NA())</f>
        <v>#N/A</v>
      </c>
      <c r="C31" s="177">
        <f>IF(ROUND(VALUE(SUBSTITUTE(連結実質赤字比率に係る赤字・黒字の構成分析!F$39,"▲", "-")), 2) &gt;= 0, ABS(ROUND(VALUE(SUBSTITUTE(連結実質赤字比率に係る赤字・黒字の構成分析!F$39,"▲", "-")), 2)), NA())</f>
        <v>0</v>
      </c>
      <c r="D31" s="177" t="e">
        <f>IF(ROUND(VALUE(SUBSTITUTE(連結実質赤字比率に係る赤字・黒字の構成分析!G$39,"▲", "-")), 2) &lt; 0, ABS(ROUND(VALUE(SUBSTITUTE(連結実質赤字比率に係る赤字・黒字の構成分析!G$39,"▲", "-")), 2)), NA())</f>
        <v>#N/A</v>
      </c>
      <c r="E31" s="177">
        <f>IF(ROUND(VALUE(SUBSTITUTE(連結実質赤字比率に係る赤字・黒字の構成分析!G$39,"▲", "-")), 2) &gt;= 0, ABS(ROUND(VALUE(SUBSTITUTE(連結実質赤字比率に係る赤字・黒字の構成分析!G$39,"▲", "-")), 2)), NA())</f>
        <v>0.01</v>
      </c>
      <c r="F31" s="177" t="e">
        <f>IF(ROUND(VALUE(SUBSTITUTE(連結実質赤字比率に係る赤字・黒字の構成分析!H$39,"▲", "-")), 2) &lt; 0, ABS(ROUND(VALUE(SUBSTITUTE(連結実質赤字比率に係る赤字・黒字の構成分析!H$39,"▲", "-")), 2)), NA())</f>
        <v>#N/A</v>
      </c>
      <c r="G31" s="177">
        <f>IF(ROUND(VALUE(SUBSTITUTE(連結実質赤字比率に係る赤字・黒字の構成分析!H$39,"▲", "-")), 2) &gt;= 0, ABS(ROUND(VALUE(SUBSTITUTE(連結実質赤字比率に係る赤字・黒字の構成分析!H$39,"▲", "-")), 2)), NA())</f>
        <v>0.01</v>
      </c>
      <c r="H31" s="177" t="e">
        <f>IF(ROUND(VALUE(SUBSTITUTE(連結実質赤字比率に係る赤字・黒字の構成分析!I$39,"▲", "-")), 2) &lt; 0, ABS(ROUND(VALUE(SUBSTITUTE(連結実質赤字比率に係る赤字・黒字の構成分析!I$39,"▲", "-")), 2)), NA())</f>
        <v>#N/A</v>
      </c>
      <c r="I31" s="177">
        <f>IF(ROUND(VALUE(SUBSTITUTE(連結実質赤字比率に係る赤字・黒字の構成分析!I$39,"▲", "-")), 2) &gt;= 0, ABS(ROUND(VALUE(SUBSTITUTE(連結実質赤字比率に係る赤字・黒字の構成分析!I$39,"▲", "-")), 2)), NA())</f>
        <v>0.48</v>
      </c>
      <c r="J31" s="177" t="e">
        <f>IF(ROUND(VALUE(SUBSTITUTE(連結実質赤字比率に係る赤字・黒字の構成分析!J$39,"▲", "-")), 2) &lt; 0, ABS(ROUND(VALUE(SUBSTITUTE(連結実質赤字比率に係る赤字・黒字の構成分析!J$39,"▲", "-")), 2)), NA())</f>
        <v>#N/A</v>
      </c>
      <c r="K31" s="177">
        <f>IF(ROUND(VALUE(SUBSTITUTE(連結実質赤字比率に係る赤字・黒字の構成分析!J$39,"▲", "-")), 2) &gt;= 0, ABS(ROUND(VALUE(SUBSTITUTE(連結実質赤字比率に係る赤字・黒字の構成分析!J$39,"▲", "-")), 2)), NA())</f>
        <v>0.01</v>
      </c>
    </row>
    <row r="32" spans="1:11" x14ac:dyDescent="0.15">
      <c r="A32" s="177" t="str">
        <f>IF(連結実質赤字比率に係る赤字・黒字の構成分析!C$38="",NA(),連結実質赤字比率に係る赤字・黒字の構成分析!C$38)</f>
        <v>介護保険特別会計</v>
      </c>
      <c r="B32" s="177" t="e">
        <f>IF(ROUND(VALUE(SUBSTITUTE(連結実質赤字比率に係る赤字・黒字の構成分析!F$38,"▲", "-")), 2) &lt; 0, ABS(ROUND(VALUE(SUBSTITUTE(連結実質赤字比率に係る赤字・黒字の構成分析!F$38,"▲", "-")), 2)), NA())</f>
        <v>#N/A</v>
      </c>
      <c r="C32" s="177">
        <f>IF(ROUND(VALUE(SUBSTITUTE(連結実質赤字比率に係る赤字・黒字の構成分析!F$38,"▲", "-")), 2) &gt;= 0, ABS(ROUND(VALUE(SUBSTITUTE(連結実質赤字比率に係る赤字・黒字の構成分析!F$38,"▲", "-")), 2)), NA())</f>
        <v>0.24</v>
      </c>
      <c r="D32" s="177" t="e">
        <f>IF(ROUND(VALUE(SUBSTITUTE(連結実質赤字比率に係る赤字・黒字の構成分析!G$38,"▲", "-")), 2) &lt; 0, ABS(ROUND(VALUE(SUBSTITUTE(連結実質赤字比率に係る赤字・黒字の構成分析!G$38,"▲", "-")), 2)), NA())</f>
        <v>#N/A</v>
      </c>
      <c r="E32" s="177">
        <f>IF(ROUND(VALUE(SUBSTITUTE(連結実質赤字比率に係る赤字・黒字の構成分析!G$38,"▲", "-")), 2) &gt;= 0, ABS(ROUND(VALUE(SUBSTITUTE(連結実質赤字比率に係る赤字・黒字の構成分析!G$38,"▲", "-")), 2)), NA())</f>
        <v>0.39</v>
      </c>
      <c r="F32" s="177" t="e">
        <f>IF(ROUND(VALUE(SUBSTITUTE(連結実質赤字比率に係る赤字・黒字の構成分析!H$38,"▲", "-")), 2) &lt; 0, ABS(ROUND(VALUE(SUBSTITUTE(連結実質赤字比率に係る赤字・黒字の構成分析!H$38,"▲", "-")), 2)), NA())</f>
        <v>#N/A</v>
      </c>
      <c r="G32" s="177">
        <f>IF(ROUND(VALUE(SUBSTITUTE(連結実質赤字比率に係る赤字・黒字の構成分析!H$38,"▲", "-")), 2) &gt;= 0, ABS(ROUND(VALUE(SUBSTITUTE(連結実質赤字比率に係る赤字・黒字の構成分析!H$38,"▲", "-")), 2)), NA())</f>
        <v>0.41</v>
      </c>
      <c r="H32" s="177" t="e">
        <f>IF(ROUND(VALUE(SUBSTITUTE(連結実質赤字比率に係る赤字・黒字の構成分析!I$38,"▲", "-")), 2) &lt; 0, ABS(ROUND(VALUE(SUBSTITUTE(連結実質赤字比率に係る赤字・黒字の構成分析!I$38,"▲", "-")), 2)), NA())</f>
        <v>#N/A</v>
      </c>
      <c r="I32" s="177">
        <f>IF(ROUND(VALUE(SUBSTITUTE(連結実質赤字比率に係る赤字・黒字の構成分析!I$38,"▲", "-")), 2) &gt;= 0, ABS(ROUND(VALUE(SUBSTITUTE(連結実質赤字比率に係る赤字・黒字の構成分析!I$38,"▲", "-")), 2)), NA())</f>
        <v>0.01</v>
      </c>
      <c r="J32" s="177" t="e">
        <f>IF(ROUND(VALUE(SUBSTITUTE(連結実質赤字比率に係る赤字・黒字の構成分析!J$38,"▲", "-")), 2) &lt; 0, ABS(ROUND(VALUE(SUBSTITUTE(連結実質赤字比率に係る赤字・黒字の構成分析!J$38,"▲", "-")), 2)), NA())</f>
        <v>#N/A</v>
      </c>
      <c r="K32" s="177">
        <f>IF(ROUND(VALUE(SUBSTITUTE(連結実質赤字比率に係る赤字・黒字の構成分析!J$38,"▲", "-")), 2) &gt;= 0, ABS(ROUND(VALUE(SUBSTITUTE(連結実質赤字比率に係る赤字・黒字の構成分析!J$38,"▲", "-")), 2)), NA())</f>
        <v>0.03</v>
      </c>
    </row>
    <row r="33" spans="1:16" x14ac:dyDescent="0.15">
      <c r="A33" s="177" t="str">
        <f>IF(連結実質赤字比率に係る赤字・黒字の構成分析!C$37="",NA(),連結実質赤字比率に係る赤字・黒字の構成分析!C$37)</f>
        <v>国民健康保険特別会計</v>
      </c>
      <c r="B33" s="177" t="e">
        <f>IF(ROUND(VALUE(SUBSTITUTE(連結実質赤字比率に係る赤字・黒字の構成分析!F$37,"▲", "-")), 2) &lt; 0, ABS(ROUND(VALUE(SUBSTITUTE(連結実質赤字比率に係る赤字・黒字の構成分析!F$37,"▲", "-")), 2)), NA())</f>
        <v>#N/A</v>
      </c>
      <c r="C33" s="177">
        <f>IF(ROUND(VALUE(SUBSTITUTE(連結実質赤字比率に係る赤字・黒字の構成分析!F$37,"▲", "-")), 2) &gt;= 0, ABS(ROUND(VALUE(SUBSTITUTE(連結実質赤字比率に係る赤字・黒字の構成分析!F$37,"▲", "-")), 2)), NA())</f>
        <v>1.44</v>
      </c>
      <c r="D33" s="177" t="e">
        <f>IF(ROUND(VALUE(SUBSTITUTE(連結実質赤字比率に係る赤字・黒字の構成分析!G$37,"▲", "-")), 2) &lt; 0, ABS(ROUND(VALUE(SUBSTITUTE(連結実質赤字比率に係る赤字・黒字の構成分析!G$37,"▲", "-")), 2)), NA())</f>
        <v>#N/A</v>
      </c>
      <c r="E33" s="177">
        <f>IF(ROUND(VALUE(SUBSTITUTE(連結実質赤字比率に係る赤字・黒字の構成分析!G$37,"▲", "-")), 2) &gt;= 0, ABS(ROUND(VALUE(SUBSTITUTE(連結実質赤字比率に係る赤字・黒字の構成分析!G$37,"▲", "-")), 2)), NA())</f>
        <v>2.5299999999999998</v>
      </c>
      <c r="F33" s="177" t="e">
        <f>IF(ROUND(VALUE(SUBSTITUTE(連結実質赤字比率に係る赤字・黒字の構成分析!H$37,"▲", "-")), 2) &lt; 0, ABS(ROUND(VALUE(SUBSTITUTE(連結実質赤字比率に係る赤字・黒字の構成分析!H$37,"▲", "-")), 2)), NA())</f>
        <v>#N/A</v>
      </c>
      <c r="G33" s="177">
        <f>IF(ROUND(VALUE(SUBSTITUTE(連結実質赤字比率に係る赤字・黒字の構成分析!H$37,"▲", "-")), 2) &gt;= 0, ABS(ROUND(VALUE(SUBSTITUTE(連結実質赤字比率に係る赤字・黒字の構成分析!H$37,"▲", "-")), 2)), NA())</f>
        <v>1.01</v>
      </c>
      <c r="H33" s="177" t="e">
        <f>IF(ROUND(VALUE(SUBSTITUTE(連結実質赤字比率に係る赤字・黒字の構成分析!I$37,"▲", "-")), 2) &lt; 0, ABS(ROUND(VALUE(SUBSTITUTE(連結実質赤字比率に係る赤字・黒字の構成分析!I$37,"▲", "-")), 2)), NA())</f>
        <v>#N/A</v>
      </c>
      <c r="I33" s="177">
        <f>IF(ROUND(VALUE(SUBSTITUTE(連結実質赤字比率に係る赤字・黒字の構成分析!I$37,"▲", "-")), 2) &gt;= 0, ABS(ROUND(VALUE(SUBSTITUTE(連結実質赤字比率に係る赤字・黒字の構成分析!I$37,"▲", "-")), 2)), NA())</f>
        <v>0.8</v>
      </c>
      <c r="J33" s="177" t="e">
        <f>IF(ROUND(VALUE(SUBSTITUTE(連結実質赤字比率に係る赤字・黒字の構成分析!J$37,"▲", "-")), 2) &lt; 0, ABS(ROUND(VALUE(SUBSTITUTE(連結実質赤字比率に係る赤字・黒字の構成分析!J$37,"▲", "-")), 2)), NA())</f>
        <v>#N/A</v>
      </c>
      <c r="K33" s="177">
        <f>IF(ROUND(VALUE(SUBSTITUTE(連結実質赤字比率に係る赤字・黒字の構成分析!J$37,"▲", "-")), 2) &gt;= 0, ABS(ROUND(VALUE(SUBSTITUTE(連結実質赤字比率に係る赤字・黒字の構成分析!J$37,"▲", "-")), 2)), NA())</f>
        <v>0.55000000000000004</v>
      </c>
    </row>
    <row r="34" spans="1:16" x14ac:dyDescent="0.15">
      <c r="A34" s="177" t="str">
        <f>IF(連結実質赤字比率に係る赤字・黒字の構成分析!C$36="",NA(),連結実質赤字比率に係る赤字・黒字の構成分析!C$36)</f>
        <v>一般会計</v>
      </c>
      <c r="B34" s="177" t="e">
        <f>IF(ROUND(VALUE(SUBSTITUTE(連結実質赤字比率に係る赤字・黒字の構成分析!F$36,"▲", "-")), 2) &lt; 0, ABS(ROUND(VALUE(SUBSTITUTE(連結実質赤字比率に係る赤字・黒字の構成分析!F$36,"▲", "-")), 2)), NA())</f>
        <v>#N/A</v>
      </c>
      <c r="C34" s="177">
        <f>IF(ROUND(VALUE(SUBSTITUTE(連結実質赤字比率に係る赤字・黒字の構成分析!F$36,"▲", "-")), 2) &gt;= 0, ABS(ROUND(VALUE(SUBSTITUTE(連結実質赤字比率に係る赤字・黒字の構成分析!F$36,"▲", "-")), 2)), NA())</f>
        <v>3.19</v>
      </c>
      <c r="D34" s="177" t="e">
        <f>IF(ROUND(VALUE(SUBSTITUTE(連結実質赤字比率に係る赤字・黒字の構成分析!G$36,"▲", "-")), 2) &lt; 0, ABS(ROUND(VALUE(SUBSTITUTE(連結実質赤字比率に係る赤字・黒字の構成分析!G$36,"▲", "-")), 2)), NA())</f>
        <v>#N/A</v>
      </c>
      <c r="E34" s="177">
        <f>IF(ROUND(VALUE(SUBSTITUTE(連結実質赤字比率に係る赤字・黒字の構成分析!G$36,"▲", "-")), 2) &gt;= 0, ABS(ROUND(VALUE(SUBSTITUTE(連結実質赤字比率に係る赤字・黒字の構成分析!G$36,"▲", "-")), 2)), NA())</f>
        <v>2.37</v>
      </c>
      <c r="F34" s="177" t="e">
        <f>IF(ROUND(VALUE(SUBSTITUTE(連結実質赤字比率に係る赤字・黒字の構成分析!H$36,"▲", "-")), 2) &lt; 0, ABS(ROUND(VALUE(SUBSTITUTE(連結実質赤字比率に係る赤字・黒字の構成分析!H$36,"▲", "-")), 2)), NA())</f>
        <v>#N/A</v>
      </c>
      <c r="G34" s="177">
        <f>IF(ROUND(VALUE(SUBSTITUTE(連結実質赤字比率に係る赤字・黒字の構成分析!H$36,"▲", "-")), 2) &gt;= 0, ABS(ROUND(VALUE(SUBSTITUTE(連結実質赤字比率に係る赤字・黒字の構成分析!H$36,"▲", "-")), 2)), NA())</f>
        <v>2.4</v>
      </c>
      <c r="H34" s="177" t="e">
        <f>IF(ROUND(VALUE(SUBSTITUTE(連結実質赤字比率に係る赤字・黒字の構成分析!I$36,"▲", "-")), 2) &lt; 0, ABS(ROUND(VALUE(SUBSTITUTE(連結実質赤字比率に係る赤字・黒字の構成分析!I$36,"▲", "-")), 2)), NA())</f>
        <v>#N/A</v>
      </c>
      <c r="I34" s="177">
        <f>IF(ROUND(VALUE(SUBSTITUTE(連結実質赤字比率に係る赤字・黒字の構成分析!I$36,"▲", "-")), 2) &gt;= 0, ABS(ROUND(VALUE(SUBSTITUTE(連結実質赤字比率に係る赤字・黒字の構成分析!I$36,"▲", "-")), 2)), NA())</f>
        <v>2.3199999999999998</v>
      </c>
      <c r="J34" s="177" t="e">
        <f>IF(ROUND(VALUE(SUBSTITUTE(連結実質赤字比率に係る赤字・黒字の構成分析!J$36,"▲", "-")), 2) &lt; 0, ABS(ROUND(VALUE(SUBSTITUTE(連結実質赤字比率に係る赤字・黒字の構成分析!J$36,"▲", "-")), 2)), NA())</f>
        <v>#N/A</v>
      </c>
      <c r="K34" s="177">
        <f>IF(ROUND(VALUE(SUBSTITUTE(連結実質赤字比率に係る赤字・黒字の構成分析!J$36,"▲", "-")), 2) &gt;= 0, ABS(ROUND(VALUE(SUBSTITUTE(連結実質赤字比率に係る赤字・黒字の構成分析!J$36,"▲", "-")), 2)), NA())</f>
        <v>2.76</v>
      </c>
    </row>
    <row r="35" spans="1:16" x14ac:dyDescent="0.15">
      <c r="A35" s="177" t="str">
        <f>IF(連結実質赤字比率に係る赤字・黒字の構成分析!C$35="",NA(),連結実質赤字比率に係る赤字・黒字の構成分析!C$35)</f>
        <v>公共下水道事業会計</v>
      </c>
      <c r="B35" s="177" t="e">
        <f>IF(ROUND(VALUE(SUBSTITUTE(連結実質赤字比率に係る赤字・黒字の構成分析!F$35,"▲", "-")), 2) &lt; 0, ABS(ROUND(VALUE(SUBSTITUTE(連結実質赤字比率に係る赤字・黒字の構成分析!F$35,"▲", "-")), 2)), NA())</f>
        <v>#N/A</v>
      </c>
      <c r="C35" s="177">
        <f>IF(ROUND(VALUE(SUBSTITUTE(連結実質赤字比率に係る赤字・黒字の構成分析!F$35,"▲", "-")), 2) &gt;= 0, ABS(ROUND(VALUE(SUBSTITUTE(連結実質赤字比率に係る赤字・黒字の構成分析!F$35,"▲", "-")), 2)), NA())</f>
        <v>2.87</v>
      </c>
      <c r="D35" s="177" t="e">
        <f>IF(ROUND(VALUE(SUBSTITUTE(連結実質赤字比率に係る赤字・黒字の構成分析!G$35,"▲", "-")), 2) &lt; 0, ABS(ROUND(VALUE(SUBSTITUTE(連結実質赤字比率に係る赤字・黒字の構成分析!G$35,"▲", "-")), 2)), NA())</f>
        <v>#N/A</v>
      </c>
      <c r="E35" s="177">
        <f>IF(ROUND(VALUE(SUBSTITUTE(連結実質赤字比率に係る赤字・黒字の構成分析!G$35,"▲", "-")), 2) &gt;= 0, ABS(ROUND(VALUE(SUBSTITUTE(連結実質赤字比率に係る赤字・黒字の構成分析!G$35,"▲", "-")), 2)), NA())</f>
        <v>3.48</v>
      </c>
      <c r="F35" s="177" t="e">
        <f>IF(ROUND(VALUE(SUBSTITUTE(連結実質赤字比率に係る赤字・黒字の構成分析!H$35,"▲", "-")), 2) &lt; 0, ABS(ROUND(VALUE(SUBSTITUTE(連結実質赤字比率に係る赤字・黒字の構成分析!H$35,"▲", "-")), 2)), NA())</f>
        <v>#N/A</v>
      </c>
      <c r="G35" s="177">
        <f>IF(ROUND(VALUE(SUBSTITUTE(連結実質赤字比率に係る赤字・黒字の構成分析!H$35,"▲", "-")), 2) &gt;= 0, ABS(ROUND(VALUE(SUBSTITUTE(連結実質赤字比率に係る赤字・黒字の構成分析!H$35,"▲", "-")), 2)), NA())</f>
        <v>3.93</v>
      </c>
      <c r="H35" s="177" t="e">
        <f>IF(ROUND(VALUE(SUBSTITUTE(連結実質赤字比率に係る赤字・黒字の構成分析!I$35,"▲", "-")), 2) &lt; 0, ABS(ROUND(VALUE(SUBSTITUTE(連結実質赤字比率に係る赤字・黒字の構成分析!I$35,"▲", "-")), 2)), NA())</f>
        <v>#N/A</v>
      </c>
      <c r="I35" s="177">
        <f>IF(ROUND(VALUE(SUBSTITUTE(連結実質赤字比率に係る赤字・黒字の構成分析!I$35,"▲", "-")), 2) &gt;= 0, ABS(ROUND(VALUE(SUBSTITUTE(連結実質赤字比率に係る赤字・黒字の構成分析!I$35,"▲", "-")), 2)), NA())</f>
        <v>3.57</v>
      </c>
      <c r="J35" s="177" t="e">
        <f>IF(ROUND(VALUE(SUBSTITUTE(連結実質赤字比率に係る赤字・黒字の構成分析!J$35,"▲", "-")), 2) &lt; 0, ABS(ROUND(VALUE(SUBSTITUTE(連結実質赤字比率に係る赤字・黒字の構成分析!J$35,"▲", "-")), 2)), NA())</f>
        <v>#N/A</v>
      </c>
      <c r="K35" s="177">
        <f>IF(ROUND(VALUE(SUBSTITUTE(連結実質赤字比率に係る赤字・黒字の構成分析!J$35,"▲", "-")), 2) &gt;= 0, ABS(ROUND(VALUE(SUBSTITUTE(連結実質赤字比率に係る赤字・黒字の構成分析!J$35,"▲", "-")), 2)), NA())</f>
        <v>3.28</v>
      </c>
    </row>
    <row r="36" spans="1:16" x14ac:dyDescent="0.15">
      <c r="A36" s="177" t="str">
        <f>IF(連結実質赤字比率に係る赤字・黒字の構成分析!C$34="",NA(),連結実質赤字比率に係る赤字・黒字の構成分析!C$34)</f>
        <v>水道事業会計</v>
      </c>
      <c r="B36" s="177" t="e">
        <f>IF(ROUND(VALUE(SUBSTITUTE(連結実質赤字比率に係る赤字・黒字の構成分析!F$34,"▲", "-")), 2) &lt; 0, ABS(ROUND(VALUE(SUBSTITUTE(連結実質赤字比率に係る赤字・黒字の構成分析!F$34,"▲", "-")), 2)), NA())</f>
        <v>#N/A</v>
      </c>
      <c r="C36" s="177">
        <f>IF(ROUND(VALUE(SUBSTITUTE(連結実質赤字比率に係る赤字・黒字の構成分析!F$34,"▲", "-")), 2) &gt;= 0, ABS(ROUND(VALUE(SUBSTITUTE(連結実質赤字比率に係る赤字・黒字の構成分析!F$34,"▲", "-")), 2)), NA())</f>
        <v>11.69</v>
      </c>
      <c r="D36" s="177" t="e">
        <f>IF(ROUND(VALUE(SUBSTITUTE(連結実質赤字比率に係る赤字・黒字の構成分析!G$34,"▲", "-")), 2) &lt; 0, ABS(ROUND(VALUE(SUBSTITUTE(連結実質赤字比率に係る赤字・黒字の構成分析!G$34,"▲", "-")), 2)), NA())</f>
        <v>#N/A</v>
      </c>
      <c r="E36" s="177">
        <f>IF(ROUND(VALUE(SUBSTITUTE(連結実質赤字比率に係る赤字・黒字の構成分析!G$34,"▲", "-")), 2) &gt;= 0, ABS(ROUND(VALUE(SUBSTITUTE(連結実質赤字比率に係る赤字・黒字の構成分析!G$34,"▲", "-")), 2)), NA())</f>
        <v>11.42</v>
      </c>
      <c r="F36" s="177" t="e">
        <f>IF(ROUND(VALUE(SUBSTITUTE(連結実質赤字比率に係る赤字・黒字の構成分析!H$34,"▲", "-")), 2) &lt; 0, ABS(ROUND(VALUE(SUBSTITUTE(連結実質赤字比率に係る赤字・黒字の構成分析!H$34,"▲", "-")), 2)), NA())</f>
        <v>#N/A</v>
      </c>
      <c r="G36" s="177">
        <f>IF(ROUND(VALUE(SUBSTITUTE(連結実質赤字比率に係る赤字・黒字の構成分析!H$34,"▲", "-")), 2) &gt;= 0, ABS(ROUND(VALUE(SUBSTITUTE(連結実質赤字比率に係る赤字・黒字の構成分析!H$34,"▲", "-")), 2)), NA())</f>
        <v>12.87</v>
      </c>
      <c r="H36" s="177" t="e">
        <f>IF(ROUND(VALUE(SUBSTITUTE(連結実質赤字比率に係る赤字・黒字の構成分析!I$34,"▲", "-")), 2) &lt; 0, ABS(ROUND(VALUE(SUBSTITUTE(連結実質赤字比率に係る赤字・黒字の構成分析!I$34,"▲", "-")), 2)), NA())</f>
        <v>#N/A</v>
      </c>
      <c r="I36" s="177">
        <f>IF(ROUND(VALUE(SUBSTITUTE(連結実質赤字比率に係る赤字・黒字の構成分析!I$34,"▲", "-")), 2) &gt;= 0, ABS(ROUND(VALUE(SUBSTITUTE(連結実質赤字比率に係る赤字・黒字の構成分析!I$34,"▲", "-")), 2)), NA())</f>
        <v>13.8</v>
      </c>
      <c r="J36" s="177" t="e">
        <f>IF(ROUND(VALUE(SUBSTITUTE(連結実質赤字比率に係る赤字・黒字の構成分析!J$34,"▲", "-")), 2) &lt; 0, ABS(ROUND(VALUE(SUBSTITUTE(連結実質赤字比率に係る赤字・黒字の構成分析!J$34,"▲", "-")), 2)), NA())</f>
        <v>#N/A</v>
      </c>
      <c r="K36" s="177">
        <f>IF(ROUND(VALUE(SUBSTITUTE(連結実質赤字比率に係る赤字・黒字の構成分析!J$34,"▲", "-")), 2) &gt;= 0, ABS(ROUND(VALUE(SUBSTITUTE(連結実質赤字比率に係る赤字・黒字の構成分析!J$34,"▲", "-")), 2)), NA())</f>
        <v>13.97</v>
      </c>
    </row>
    <row r="39" spans="1:16" x14ac:dyDescent="0.15">
      <c r="A39" s="146" t="s">
        <v>60</v>
      </c>
    </row>
    <row r="40" spans="1:16" x14ac:dyDescent="0.15">
      <c r="A40" s="178"/>
      <c r="B40" s="178" t="str">
        <f>'実質公債費比率（分子）の構造'!K$44</f>
        <v>H28</v>
      </c>
      <c r="C40" s="178"/>
      <c r="D40" s="178"/>
      <c r="E40" s="178" t="str">
        <f>'実質公債費比率（分子）の構造'!L$44</f>
        <v>H29</v>
      </c>
      <c r="F40" s="178"/>
      <c r="G40" s="178"/>
      <c r="H40" s="178" t="str">
        <f>'実質公債費比率（分子）の構造'!M$44</f>
        <v>H30</v>
      </c>
      <c r="I40" s="178"/>
      <c r="J40" s="178"/>
      <c r="K40" s="178" t="str">
        <f>'実質公債費比率（分子）の構造'!N$44</f>
        <v>R01</v>
      </c>
      <c r="L40" s="178"/>
      <c r="M40" s="178"/>
      <c r="N40" s="178" t="str">
        <f>'実質公債費比率（分子）の構造'!O$44</f>
        <v>R02</v>
      </c>
      <c r="O40" s="178"/>
      <c r="P40" s="178"/>
    </row>
    <row r="41" spans="1:16" x14ac:dyDescent="0.15">
      <c r="A41" s="178"/>
      <c r="B41" s="178" t="s">
        <v>61</v>
      </c>
      <c r="C41" s="178"/>
      <c r="D41" s="178" t="s">
        <v>62</v>
      </c>
      <c r="E41" s="178" t="s">
        <v>61</v>
      </c>
      <c r="F41" s="178"/>
      <c r="G41" s="178" t="s">
        <v>62</v>
      </c>
      <c r="H41" s="178" t="s">
        <v>61</v>
      </c>
      <c r="I41" s="178"/>
      <c r="J41" s="178" t="s">
        <v>62</v>
      </c>
      <c r="K41" s="178" t="s">
        <v>61</v>
      </c>
      <c r="L41" s="178"/>
      <c r="M41" s="178" t="s">
        <v>62</v>
      </c>
      <c r="N41" s="178" t="s">
        <v>61</v>
      </c>
      <c r="O41" s="178"/>
      <c r="P41" s="178" t="s">
        <v>62</v>
      </c>
    </row>
    <row r="42" spans="1:16" x14ac:dyDescent="0.15">
      <c r="A42" s="178" t="s">
        <v>63</v>
      </c>
      <c r="B42" s="178"/>
      <c r="C42" s="178"/>
      <c r="D42" s="178">
        <f>'実質公債費比率（分子）の構造'!K$52</f>
        <v>1822</v>
      </c>
      <c r="E42" s="178"/>
      <c r="F42" s="178"/>
      <c r="G42" s="178">
        <f>'実質公債費比率（分子）の構造'!L$52</f>
        <v>1809</v>
      </c>
      <c r="H42" s="178"/>
      <c r="I42" s="178"/>
      <c r="J42" s="178">
        <f>'実質公債費比率（分子）の構造'!M$52</f>
        <v>1803</v>
      </c>
      <c r="K42" s="178"/>
      <c r="L42" s="178"/>
      <c r="M42" s="178">
        <f>'実質公債費比率（分子）の構造'!N$52</f>
        <v>1765</v>
      </c>
      <c r="N42" s="178"/>
      <c r="O42" s="178"/>
      <c r="P42" s="178">
        <f>'実質公債費比率（分子）の構造'!O$52</f>
        <v>1744</v>
      </c>
    </row>
    <row r="43" spans="1:16" x14ac:dyDescent="0.15">
      <c r="A43" s="178" t="s">
        <v>64</v>
      </c>
      <c r="B43" s="178" t="str">
        <f>'実質公債費比率（分子）の構造'!K$51</f>
        <v>-</v>
      </c>
      <c r="C43" s="178"/>
      <c r="D43" s="178"/>
      <c r="E43" s="178" t="str">
        <f>'実質公債費比率（分子）の構造'!L$51</f>
        <v>-</v>
      </c>
      <c r="F43" s="178"/>
      <c r="G43" s="178"/>
      <c r="H43" s="178" t="str">
        <f>'実質公債費比率（分子）の構造'!M$51</f>
        <v>-</v>
      </c>
      <c r="I43" s="178"/>
      <c r="J43" s="178"/>
      <c r="K43" s="178" t="str">
        <f>'実質公債費比率（分子）の構造'!N$51</f>
        <v>-</v>
      </c>
      <c r="L43" s="178"/>
      <c r="M43" s="178"/>
      <c r="N43" s="178" t="str">
        <f>'実質公債費比率（分子）の構造'!O$51</f>
        <v>-</v>
      </c>
      <c r="O43" s="178"/>
      <c r="P43" s="178"/>
    </row>
    <row r="44" spans="1:16" x14ac:dyDescent="0.15">
      <c r="A44" s="178" t="s">
        <v>65</v>
      </c>
      <c r="B44" s="178">
        <f>'実質公債費比率（分子）の構造'!K$50</f>
        <v>91</v>
      </c>
      <c r="C44" s="178"/>
      <c r="D44" s="178"/>
      <c r="E44" s="178">
        <f>'実質公債費比率（分子）の構造'!L$50</f>
        <v>112</v>
      </c>
      <c r="F44" s="178"/>
      <c r="G44" s="178"/>
      <c r="H44" s="178">
        <f>'実質公債費比率（分子）の構造'!M$50</f>
        <v>166</v>
      </c>
      <c r="I44" s="178"/>
      <c r="J44" s="178"/>
      <c r="K44" s="178">
        <f>'実質公債費比率（分子）の構造'!N$50</f>
        <v>184</v>
      </c>
      <c r="L44" s="178"/>
      <c r="M44" s="178"/>
      <c r="N44" s="178">
        <f>'実質公債費比率（分子）の構造'!O$50</f>
        <v>183</v>
      </c>
      <c r="O44" s="178"/>
      <c r="P44" s="178"/>
    </row>
    <row r="45" spans="1:16" x14ac:dyDescent="0.15">
      <c r="A45" s="178" t="s">
        <v>66</v>
      </c>
      <c r="B45" s="178">
        <f>'実質公債費比率（分子）の構造'!K$49</f>
        <v>114</v>
      </c>
      <c r="C45" s="178"/>
      <c r="D45" s="178"/>
      <c r="E45" s="178">
        <f>'実質公債費比率（分子）の構造'!L$49</f>
        <v>129</v>
      </c>
      <c r="F45" s="178"/>
      <c r="G45" s="178"/>
      <c r="H45" s="178">
        <f>'実質公債費比率（分子）の構造'!M$49</f>
        <v>138</v>
      </c>
      <c r="I45" s="178"/>
      <c r="J45" s="178"/>
      <c r="K45" s="178">
        <f>'実質公債費比率（分子）の構造'!N$49</f>
        <v>132</v>
      </c>
      <c r="L45" s="178"/>
      <c r="M45" s="178"/>
      <c r="N45" s="178">
        <f>'実質公債費比率（分子）の構造'!O$49</f>
        <v>183</v>
      </c>
      <c r="O45" s="178"/>
      <c r="P45" s="178"/>
    </row>
    <row r="46" spans="1:16" x14ac:dyDescent="0.15">
      <c r="A46" s="178" t="s">
        <v>67</v>
      </c>
      <c r="B46" s="178">
        <f>'実質公債費比率（分子）の構造'!K$48</f>
        <v>355</v>
      </c>
      <c r="C46" s="178"/>
      <c r="D46" s="178"/>
      <c r="E46" s="178">
        <f>'実質公債費比率（分子）の構造'!L$48</f>
        <v>408</v>
      </c>
      <c r="F46" s="178"/>
      <c r="G46" s="178"/>
      <c r="H46" s="178">
        <f>'実質公債費比率（分子）の構造'!M$48</f>
        <v>405</v>
      </c>
      <c r="I46" s="178"/>
      <c r="J46" s="178"/>
      <c r="K46" s="178">
        <f>'実質公債費比率（分子）の構造'!N$48</f>
        <v>358</v>
      </c>
      <c r="L46" s="178"/>
      <c r="M46" s="178"/>
      <c r="N46" s="178">
        <f>'実質公債費比率（分子）の構造'!O$48</f>
        <v>319</v>
      </c>
      <c r="O46" s="178"/>
      <c r="P46" s="178"/>
    </row>
    <row r="47" spans="1:16" x14ac:dyDescent="0.15">
      <c r="A47" s="178" t="s">
        <v>68</v>
      </c>
      <c r="B47" s="178" t="str">
        <f>'実質公債費比率（分子）の構造'!K$47</f>
        <v>-</v>
      </c>
      <c r="C47" s="178"/>
      <c r="D47" s="178"/>
      <c r="E47" s="178" t="str">
        <f>'実質公債費比率（分子）の構造'!L$47</f>
        <v>-</v>
      </c>
      <c r="F47" s="178"/>
      <c r="G47" s="178"/>
      <c r="H47" s="178" t="str">
        <f>'実質公債費比率（分子）の構造'!M$47</f>
        <v>-</v>
      </c>
      <c r="I47" s="178"/>
      <c r="J47" s="178"/>
      <c r="K47" s="178" t="str">
        <f>'実質公債費比率（分子）の構造'!N$47</f>
        <v>-</v>
      </c>
      <c r="L47" s="178"/>
      <c r="M47" s="178"/>
      <c r="N47" s="178" t="str">
        <f>'実質公債費比率（分子）の構造'!O$47</f>
        <v>-</v>
      </c>
      <c r="O47" s="178"/>
      <c r="P47" s="178"/>
    </row>
    <row r="48" spans="1:16" x14ac:dyDescent="0.15">
      <c r="A48" s="178" t="s">
        <v>69</v>
      </c>
      <c r="B48" s="178" t="str">
        <f>'実質公債費比率（分子）の構造'!K$46</f>
        <v>-</v>
      </c>
      <c r="C48" s="178"/>
      <c r="D48" s="178"/>
      <c r="E48" s="178" t="str">
        <f>'実質公債費比率（分子）の構造'!L$46</f>
        <v>-</v>
      </c>
      <c r="F48" s="178"/>
      <c r="G48" s="178"/>
      <c r="H48" s="178" t="str">
        <f>'実質公債費比率（分子）の構造'!M$46</f>
        <v>-</v>
      </c>
      <c r="I48" s="178"/>
      <c r="J48" s="178"/>
      <c r="K48" s="178" t="str">
        <f>'実質公債費比率（分子）の構造'!N$46</f>
        <v>-</v>
      </c>
      <c r="L48" s="178"/>
      <c r="M48" s="178"/>
      <c r="N48" s="178" t="str">
        <f>'実質公債費比率（分子）の構造'!O$46</f>
        <v>-</v>
      </c>
      <c r="O48" s="178"/>
      <c r="P48" s="178"/>
    </row>
    <row r="49" spans="1:16" x14ac:dyDescent="0.15">
      <c r="A49" s="178" t="s">
        <v>70</v>
      </c>
      <c r="B49" s="178">
        <f>'実質公債費比率（分子）の構造'!K$45</f>
        <v>1726</v>
      </c>
      <c r="C49" s="178"/>
      <c r="D49" s="178"/>
      <c r="E49" s="178">
        <f>'実質公債費比率（分子）の構造'!L$45</f>
        <v>1709</v>
      </c>
      <c r="F49" s="178"/>
      <c r="G49" s="178"/>
      <c r="H49" s="178">
        <f>'実質公債費比率（分子）の構造'!M$45</f>
        <v>1798</v>
      </c>
      <c r="I49" s="178"/>
      <c r="J49" s="178"/>
      <c r="K49" s="178">
        <f>'実質公債費比率（分子）の構造'!N$45</f>
        <v>1749</v>
      </c>
      <c r="L49" s="178"/>
      <c r="M49" s="178"/>
      <c r="N49" s="178">
        <f>'実質公債費比率（分子）の構造'!O$45</f>
        <v>1748</v>
      </c>
      <c r="O49" s="178"/>
      <c r="P49" s="178"/>
    </row>
    <row r="50" spans="1:16" x14ac:dyDescent="0.15">
      <c r="A50" s="178" t="s">
        <v>71</v>
      </c>
      <c r="B50" s="178" t="e">
        <f>NA()</f>
        <v>#N/A</v>
      </c>
      <c r="C50" s="178">
        <f>IF(ISNUMBER('実質公債費比率（分子）の構造'!K$53),'実質公債費比率（分子）の構造'!K$53,NA())</f>
        <v>464</v>
      </c>
      <c r="D50" s="178" t="e">
        <f>NA()</f>
        <v>#N/A</v>
      </c>
      <c r="E50" s="178" t="e">
        <f>NA()</f>
        <v>#N/A</v>
      </c>
      <c r="F50" s="178">
        <f>IF(ISNUMBER('実質公債費比率（分子）の構造'!L$53),'実質公債費比率（分子）の構造'!L$53,NA())</f>
        <v>549</v>
      </c>
      <c r="G50" s="178" t="e">
        <f>NA()</f>
        <v>#N/A</v>
      </c>
      <c r="H50" s="178" t="e">
        <f>NA()</f>
        <v>#N/A</v>
      </c>
      <c r="I50" s="178">
        <f>IF(ISNUMBER('実質公債費比率（分子）の構造'!M$53),'実質公債費比率（分子）の構造'!M$53,NA())</f>
        <v>704</v>
      </c>
      <c r="J50" s="178" t="e">
        <f>NA()</f>
        <v>#N/A</v>
      </c>
      <c r="K50" s="178" t="e">
        <f>NA()</f>
        <v>#N/A</v>
      </c>
      <c r="L50" s="178">
        <f>IF(ISNUMBER('実質公債費比率（分子）の構造'!N$53),'実質公債費比率（分子）の構造'!N$53,NA())</f>
        <v>658</v>
      </c>
      <c r="M50" s="178" t="e">
        <f>NA()</f>
        <v>#N/A</v>
      </c>
      <c r="N50" s="178" t="e">
        <f>NA()</f>
        <v>#N/A</v>
      </c>
      <c r="O50" s="178">
        <f>IF(ISNUMBER('実質公債費比率（分子）の構造'!O$53),'実質公債費比率（分子）の構造'!O$53,NA())</f>
        <v>689</v>
      </c>
      <c r="P50" s="178" t="e">
        <f>NA()</f>
        <v>#N/A</v>
      </c>
    </row>
    <row r="53" spans="1:16" x14ac:dyDescent="0.15">
      <c r="A53" s="146" t="s">
        <v>72</v>
      </c>
    </row>
    <row r="54" spans="1:16" x14ac:dyDescent="0.15">
      <c r="A54" s="177"/>
      <c r="B54" s="177" t="str">
        <f>'将来負担比率（分子）の構造'!I$40</f>
        <v>H28</v>
      </c>
      <c r="C54" s="177"/>
      <c r="D54" s="177"/>
      <c r="E54" s="177" t="str">
        <f>'将来負担比率（分子）の構造'!J$40</f>
        <v>H29</v>
      </c>
      <c r="F54" s="177"/>
      <c r="G54" s="177"/>
      <c r="H54" s="177" t="str">
        <f>'将来負担比率（分子）の構造'!K$40</f>
        <v>H30</v>
      </c>
      <c r="I54" s="177"/>
      <c r="J54" s="177"/>
      <c r="K54" s="177" t="str">
        <f>'将来負担比率（分子）の構造'!L$40</f>
        <v>R01</v>
      </c>
      <c r="L54" s="177"/>
      <c r="M54" s="177"/>
      <c r="N54" s="177" t="str">
        <f>'将来負担比率（分子）の構造'!M$40</f>
        <v>R02</v>
      </c>
      <c r="O54" s="177"/>
      <c r="P54" s="177"/>
    </row>
    <row r="55" spans="1:16" x14ac:dyDescent="0.15">
      <c r="A55" s="177"/>
      <c r="B55" s="177" t="s">
        <v>73</v>
      </c>
      <c r="C55" s="177"/>
      <c r="D55" s="177" t="s">
        <v>74</v>
      </c>
      <c r="E55" s="177" t="s">
        <v>73</v>
      </c>
      <c r="F55" s="177"/>
      <c r="G55" s="177" t="s">
        <v>74</v>
      </c>
      <c r="H55" s="177" t="s">
        <v>73</v>
      </c>
      <c r="I55" s="177"/>
      <c r="J55" s="177" t="s">
        <v>74</v>
      </c>
      <c r="K55" s="177" t="s">
        <v>73</v>
      </c>
      <c r="L55" s="177"/>
      <c r="M55" s="177" t="s">
        <v>74</v>
      </c>
      <c r="N55" s="177" t="s">
        <v>73</v>
      </c>
      <c r="O55" s="177"/>
      <c r="P55" s="177" t="s">
        <v>74</v>
      </c>
    </row>
    <row r="56" spans="1:16" x14ac:dyDescent="0.15">
      <c r="A56" s="177" t="s">
        <v>43</v>
      </c>
      <c r="B56" s="177"/>
      <c r="C56" s="177"/>
      <c r="D56" s="177">
        <f>'将来負担比率（分子）の構造'!I$52</f>
        <v>19553</v>
      </c>
      <c r="E56" s="177"/>
      <c r="F56" s="177"/>
      <c r="G56" s="177">
        <f>'将来負担比率（分子）の構造'!J$52</f>
        <v>19624</v>
      </c>
      <c r="H56" s="177"/>
      <c r="I56" s="177"/>
      <c r="J56" s="177">
        <f>'将来負担比率（分子）の構造'!K$52</f>
        <v>19596</v>
      </c>
      <c r="K56" s="177"/>
      <c r="L56" s="177"/>
      <c r="M56" s="177">
        <f>'将来負担比率（分子）の構造'!L$52</f>
        <v>19253</v>
      </c>
      <c r="N56" s="177"/>
      <c r="O56" s="177"/>
      <c r="P56" s="177">
        <f>'将来負担比率（分子）の構造'!M$52</f>
        <v>18825</v>
      </c>
    </row>
    <row r="57" spans="1:16" x14ac:dyDescent="0.15">
      <c r="A57" s="177" t="s">
        <v>42</v>
      </c>
      <c r="B57" s="177"/>
      <c r="C57" s="177"/>
      <c r="D57" s="177">
        <f>'将来負担比率（分子）の構造'!I$51</f>
        <v>2855</v>
      </c>
      <c r="E57" s="177"/>
      <c r="F57" s="177"/>
      <c r="G57" s="177">
        <f>'将来負担比率（分子）の構造'!J$51</f>
        <v>3301</v>
      </c>
      <c r="H57" s="177"/>
      <c r="I57" s="177"/>
      <c r="J57" s="177">
        <f>'将来負担比率（分子）の構造'!K$51</f>
        <v>3581</v>
      </c>
      <c r="K57" s="177"/>
      <c r="L57" s="177"/>
      <c r="M57" s="177">
        <f>'将来負担比率（分子）の構造'!L$51</f>
        <v>3794</v>
      </c>
      <c r="N57" s="177"/>
      <c r="O57" s="177"/>
      <c r="P57" s="177">
        <f>'将来負担比率（分子）の構造'!M$51</f>
        <v>4084</v>
      </c>
    </row>
    <row r="58" spans="1:16" x14ac:dyDescent="0.15">
      <c r="A58" s="177" t="s">
        <v>41</v>
      </c>
      <c r="B58" s="177"/>
      <c r="C58" s="177"/>
      <c r="D58" s="177">
        <f>'将来負担比率（分子）の構造'!I$50</f>
        <v>5725</v>
      </c>
      <c r="E58" s="177"/>
      <c r="F58" s="177"/>
      <c r="G58" s="177">
        <f>'将来負担比率（分子）の構造'!J$50</f>
        <v>5428</v>
      </c>
      <c r="H58" s="177"/>
      <c r="I58" s="177"/>
      <c r="J58" s="177">
        <f>'将来負担比率（分子）の構造'!K$50</f>
        <v>5108</v>
      </c>
      <c r="K58" s="177"/>
      <c r="L58" s="177"/>
      <c r="M58" s="177">
        <f>'将来負担比率（分子）の構造'!L$50</f>
        <v>4985</v>
      </c>
      <c r="N58" s="177"/>
      <c r="O58" s="177"/>
      <c r="P58" s="177">
        <f>'将来負担比率（分子）の構造'!M$50</f>
        <v>4347</v>
      </c>
    </row>
    <row r="59" spans="1:16" x14ac:dyDescent="0.15">
      <c r="A59" s="177" t="s">
        <v>39</v>
      </c>
      <c r="B59" s="177" t="str">
        <f>'将来負担比率（分子）の構造'!I$49</f>
        <v>-</v>
      </c>
      <c r="C59" s="177"/>
      <c r="D59" s="177"/>
      <c r="E59" s="177" t="str">
        <f>'将来負担比率（分子）の構造'!J$49</f>
        <v>-</v>
      </c>
      <c r="F59" s="177"/>
      <c r="G59" s="177"/>
      <c r="H59" s="177" t="str">
        <f>'将来負担比率（分子）の構造'!K$49</f>
        <v>-</v>
      </c>
      <c r="I59" s="177"/>
      <c r="J59" s="177"/>
      <c r="K59" s="177" t="str">
        <f>'将来負担比率（分子）の構造'!L$49</f>
        <v>-</v>
      </c>
      <c r="L59" s="177"/>
      <c r="M59" s="177"/>
      <c r="N59" s="177" t="str">
        <f>'将来負担比率（分子）の構造'!M$49</f>
        <v>-</v>
      </c>
      <c r="O59" s="177"/>
      <c r="P59" s="177"/>
    </row>
    <row r="60" spans="1:16" x14ac:dyDescent="0.15">
      <c r="A60" s="177" t="s">
        <v>38</v>
      </c>
      <c r="B60" s="177" t="str">
        <f>'将来負担比率（分子）の構造'!I$48</f>
        <v>-</v>
      </c>
      <c r="C60" s="177"/>
      <c r="D60" s="177"/>
      <c r="E60" s="177" t="str">
        <f>'将来負担比率（分子）の構造'!J$48</f>
        <v>-</v>
      </c>
      <c r="F60" s="177"/>
      <c r="G60" s="177"/>
      <c r="H60" s="177" t="str">
        <f>'将来負担比率（分子）の構造'!K$48</f>
        <v>-</v>
      </c>
      <c r="I60" s="177"/>
      <c r="J60" s="177"/>
      <c r="K60" s="177" t="str">
        <f>'将来負担比率（分子）の構造'!L$48</f>
        <v>-</v>
      </c>
      <c r="L60" s="177"/>
      <c r="M60" s="177"/>
      <c r="N60" s="177" t="str">
        <f>'将来負担比率（分子）の構造'!M$48</f>
        <v>-</v>
      </c>
      <c r="O60" s="177"/>
      <c r="P60" s="177"/>
    </row>
    <row r="61" spans="1:16" x14ac:dyDescent="0.15">
      <c r="A61" s="177" t="s">
        <v>36</v>
      </c>
      <c r="B61" s="177">
        <f>'将来負担比率（分子）の構造'!I$46</f>
        <v>134</v>
      </c>
      <c r="C61" s="177"/>
      <c r="D61" s="177"/>
      <c r="E61" s="177">
        <f>'将来負担比率（分子）の構造'!J$46</f>
        <v>86</v>
      </c>
      <c r="F61" s="177"/>
      <c r="G61" s="177"/>
      <c r="H61" s="177">
        <f>'将来負担比率（分子）の構造'!K$46</f>
        <v>18</v>
      </c>
      <c r="I61" s="177"/>
      <c r="J61" s="177"/>
      <c r="K61" s="177">
        <f>'将来負担比率（分子）の構造'!L$46</f>
        <v>55</v>
      </c>
      <c r="L61" s="177"/>
      <c r="M61" s="177"/>
      <c r="N61" s="177">
        <f>'将来負担比率（分子）の構造'!M$46</f>
        <v>69</v>
      </c>
      <c r="O61" s="177"/>
      <c r="P61" s="177"/>
    </row>
    <row r="62" spans="1:16" x14ac:dyDescent="0.15">
      <c r="A62" s="177" t="s">
        <v>35</v>
      </c>
      <c r="B62" s="177">
        <f>'将来負担比率（分子）の構造'!I$45</f>
        <v>863</v>
      </c>
      <c r="C62" s="177"/>
      <c r="D62" s="177"/>
      <c r="E62" s="177">
        <f>'将来負担比率（分子）の構造'!J$45</f>
        <v>855</v>
      </c>
      <c r="F62" s="177"/>
      <c r="G62" s="177"/>
      <c r="H62" s="177">
        <f>'将来負担比率（分子）の構造'!K$45</f>
        <v>766</v>
      </c>
      <c r="I62" s="177"/>
      <c r="J62" s="177"/>
      <c r="K62" s="177">
        <f>'将来負担比率（分子）の構造'!L$45</f>
        <v>641</v>
      </c>
      <c r="L62" s="177"/>
      <c r="M62" s="177"/>
      <c r="N62" s="177">
        <f>'将来負担比率（分子）の構造'!M$45</f>
        <v>584</v>
      </c>
      <c r="O62" s="177"/>
      <c r="P62" s="177"/>
    </row>
    <row r="63" spans="1:16" x14ac:dyDescent="0.15">
      <c r="A63" s="177" t="s">
        <v>34</v>
      </c>
      <c r="B63" s="177">
        <f>'将来負担比率（分子）の構造'!I$44</f>
        <v>2321</v>
      </c>
      <c r="C63" s="177"/>
      <c r="D63" s="177"/>
      <c r="E63" s="177">
        <f>'将来負担比率（分子）の構造'!J$44</f>
        <v>2475</v>
      </c>
      <c r="F63" s="177"/>
      <c r="G63" s="177"/>
      <c r="H63" s="177">
        <f>'将来負担比率（分子）の構造'!K$44</f>
        <v>2594</v>
      </c>
      <c r="I63" s="177"/>
      <c r="J63" s="177"/>
      <c r="K63" s="177">
        <f>'将来負担比率（分子）の構造'!L$44</f>
        <v>2620</v>
      </c>
      <c r="L63" s="177"/>
      <c r="M63" s="177"/>
      <c r="N63" s="177">
        <f>'将来負担比率（分子）の構造'!M$44</f>
        <v>2486</v>
      </c>
      <c r="O63" s="177"/>
      <c r="P63" s="177"/>
    </row>
    <row r="64" spans="1:16" x14ac:dyDescent="0.15">
      <c r="A64" s="177" t="s">
        <v>33</v>
      </c>
      <c r="B64" s="177">
        <f>'将来負担比率（分子）の構造'!I$43</f>
        <v>6142</v>
      </c>
      <c r="C64" s="177"/>
      <c r="D64" s="177"/>
      <c r="E64" s="177">
        <f>'将来負担比率（分子）の構造'!J$43</f>
        <v>5915</v>
      </c>
      <c r="F64" s="177"/>
      <c r="G64" s="177"/>
      <c r="H64" s="177">
        <f>'将来負担比率（分子）の構造'!K$43</f>
        <v>5758</v>
      </c>
      <c r="I64" s="177"/>
      <c r="J64" s="177"/>
      <c r="K64" s="177">
        <f>'将来負担比率（分子）の構造'!L$43</f>
        <v>5545</v>
      </c>
      <c r="L64" s="177"/>
      <c r="M64" s="177"/>
      <c r="N64" s="177">
        <f>'将来負担比率（分子）の構造'!M$43</f>
        <v>4922</v>
      </c>
      <c r="O64" s="177"/>
      <c r="P64" s="177"/>
    </row>
    <row r="65" spans="1:16" x14ac:dyDescent="0.15">
      <c r="A65" s="177" t="s">
        <v>32</v>
      </c>
      <c r="B65" s="177">
        <f>'将来負担比率（分子）の構造'!I$42</f>
        <v>993</v>
      </c>
      <c r="C65" s="177"/>
      <c r="D65" s="177"/>
      <c r="E65" s="177">
        <f>'将来負担比率（分子）の構造'!J$42</f>
        <v>1404</v>
      </c>
      <c r="F65" s="177"/>
      <c r="G65" s="177"/>
      <c r="H65" s="177">
        <f>'将来負担比率（分子）の構造'!K$42</f>
        <v>1428</v>
      </c>
      <c r="I65" s="177"/>
      <c r="J65" s="177"/>
      <c r="K65" s="177">
        <f>'将来負担比率（分子）の構造'!L$42</f>
        <v>1260</v>
      </c>
      <c r="L65" s="177"/>
      <c r="M65" s="177"/>
      <c r="N65" s="177">
        <f>'将来負担比率（分子）の構造'!M$42</f>
        <v>1088</v>
      </c>
      <c r="O65" s="177"/>
      <c r="P65" s="177"/>
    </row>
    <row r="66" spans="1:16" x14ac:dyDescent="0.15">
      <c r="A66" s="177" t="s">
        <v>31</v>
      </c>
      <c r="B66" s="177">
        <f>'将来負担比率（分子）の構造'!I$41</f>
        <v>19427</v>
      </c>
      <c r="C66" s="177"/>
      <c r="D66" s="177"/>
      <c r="E66" s="177">
        <f>'将来負担比率（分子）の構造'!J$41</f>
        <v>20702</v>
      </c>
      <c r="F66" s="177"/>
      <c r="G66" s="177"/>
      <c r="H66" s="177">
        <f>'将来負担比率（分子）の構造'!K$41</f>
        <v>21117</v>
      </c>
      <c r="I66" s="177"/>
      <c r="J66" s="177"/>
      <c r="K66" s="177">
        <f>'将来負担比率（分子）の構造'!L$41</f>
        <v>20617</v>
      </c>
      <c r="L66" s="177"/>
      <c r="M66" s="177"/>
      <c r="N66" s="177">
        <f>'将来負担比率（分子）の構造'!M$41</f>
        <v>20172</v>
      </c>
      <c r="O66" s="177"/>
      <c r="P66" s="177"/>
    </row>
    <row r="67" spans="1:16" x14ac:dyDescent="0.15">
      <c r="A67" s="177" t="s">
        <v>75</v>
      </c>
      <c r="B67" s="177" t="e">
        <f>NA()</f>
        <v>#N/A</v>
      </c>
      <c r="C67" s="177">
        <f>IF(ISNUMBER('将来負担比率（分子）の構造'!I$53), IF('将来負担比率（分子）の構造'!I$53 &lt; 0, 0, '将来負担比率（分子）の構造'!I$53), NA())</f>
        <v>1747</v>
      </c>
      <c r="D67" s="177" t="e">
        <f>NA()</f>
        <v>#N/A</v>
      </c>
      <c r="E67" s="177" t="e">
        <f>NA()</f>
        <v>#N/A</v>
      </c>
      <c r="F67" s="177">
        <f>IF(ISNUMBER('将来負担比率（分子）の構造'!J$53), IF('将来負担比率（分子）の構造'!J$53 &lt; 0, 0, '将来負担比率（分子）の構造'!J$53), NA())</f>
        <v>3083</v>
      </c>
      <c r="G67" s="177" t="e">
        <f>NA()</f>
        <v>#N/A</v>
      </c>
      <c r="H67" s="177" t="e">
        <f>NA()</f>
        <v>#N/A</v>
      </c>
      <c r="I67" s="177">
        <f>IF(ISNUMBER('将来負担比率（分子）の構造'!K$53), IF('将来負担比率（分子）の構造'!K$53 &lt; 0, 0, '将来負担比率（分子）の構造'!K$53), NA())</f>
        <v>3396</v>
      </c>
      <c r="J67" s="177" t="e">
        <f>NA()</f>
        <v>#N/A</v>
      </c>
      <c r="K67" s="177" t="e">
        <f>NA()</f>
        <v>#N/A</v>
      </c>
      <c r="L67" s="177">
        <f>IF(ISNUMBER('将来負担比率（分子）の構造'!L$53), IF('将来負担比率（分子）の構造'!L$53 &lt; 0, 0, '将来負担比率（分子）の構造'!L$53), NA())</f>
        <v>2706</v>
      </c>
      <c r="M67" s="177" t="e">
        <f>NA()</f>
        <v>#N/A</v>
      </c>
      <c r="N67" s="177" t="e">
        <f>NA()</f>
        <v>#N/A</v>
      </c>
      <c r="O67" s="177">
        <f>IF(ISNUMBER('将来負担比率（分子）の構造'!M$53), IF('将来負担比率（分子）の構造'!M$53 &lt; 0, 0, '将来負担比率（分子）の構造'!M$53), NA())</f>
        <v>2065</v>
      </c>
      <c r="P67" s="177" t="e">
        <f>NA()</f>
        <v>#N/A</v>
      </c>
    </row>
    <row r="70" spans="1:16" x14ac:dyDescent="0.15">
      <c r="A70" s="179" t="s">
        <v>76</v>
      </c>
      <c r="B70" s="179"/>
      <c r="C70" s="179"/>
      <c r="D70" s="179"/>
      <c r="E70" s="179"/>
      <c r="F70" s="179"/>
    </row>
    <row r="71" spans="1:16" x14ac:dyDescent="0.15">
      <c r="A71" s="180"/>
      <c r="B71" s="180" t="str">
        <f>基金残高に係る経年分析!F54</f>
        <v>H30</v>
      </c>
      <c r="C71" s="180" t="str">
        <f>基金残高に係る経年分析!G54</f>
        <v>R01</v>
      </c>
      <c r="D71" s="180" t="str">
        <f>基金残高に係る経年分析!H54</f>
        <v>R02</v>
      </c>
    </row>
    <row r="72" spans="1:16" x14ac:dyDescent="0.15">
      <c r="A72" s="180" t="s">
        <v>77</v>
      </c>
      <c r="B72" s="181">
        <f>基金残高に係る経年分析!F55</f>
        <v>2497</v>
      </c>
      <c r="C72" s="181">
        <f>基金残高に係る経年分析!G55</f>
        <v>2302</v>
      </c>
      <c r="D72" s="181">
        <f>基金残高に係る経年分析!H55</f>
        <v>2138</v>
      </c>
    </row>
    <row r="73" spans="1:16" x14ac:dyDescent="0.15">
      <c r="A73" s="180" t="s">
        <v>78</v>
      </c>
      <c r="B73" s="181">
        <f>基金残高に係る経年分析!F56</f>
        <v>330</v>
      </c>
      <c r="C73" s="181">
        <f>基金残高に係る経年分析!G56</f>
        <v>330</v>
      </c>
      <c r="D73" s="181">
        <f>基金残高に係る経年分析!H56</f>
        <v>331</v>
      </c>
    </row>
    <row r="74" spans="1:16" x14ac:dyDescent="0.15">
      <c r="A74" s="180" t="s">
        <v>79</v>
      </c>
      <c r="B74" s="181">
        <f>基金残高に係る経年分析!F57</f>
        <v>857</v>
      </c>
      <c r="C74" s="181">
        <f>基金残高に係る経年分析!G57</f>
        <v>861</v>
      </c>
      <c r="D74" s="181">
        <f>基金残高に係る経年分析!H57</f>
        <v>897</v>
      </c>
    </row>
  </sheetData>
  <sheetProtection algorithmName="SHA-512" hashValue="CXaeo1SlBYGB/d6928y1grdLKEbduwvtDIa399BHiFcMfXEftA/5jg/QEpSfnXpn0FZyO8C+ENrsL5D2IkwaEg==" saltValue="xXzvcTlQhQCnb+uamy2p7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2" customWidth="1"/>
    <col min="96" max="133" width="1.625" style="239" customWidth="1"/>
    <col min="134" max="143" width="1.625" style="222" customWidth="1"/>
    <col min="144" max="16384" width="0" style="222" hidden="1"/>
  </cols>
  <sheetData>
    <row r="1" spans="2:143" ht="22.5" customHeight="1" thickBot="1" x14ac:dyDescent="0.2">
      <c r="B1" s="219"/>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799" t="s">
        <v>211</v>
      </c>
      <c r="DI1" s="800"/>
      <c r="DJ1" s="800"/>
      <c r="DK1" s="800"/>
      <c r="DL1" s="800"/>
      <c r="DM1" s="800"/>
      <c r="DN1" s="801"/>
      <c r="DO1" s="222"/>
      <c r="DP1" s="799" t="s">
        <v>212</v>
      </c>
      <c r="DQ1" s="800"/>
      <c r="DR1" s="800"/>
      <c r="DS1" s="800"/>
      <c r="DT1" s="800"/>
      <c r="DU1" s="800"/>
      <c r="DV1" s="800"/>
      <c r="DW1" s="800"/>
      <c r="DX1" s="800"/>
      <c r="DY1" s="800"/>
      <c r="DZ1" s="800"/>
      <c r="EA1" s="800"/>
      <c r="EB1" s="800"/>
      <c r="EC1" s="801"/>
      <c r="ED1" s="220"/>
      <c r="EE1" s="220"/>
      <c r="EF1" s="220"/>
      <c r="EG1" s="220"/>
      <c r="EH1" s="220"/>
      <c r="EI1" s="220"/>
      <c r="EJ1" s="220"/>
      <c r="EK1" s="220"/>
      <c r="EL1" s="220"/>
      <c r="EM1" s="220"/>
    </row>
    <row r="2" spans="2:143" ht="22.5" customHeight="1" x14ac:dyDescent="0.15">
      <c r="B2" s="223" t="s">
        <v>213</v>
      </c>
      <c r="R2" s="224"/>
      <c r="S2" s="224"/>
      <c r="T2" s="224"/>
      <c r="U2" s="224"/>
      <c r="V2" s="224"/>
      <c r="W2" s="224"/>
      <c r="X2" s="224"/>
      <c r="Y2" s="224"/>
      <c r="Z2" s="224"/>
      <c r="AA2" s="224"/>
      <c r="AB2" s="224"/>
      <c r="AC2" s="224"/>
      <c r="AE2" s="225"/>
      <c r="AF2" s="225"/>
      <c r="AG2" s="225"/>
      <c r="AH2" s="225"/>
      <c r="AI2" s="225"/>
      <c r="AJ2" s="224"/>
      <c r="AK2" s="224"/>
      <c r="AL2" s="224"/>
      <c r="AM2" s="224"/>
      <c r="AN2" s="224"/>
      <c r="AO2" s="224"/>
      <c r="AP2" s="224"/>
      <c r="CD2" s="221"/>
      <c r="CE2" s="221"/>
      <c r="CF2" s="221"/>
      <c r="CG2" s="221"/>
      <c r="CH2" s="221"/>
      <c r="CI2" s="221"/>
      <c r="CJ2" s="221"/>
      <c r="CK2" s="221"/>
      <c r="CL2" s="221"/>
      <c r="CM2" s="221"/>
      <c r="CN2" s="221"/>
      <c r="CO2" s="221"/>
      <c r="CP2" s="221"/>
      <c r="CQ2" s="221"/>
      <c r="CR2" s="221"/>
      <c r="CS2" s="221"/>
      <c r="CT2" s="221"/>
      <c r="CU2" s="221"/>
      <c r="CV2" s="221"/>
      <c r="CW2" s="221"/>
      <c r="CX2" s="221"/>
      <c r="CY2" s="221"/>
      <c r="CZ2" s="221"/>
      <c r="DA2" s="221"/>
      <c r="DB2" s="221"/>
      <c r="DC2" s="221"/>
      <c r="DD2" s="221"/>
      <c r="DE2" s="221"/>
      <c r="DF2" s="221"/>
      <c r="DG2" s="221"/>
      <c r="DH2" s="221"/>
      <c r="DI2" s="221"/>
      <c r="DJ2" s="221"/>
      <c r="DK2" s="221"/>
      <c r="DL2" s="221"/>
      <c r="DM2" s="221"/>
      <c r="DN2" s="221"/>
      <c r="DO2" s="221"/>
      <c r="DP2" s="221"/>
      <c r="DQ2" s="221"/>
      <c r="DR2" s="221"/>
      <c r="DS2" s="221"/>
      <c r="DT2" s="221"/>
      <c r="DU2" s="221"/>
      <c r="DV2" s="221"/>
      <c r="DW2" s="221"/>
      <c r="DX2" s="221"/>
      <c r="DY2" s="221"/>
      <c r="DZ2" s="221"/>
      <c r="EA2" s="221"/>
      <c r="EB2" s="221"/>
      <c r="EC2" s="221"/>
    </row>
    <row r="3" spans="2:143" ht="11.25" customHeight="1" x14ac:dyDescent="0.15">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26" customFormat="1" ht="11.25" customHeight="1" x14ac:dyDescent="0.15">
      <c r="B5" s="746" t="s">
        <v>224</v>
      </c>
      <c r="C5" s="747"/>
      <c r="D5" s="747"/>
      <c r="E5" s="747"/>
      <c r="F5" s="747"/>
      <c r="G5" s="747"/>
      <c r="H5" s="747"/>
      <c r="I5" s="747"/>
      <c r="J5" s="747"/>
      <c r="K5" s="747"/>
      <c r="L5" s="747"/>
      <c r="M5" s="747"/>
      <c r="N5" s="747"/>
      <c r="O5" s="747"/>
      <c r="P5" s="747"/>
      <c r="Q5" s="748"/>
      <c r="R5" s="735">
        <v>8186887</v>
      </c>
      <c r="S5" s="736"/>
      <c r="T5" s="736"/>
      <c r="U5" s="736"/>
      <c r="V5" s="736"/>
      <c r="W5" s="736"/>
      <c r="X5" s="736"/>
      <c r="Y5" s="779"/>
      <c r="Z5" s="797">
        <v>32</v>
      </c>
      <c r="AA5" s="797"/>
      <c r="AB5" s="797"/>
      <c r="AC5" s="797"/>
      <c r="AD5" s="798">
        <v>7809077</v>
      </c>
      <c r="AE5" s="798"/>
      <c r="AF5" s="798"/>
      <c r="AG5" s="798"/>
      <c r="AH5" s="798"/>
      <c r="AI5" s="798"/>
      <c r="AJ5" s="798"/>
      <c r="AK5" s="798"/>
      <c r="AL5" s="780">
        <v>73.3</v>
      </c>
      <c r="AM5" s="751"/>
      <c r="AN5" s="751"/>
      <c r="AO5" s="781"/>
      <c r="AP5" s="746" t="s">
        <v>225</v>
      </c>
      <c r="AQ5" s="747"/>
      <c r="AR5" s="747"/>
      <c r="AS5" s="747"/>
      <c r="AT5" s="747"/>
      <c r="AU5" s="747"/>
      <c r="AV5" s="747"/>
      <c r="AW5" s="747"/>
      <c r="AX5" s="747"/>
      <c r="AY5" s="747"/>
      <c r="AZ5" s="747"/>
      <c r="BA5" s="747"/>
      <c r="BB5" s="747"/>
      <c r="BC5" s="747"/>
      <c r="BD5" s="747"/>
      <c r="BE5" s="747"/>
      <c r="BF5" s="748"/>
      <c r="BG5" s="680">
        <v>7809078</v>
      </c>
      <c r="BH5" s="681"/>
      <c r="BI5" s="681"/>
      <c r="BJ5" s="681"/>
      <c r="BK5" s="681"/>
      <c r="BL5" s="681"/>
      <c r="BM5" s="681"/>
      <c r="BN5" s="682"/>
      <c r="BO5" s="713">
        <v>95.4</v>
      </c>
      <c r="BP5" s="713"/>
      <c r="BQ5" s="713"/>
      <c r="BR5" s="713"/>
      <c r="BS5" s="714">
        <v>71999</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x14ac:dyDescent="0.15">
      <c r="B6" s="677" t="s">
        <v>229</v>
      </c>
      <c r="C6" s="678"/>
      <c r="D6" s="678"/>
      <c r="E6" s="678"/>
      <c r="F6" s="678"/>
      <c r="G6" s="678"/>
      <c r="H6" s="678"/>
      <c r="I6" s="678"/>
      <c r="J6" s="678"/>
      <c r="K6" s="678"/>
      <c r="L6" s="678"/>
      <c r="M6" s="678"/>
      <c r="N6" s="678"/>
      <c r="O6" s="678"/>
      <c r="P6" s="678"/>
      <c r="Q6" s="679"/>
      <c r="R6" s="680">
        <v>143104</v>
      </c>
      <c r="S6" s="681"/>
      <c r="T6" s="681"/>
      <c r="U6" s="681"/>
      <c r="V6" s="681"/>
      <c r="W6" s="681"/>
      <c r="X6" s="681"/>
      <c r="Y6" s="682"/>
      <c r="Z6" s="713">
        <v>0.6</v>
      </c>
      <c r="AA6" s="713"/>
      <c r="AB6" s="713"/>
      <c r="AC6" s="713"/>
      <c r="AD6" s="714">
        <v>143104</v>
      </c>
      <c r="AE6" s="714"/>
      <c r="AF6" s="714"/>
      <c r="AG6" s="714"/>
      <c r="AH6" s="714"/>
      <c r="AI6" s="714"/>
      <c r="AJ6" s="714"/>
      <c r="AK6" s="714"/>
      <c r="AL6" s="683">
        <v>1.3</v>
      </c>
      <c r="AM6" s="684"/>
      <c r="AN6" s="684"/>
      <c r="AO6" s="715"/>
      <c r="AP6" s="677" t="s">
        <v>230</v>
      </c>
      <c r="AQ6" s="678"/>
      <c r="AR6" s="678"/>
      <c r="AS6" s="678"/>
      <c r="AT6" s="678"/>
      <c r="AU6" s="678"/>
      <c r="AV6" s="678"/>
      <c r="AW6" s="678"/>
      <c r="AX6" s="678"/>
      <c r="AY6" s="678"/>
      <c r="AZ6" s="678"/>
      <c r="BA6" s="678"/>
      <c r="BB6" s="678"/>
      <c r="BC6" s="678"/>
      <c r="BD6" s="678"/>
      <c r="BE6" s="678"/>
      <c r="BF6" s="679"/>
      <c r="BG6" s="680">
        <v>7809078</v>
      </c>
      <c r="BH6" s="681"/>
      <c r="BI6" s="681"/>
      <c r="BJ6" s="681"/>
      <c r="BK6" s="681"/>
      <c r="BL6" s="681"/>
      <c r="BM6" s="681"/>
      <c r="BN6" s="682"/>
      <c r="BO6" s="713">
        <v>95.4</v>
      </c>
      <c r="BP6" s="713"/>
      <c r="BQ6" s="713"/>
      <c r="BR6" s="713"/>
      <c r="BS6" s="714">
        <v>71999</v>
      </c>
      <c r="BT6" s="714"/>
      <c r="BU6" s="714"/>
      <c r="BV6" s="714"/>
      <c r="BW6" s="714"/>
      <c r="BX6" s="714"/>
      <c r="BY6" s="714"/>
      <c r="BZ6" s="714"/>
      <c r="CA6" s="714"/>
      <c r="CB6" s="777"/>
      <c r="CD6" s="738" t="s">
        <v>231</v>
      </c>
      <c r="CE6" s="739"/>
      <c r="CF6" s="739"/>
      <c r="CG6" s="739"/>
      <c r="CH6" s="739"/>
      <c r="CI6" s="739"/>
      <c r="CJ6" s="739"/>
      <c r="CK6" s="739"/>
      <c r="CL6" s="739"/>
      <c r="CM6" s="739"/>
      <c r="CN6" s="739"/>
      <c r="CO6" s="739"/>
      <c r="CP6" s="739"/>
      <c r="CQ6" s="740"/>
      <c r="CR6" s="680">
        <v>153262</v>
      </c>
      <c r="CS6" s="681"/>
      <c r="CT6" s="681"/>
      <c r="CU6" s="681"/>
      <c r="CV6" s="681"/>
      <c r="CW6" s="681"/>
      <c r="CX6" s="681"/>
      <c r="CY6" s="682"/>
      <c r="CZ6" s="780">
        <v>0.6</v>
      </c>
      <c r="DA6" s="751"/>
      <c r="DB6" s="751"/>
      <c r="DC6" s="783"/>
      <c r="DD6" s="686" t="s">
        <v>232</v>
      </c>
      <c r="DE6" s="681"/>
      <c r="DF6" s="681"/>
      <c r="DG6" s="681"/>
      <c r="DH6" s="681"/>
      <c r="DI6" s="681"/>
      <c r="DJ6" s="681"/>
      <c r="DK6" s="681"/>
      <c r="DL6" s="681"/>
      <c r="DM6" s="681"/>
      <c r="DN6" s="681"/>
      <c r="DO6" s="681"/>
      <c r="DP6" s="682"/>
      <c r="DQ6" s="686">
        <v>153262</v>
      </c>
      <c r="DR6" s="681"/>
      <c r="DS6" s="681"/>
      <c r="DT6" s="681"/>
      <c r="DU6" s="681"/>
      <c r="DV6" s="681"/>
      <c r="DW6" s="681"/>
      <c r="DX6" s="681"/>
      <c r="DY6" s="681"/>
      <c r="DZ6" s="681"/>
      <c r="EA6" s="681"/>
      <c r="EB6" s="681"/>
      <c r="EC6" s="727"/>
    </row>
    <row r="7" spans="2:143" ht="11.25" customHeight="1" x14ac:dyDescent="0.15">
      <c r="B7" s="677" t="s">
        <v>233</v>
      </c>
      <c r="C7" s="678"/>
      <c r="D7" s="678"/>
      <c r="E7" s="678"/>
      <c r="F7" s="678"/>
      <c r="G7" s="678"/>
      <c r="H7" s="678"/>
      <c r="I7" s="678"/>
      <c r="J7" s="678"/>
      <c r="K7" s="678"/>
      <c r="L7" s="678"/>
      <c r="M7" s="678"/>
      <c r="N7" s="678"/>
      <c r="O7" s="678"/>
      <c r="P7" s="678"/>
      <c r="Q7" s="679"/>
      <c r="R7" s="680">
        <v>7314</v>
      </c>
      <c r="S7" s="681"/>
      <c r="T7" s="681"/>
      <c r="U7" s="681"/>
      <c r="V7" s="681"/>
      <c r="W7" s="681"/>
      <c r="X7" s="681"/>
      <c r="Y7" s="682"/>
      <c r="Z7" s="713">
        <v>0</v>
      </c>
      <c r="AA7" s="713"/>
      <c r="AB7" s="713"/>
      <c r="AC7" s="713"/>
      <c r="AD7" s="714">
        <v>7314</v>
      </c>
      <c r="AE7" s="714"/>
      <c r="AF7" s="714"/>
      <c r="AG7" s="714"/>
      <c r="AH7" s="714"/>
      <c r="AI7" s="714"/>
      <c r="AJ7" s="714"/>
      <c r="AK7" s="714"/>
      <c r="AL7" s="683">
        <v>0.1</v>
      </c>
      <c r="AM7" s="684"/>
      <c r="AN7" s="684"/>
      <c r="AO7" s="715"/>
      <c r="AP7" s="677" t="s">
        <v>234</v>
      </c>
      <c r="AQ7" s="678"/>
      <c r="AR7" s="678"/>
      <c r="AS7" s="678"/>
      <c r="AT7" s="678"/>
      <c r="AU7" s="678"/>
      <c r="AV7" s="678"/>
      <c r="AW7" s="678"/>
      <c r="AX7" s="678"/>
      <c r="AY7" s="678"/>
      <c r="AZ7" s="678"/>
      <c r="BA7" s="678"/>
      <c r="BB7" s="678"/>
      <c r="BC7" s="678"/>
      <c r="BD7" s="678"/>
      <c r="BE7" s="678"/>
      <c r="BF7" s="679"/>
      <c r="BG7" s="680">
        <v>3717717</v>
      </c>
      <c r="BH7" s="681"/>
      <c r="BI7" s="681"/>
      <c r="BJ7" s="681"/>
      <c r="BK7" s="681"/>
      <c r="BL7" s="681"/>
      <c r="BM7" s="681"/>
      <c r="BN7" s="682"/>
      <c r="BO7" s="713">
        <v>45.4</v>
      </c>
      <c r="BP7" s="713"/>
      <c r="BQ7" s="713"/>
      <c r="BR7" s="713"/>
      <c r="BS7" s="714">
        <v>71999</v>
      </c>
      <c r="BT7" s="714"/>
      <c r="BU7" s="714"/>
      <c r="BV7" s="714"/>
      <c r="BW7" s="714"/>
      <c r="BX7" s="714"/>
      <c r="BY7" s="714"/>
      <c r="BZ7" s="714"/>
      <c r="CA7" s="714"/>
      <c r="CB7" s="777"/>
      <c r="CD7" s="719" t="s">
        <v>235</v>
      </c>
      <c r="CE7" s="720"/>
      <c r="CF7" s="720"/>
      <c r="CG7" s="720"/>
      <c r="CH7" s="720"/>
      <c r="CI7" s="720"/>
      <c r="CJ7" s="720"/>
      <c r="CK7" s="720"/>
      <c r="CL7" s="720"/>
      <c r="CM7" s="720"/>
      <c r="CN7" s="720"/>
      <c r="CO7" s="720"/>
      <c r="CP7" s="720"/>
      <c r="CQ7" s="721"/>
      <c r="CR7" s="680">
        <v>7082549</v>
      </c>
      <c r="CS7" s="681"/>
      <c r="CT7" s="681"/>
      <c r="CU7" s="681"/>
      <c r="CV7" s="681"/>
      <c r="CW7" s="681"/>
      <c r="CX7" s="681"/>
      <c r="CY7" s="682"/>
      <c r="CZ7" s="713">
        <v>28.1</v>
      </c>
      <c r="DA7" s="713"/>
      <c r="DB7" s="713"/>
      <c r="DC7" s="713"/>
      <c r="DD7" s="686">
        <v>55838</v>
      </c>
      <c r="DE7" s="681"/>
      <c r="DF7" s="681"/>
      <c r="DG7" s="681"/>
      <c r="DH7" s="681"/>
      <c r="DI7" s="681"/>
      <c r="DJ7" s="681"/>
      <c r="DK7" s="681"/>
      <c r="DL7" s="681"/>
      <c r="DM7" s="681"/>
      <c r="DN7" s="681"/>
      <c r="DO7" s="681"/>
      <c r="DP7" s="682"/>
      <c r="DQ7" s="686">
        <v>1536205</v>
      </c>
      <c r="DR7" s="681"/>
      <c r="DS7" s="681"/>
      <c r="DT7" s="681"/>
      <c r="DU7" s="681"/>
      <c r="DV7" s="681"/>
      <c r="DW7" s="681"/>
      <c r="DX7" s="681"/>
      <c r="DY7" s="681"/>
      <c r="DZ7" s="681"/>
      <c r="EA7" s="681"/>
      <c r="EB7" s="681"/>
      <c r="EC7" s="727"/>
    </row>
    <row r="8" spans="2:143" ht="11.25" customHeight="1" x14ac:dyDescent="0.15">
      <c r="B8" s="677" t="s">
        <v>236</v>
      </c>
      <c r="C8" s="678"/>
      <c r="D8" s="678"/>
      <c r="E8" s="678"/>
      <c r="F8" s="678"/>
      <c r="G8" s="678"/>
      <c r="H8" s="678"/>
      <c r="I8" s="678"/>
      <c r="J8" s="678"/>
      <c r="K8" s="678"/>
      <c r="L8" s="678"/>
      <c r="M8" s="678"/>
      <c r="N8" s="678"/>
      <c r="O8" s="678"/>
      <c r="P8" s="678"/>
      <c r="Q8" s="679"/>
      <c r="R8" s="680">
        <v>27000</v>
      </c>
      <c r="S8" s="681"/>
      <c r="T8" s="681"/>
      <c r="U8" s="681"/>
      <c r="V8" s="681"/>
      <c r="W8" s="681"/>
      <c r="X8" s="681"/>
      <c r="Y8" s="682"/>
      <c r="Z8" s="713">
        <v>0.1</v>
      </c>
      <c r="AA8" s="713"/>
      <c r="AB8" s="713"/>
      <c r="AC8" s="713"/>
      <c r="AD8" s="714">
        <v>27000</v>
      </c>
      <c r="AE8" s="714"/>
      <c r="AF8" s="714"/>
      <c r="AG8" s="714"/>
      <c r="AH8" s="714"/>
      <c r="AI8" s="714"/>
      <c r="AJ8" s="714"/>
      <c r="AK8" s="714"/>
      <c r="AL8" s="683">
        <v>0.3</v>
      </c>
      <c r="AM8" s="684"/>
      <c r="AN8" s="684"/>
      <c r="AO8" s="715"/>
      <c r="AP8" s="677" t="s">
        <v>237</v>
      </c>
      <c r="AQ8" s="678"/>
      <c r="AR8" s="678"/>
      <c r="AS8" s="678"/>
      <c r="AT8" s="678"/>
      <c r="AU8" s="678"/>
      <c r="AV8" s="678"/>
      <c r="AW8" s="678"/>
      <c r="AX8" s="678"/>
      <c r="AY8" s="678"/>
      <c r="AZ8" s="678"/>
      <c r="BA8" s="678"/>
      <c r="BB8" s="678"/>
      <c r="BC8" s="678"/>
      <c r="BD8" s="678"/>
      <c r="BE8" s="678"/>
      <c r="BF8" s="679"/>
      <c r="BG8" s="680">
        <v>101633</v>
      </c>
      <c r="BH8" s="681"/>
      <c r="BI8" s="681"/>
      <c r="BJ8" s="681"/>
      <c r="BK8" s="681"/>
      <c r="BL8" s="681"/>
      <c r="BM8" s="681"/>
      <c r="BN8" s="682"/>
      <c r="BO8" s="713">
        <v>1.2</v>
      </c>
      <c r="BP8" s="713"/>
      <c r="BQ8" s="713"/>
      <c r="BR8" s="713"/>
      <c r="BS8" s="686" t="s">
        <v>232</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8252479</v>
      </c>
      <c r="CS8" s="681"/>
      <c r="CT8" s="681"/>
      <c r="CU8" s="681"/>
      <c r="CV8" s="681"/>
      <c r="CW8" s="681"/>
      <c r="CX8" s="681"/>
      <c r="CY8" s="682"/>
      <c r="CZ8" s="713">
        <v>32.799999999999997</v>
      </c>
      <c r="DA8" s="713"/>
      <c r="DB8" s="713"/>
      <c r="DC8" s="713"/>
      <c r="DD8" s="686">
        <v>357256</v>
      </c>
      <c r="DE8" s="681"/>
      <c r="DF8" s="681"/>
      <c r="DG8" s="681"/>
      <c r="DH8" s="681"/>
      <c r="DI8" s="681"/>
      <c r="DJ8" s="681"/>
      <c r="DK8" s="681"/>
      <c r="DL8" s="681"/>
      <c r="DM8" s="681"/>
      <c r="DN8" s="681"/>
      <c r="DO8" s="681"/>
      <c r="DP8" s="682"/>
      <c r="DQ8" s="686">
        <v>3670992</v>
      </c>
      <c r="DR8" s="681"/>
      <c r="DS8" s="681"/>
      <c r="DT8" s="681"/>
      <c r="DU8" s="681"/>
      <c r="DV8" s="681"/>
      <c r="DW8" s="681"/>
      <c r="DX8" s="681"/>
      <c r="DY8" s="681"/>
      <c r="DZ8" s="681"/>
      <c r="EA8" s="681"/>
      <c r="EB8" s="681"/>
      <c r="EC8" s="727"/>
    </row>
    <row r="9" spans="2:143" ht="11.25" customHeight="1" x14ac:dyDescent="0.15">
      <c r="B9" s="677" t="s">
        <v>239</v>
      </c>
      <c r="C9" s="678"/>
      <c r="D9" s="678"/>
      <c r="E9" s="678"/>
      <c r="F9" s="678"/>
      <c r="G9" s="678"/>
      <c r="H9" s="678"/>
      <c r="I9" s="678"/>
      <c r="J9" s="678"/>
      <c r="K9" s="678"/>
      <c r="L9" s="678"/>
      <c r="M9" s="678"/>
      <c r="N9" s="678"/>
      <c r="O9" s="678"/>
      <c r="P9" s="678"/>
      <c r="Q9" s="679"/>
      <c r="R9" s="680">
        <v>33604</v>
      </c>
      <c r="S9" s="681"/>
      <c r="T9" s="681"/>
      <c r="U9" s="681"/>
      <c r="V9" s="681"/>
      <c r="W9" s="681"/>
      <c r="X9" s="681"/>
      <c r="Y9" s="682"/>
      <c r="Z9" s="713">
        <v>0.1</v>
      </c>
      <c r="AA9" s="713"/>
      <c r="AB9" s="713"/>
      <c r="AC9" s="713"/>
      <c r="AD9" s="714">
        <v>33604</v>
      </c>
      <c r="AE9" s="714"/>
      <c r="AF9" s="714"/>
      <c r="AG9" s="714"/>
      <c r="AH9" s="714"/>
      <c r="AI9" s="714"/>
      <c r="AJ9" s="714"/>
      <c r="AK9" s="714"/>
      <c r="AL9" s="683">
        <v>0.3</v>
      </c>
      <c r="AM9" s="684"/>
      <c r="AN9" s="684"/>
      <c r="AO9" s="715"/>
      <c r="AP9" s="677" t="s">
        <v>240</v>
      </c>
      <c r="AQ9" s="678"/>
      <c r="AR9" s="678"/>
      <c r="AS9" s="678"/>
      <c r="AT9" s="678"/>
      <c r="AU9" s="678"/>
      <c r="AV9" s="678"/>
      <c r="AW9" s="678"/>
      <c r="AX9" s="678"/>
      <c r="AY9" s="678"/>
      <c r="AZ9" s="678"/>
      <c r="BA9" s="678"/>
      <c r="BB9" s="678"/>
      <c r="BC9" s="678"/>
      <c r="BD9" s="678"/>
      <c r="BE9" s="678"/>
      <c r="BF9" s="679"/>
      <c r="BG9" s="680">
        <v>3121154</v>
      </c>
      <c r="BH9" s="681"/>
      <c r="BI9" s="681"/>
      <c r="BJ9" s="681"/>
      <c r="BK9" s="681"/>
      <c r="BL9" s="681"/>
      <c r="BM9" s="681"/>
      <c r="BN9" s="682"/>
      <c r="BO9" s="713">
        <v>38.1</v>
      </c>
      <c r="BP9" s="713"/>
      <c r="BQ9" s="713"/>
      <c r="BR9" s="713"/>
      <c r="BS9" s="686" t="s">
        <v>232</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1767302</v>
      </c>
      <c r="CS9" s="681"/>
      <c r="CT9" s="681"/>
      <c r="CU9" s="681"/>
      <c r="CV9" s="681"/>
      <c r="CW9" s="681"/>
      <c r="CX9" s="681"/>
      <c r="CY9" s="682"/>
      <c r="CZ9" s="713">
        <v>7</v>
      </c>
      <c r="DA9" s="713"/>
      <c r="DB9" s="713"/>
      <c r="DC9" s="713"/>
      <c r="DD9" s="686">
        <v>650652</v>
      </c>
      <c r="DE9" s="681"/>
      <c r="DF9" s="681"/>
      <c r="DG9" s="681"/>
      <c r="DH9" s="681"/>
      <c r="DI9" s="681"/>
      <c r="DJ9" s="681"/>
      <c r="DK9" s="681"/>
      <c r="DL9" s="681"/>
      <c r="DM9" s="681"/>
      <c r="DN9" s="681"/>
      <c r="DO9" s="681"/>
      <c r="DP9" s="682"/>
      <c r="DQ9" s="686">
        <v>1099948</v>
      </c>
      <c r="DR9" s="681"/>
      <c r="DS9" s="681"/>
      <c r="DT9" s="681"/>
      <c r="DU9" s="681"/>
      <c r="DV9" s="681"/>
      <c r="DW9" s="681"/>
      <c r="DX9" s="681"/>
      <c r="DY9" s="681"/>
      <c r="DZ9" s="681"/>
      <c r="EA9" s="681"/>
      <c r="EB9" s="681"/>
      <c r="EC9" s="727"/>
    </row>
    <row r="10" spans="2:143" ht="11.25" customHeight="1" x14ac:dyDescent="0.15">
      <c r="B10" s="677" t="s">
        <v>242</v>
      </c>
      <c r="C10" s="678"/>
      <c r="D10" s="678"/>
      <c r="E10" s="678"/>
      <c r="F10" s="678"/>
      <c r="G10" s="678"/>
      <c r="H10" s="678"/>
      <c r="I10" s="678"/>
      <c r="J10" s="678"/>
      <c r="K10" s="678"/>
      <c r="L10" s="678"/>
      <c r="M10" s="678"/>
      <c r="N10" s="678"/>
      <c r="O10" s="678"/>
      <c r="P10" s="678"/>
      <c r="Q10" s="679"/>
      <c r="R10" s="680" t="s">
        <v>232</v>
      </c>
      <c r="S10" s="681"/>
      <c r="T10" s="681"/>
      <c r="U10" s="681"/>
      <c r="V10" s="681"/>
      <c r="W10" s="681"/>
      <c r="X10" s="681"/>
      <c r="Y10" s="682"/>
      <c r="Z10" s="713" t="s">
        <v>232</v>
      </c>
      <c r="AA10" s="713"/>
      <c r="AB10" s="713"/>
      <c r="AC10" s="713"/>
      <c r="AD10" s="714" t="s">
        <v>232</v>
      </c>
      <c r="AE10" s="714"/>
      <c r="AF10" s="714"/>
      <c r="AG10" s="714"/>
      <c r="AH10" s="714"/>
      <c r="AI10" s="714"/>
      <c r="AJ10" s="714"/>
      <c r="AK10" s="714"/>
      <c r="AL10" s="683" t="s">
        <v>130</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185258</v>
      </c>
      <c r="BH10" s="681"/>
      <c r="BI10" s="681"/>
      <c r="BJ10" s="681"/>
      <c r="BK10" s="681"/>
      <c r="BL10" s="681"/>
      <c r="BM10" s="681"/>
      <c r="BN10" s="682"/>
      <c r="BO10" s="713">
        <v>2.2999999999999998</v>
      </c>
      <c r="BP10" s="713"/>
      <c r="BQ10" s="713"/>
      <c r="BR10" s="713"/>
      <c r="BS10" s="686" t="s">
        <v>130</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v>23967</v>
      </c>
      <c r="CS10" s="681"/>
      <c r="CT10" s="681"/>
      <c r="CU10" s="681"/>
      <c r="CV10" s="681"/>
      <c r="CW10" s="681"/>
      <c r="CX10" s="681"/>
      <c r="CY10" s="682"/>
      <c r="CZ10" s="713">
        <v>0.1</v>
      </c>
      <c r="DA10" s="713"/>
      <c r="DB10" s="713"/>
      <c r="DC10" s="713"/>
      <c r="DD10" s="686" t="s">
        <v>130</v>
      </c>
      <c r="DE10" s="681"/>
      <c r="DF10" s="681"/>
      <c r="DG10" s="681"/>
      <c r="DH10" s="681"/>
      <c r="DI10" s="681"/>
      <c r="DJ10" s="681"/>
      <c r="DK10" s="681"/>
      <c r="DL10" s="681"/>
      <c r="DM10" s="681"/>
      <c r="DN10" s="681"/>
      <c r="DO10" s="681"/>
      <c r="DP10" s="682"/>
      <c r="DQ10" s="686">
        <v>23067</v>
      </c>
      <c r="DR10" s="681"/>
      <c r="DS10" s="681"/>
      <c r="DT10" s="681"/>
      <c r="DU10" s="681"/>
      <c r="DV10" s="681"/>
      <c r="DW10" s="681"/>
      <c r="DX10" s="681"/>
      <c r="DY10" s="681"/>
      <c r="DZ10" s="681"/>
      <c r="EA10" s="681"/>
      <c r="EB10" s="681"/>
      <c r="EC10" s="727"/>
    </row>
    <row r="11" spans="2:143" ht="11.25" customHeight="1" x14ac:dyDescent="0.15">
      <c r="B11" s="677" t="s">
        <v>245</v>
      </c>
      <c r="C11" s="678"/>
      <c r="D11" s="678"/>
      <c r="E11" s="678"/>
      <c r="F11" s="678"/>
      <c r="G11" s="678"/>
      <c r="H11" s="678"/>
      <c r="I11" s="678"/>
      <c r="J11" s="678"/>
      <c r="K11" s="678"/>
      <c r="L11" s="678"/>
      <c r="M11" s="678"/>
      <c r="N11" s="678"/>
      <c r="O11" s="678"/>
      <c r="P11" s="678"/>
      <c r="Q11" s="679"/>
      <c r="R11" s="680">
        <v>1228636</v>
      </c>
      <c r="S11" s="681"/>
      <c r="T11" s="681"/>
      <c r="U11" s="681"/>
      <c r="V11" s="681"/>
      <c r="W11" s="681"/>
      <c r="X11" s="681"/>
      <c r="Y11" s="682"/>
      <c r="Z11" s="683">
        <v>4.8</v>
      </c>
      <c r="AA11" s="684"/>
      <c r="AB11" s="684"/>
      <c r="AC11" s="685"/>
      <c r="AD11" s="686">
        <v>1228636</v>
      </c>
      <c r="AE11" s="681"/>
      <c r="AF11" s="681"/>
      <c r="AG11" s="681"/>
      <c r="AH11" s="681"/>
      <c r="AI11" s="681"/>
      <c r="AJ11" s="681"/>
      <c r="AK11" s="682"/>
      <c r="AL11" s="683">
        <v>11.5</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309672</v>
      </c>
      <c r="BH11" s="681"/>
      <c r="BI11" s="681"/>
      <c r="BJ11" s="681"/>
      <c r="BK11" s="681"/>
      <c r="BL11" s="681"/>
      <c r="BM11" s="681"/>
      <c r="BN11" s="682"/>
      <c r="BO11" s="713">
        <v>3.8</v>
      </c>
      <c r="BP11" s="713"/>
      <c r="BQ11" s="713"/>
      <c r="BR11" s="713"/>
      <c r="BS11" s="686">
        <v>71999</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115096</v>
      </c>
      <c r="CS11" s="681"/>
      <c r="CT11" s="681"/>
      <c r="CU11" s="681"/>
      <c r="CV11" s="681"/>
      <c r="CW11" s="681"/>
      <c r="CX11" s="681"/>
      <c r="CY11" s="682"/>
      <c r="CZ11" s="713">
        <v>0.5</v>
      </c>
      <c r="DA11" s="713"/>
      <c r="DB11" s="713"/>
      <c r="DC11" s="713"/>
      <c r="DD11" s="686">
        <v>70980</v>
      </c>
      <c r="DE11" s="681"/>
      <c r="DF11" s="681"/>
      <c r="DG11" s="681"/>
      <c r="DH11" s="681"/>
      <c r="DI11" s="681"/>
      <c r="DJ11" s="681"/>
      <c r="DK11" s="681"/>
      <c r="DL11" s="681"/>
      <c r="DM11" s="681"/>
      <c r="DN11" s="681"/>
      <c r="DO11" s="681"/>
      <c r="DP11" s="682"/>
      <c r="DQ11" s="686">
        <v>48901</v>
      </c>
      <c r="DR11" s="681"/>
      <c r="DS11" s="681"/>
      <c r="DT11" s="681"/>
      <c r="DU11" s="681"/>
      <c r="DV11" s="681"/>
      <c r="DW11" s="681"/>
      <c r="DX11" s="681"/>
      <c r="DY11" s="681"/>
      <c r="DZ11" s="681"/>
      <c r="EA11" s="681"/>
      <c r="EB11" s="681"/>
      <c r="EC11" s="727"/>
    </row>
    <row r="12" spans="2:143" ht="11.25" customHeight="1" x14ac:dyDescent="0.15">
      <c r="B12" s="677" t="s">
        <v>248</v>
      </c>
      <c r="C12" s="678"/>
      <c r="D12" s="678"/>
      <c r="E12" s="678"/>
      <c r="F12" s="678"/>
      <c r="G12" s="678"/>
      <c r="H12" s="678"/>
      <c r="I12" s="678"/>
      <c r="J12" s="678"/>
      <c r="K12" s="678"/>
      <c r="L12" s="678"/>
      <c r="M12" s="678"/>
      <c r="N12" s="678"/>
      <c r="O12" s="678"/>
      <c r="P12" s="678"/>
      <c r="Q12" s="679"/>
      <c r="R12" s="680" t="s">
        <v>130</v>
      </c>
      <c r="S12" s="681"/>
      <c r="T12" s="681"/>
      <c r="U12" s="681"/>
      <c r="V12" s="681"/>
      <c r="W12" s="681"/>
      <c r="X12" s="681"/>
      <c r="Y12" s="682"/>
      <c r="Z12" s="713" t="s">
        <v>232</v>
      </c>
      <c r="AA12" s="713"/>
      <c r="AB12" s="713"/>
      <c r="AC12" s="713"/>
      <c r="AD12" s="714" t="s">
        <v>130</v>
      </c>
      <c r="AE12" s="714"/>
      <c r="AF12" s="714"/>
      <c r="AG12" s="714"/>
      <c r="AH12" s="714"/>
      <c r="AI12" s="714"/>
      <c r="AJ12" s="714"/>
      <c r="AK12" s="714"/>
      <c r="AL12" s="683" t="s">
        <v>232</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3500555</v>
      </c>
      <c r="BH12" s="681"/>
      <c r="BI12" s="681"/>
      <c r="BJ12" s="681"/>
      <c r="BK12" s="681"/>
      <c r="BL12" s="681"/>
      <c r="BM12" s="681"/>
      <c r="BN12" s="682"/>
      <c r="BO12" s="713">
        <v>42.8</v>
      </c>
      <c r="BP12" s="713"/>
      <c r="BQ12" s="713"/>
      <c r="BR12" s="713"/>
      <c r="BS12" s="686" t="s">
        <v>130</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396422</v>
      </c>
      <c r="CS12" s="681"/>
      <c r="CT12" s="681"/>
      <c r="CU12" s="681"/>
      <c r="CV12" s="681"/>
      <c r="CW12" s="681"/>
      <c r="CX12" s="681"/>
      <c r="CY12" s="682"/>
      <c r="CZ12" s="713">
        <v>1.6</v>
      </c>
      <c r="DA12" s="713"/>
      <c r="DB12" s="713"/>
      <c r="DC12" s="713"/>
      <c r="DD12" s="686">
        <v>1223</v>
      </c>
      <c r="DE12" s="681"/>
      <c r="DF12" s="681"/>
      <c r="DG12" s="681"/>
      <c r="DH12" s="681"/>
      <c r="DI12" s="681"/>
      <c r="DJ12" s="681"/>
      <c r="DK12" s="681"/>
      <c r="DL12" s="681"/>
      <c r="DM12" s="681"/>
      <c r="DN12" s="681"/>
      <c r="DO12" s="681"/>
      <c r="DP12" s="682"/>
      <c r="DQ12" s="686">
        <v>382083</v>
      </c>
      <c r="DR12" s="681"/>
      <c r="DS12" s="681"/>
      <c r="DT12" s="681"/>
      <c r="DU12" s="681"/>
      <c r="DV12" s="681"/>
      <c r="DW12" s="681"/>
      <c r="DX12" s="681"/>
      <c r="DY12" s="681"/>
      <c r="DZ12" s="681"/>
      <c r="EA12" s="681"/>
      <c r="EB12" s="681"/>
      <c r="EC12" s="727"/>
    </row>
    <row r="13" spans="2:143" ht="11.25" customHeight="1" x14ac:dyDescent="0.15">
      <c r="B13" s="677" t="s">
        <v>251</v>
      </c>
      <c r="C13" s="678"/>
      <c r="D13" s="678"/>
      <c r="E13" s="678"/>
      <c r="F13" s="678"/>
      <c r="G13" s="678"/>
      <c r="H13" s="678"/>
      <c r="I13" s="678"/>
      <c r="J13" s="678"/>
      <c r="K13" s="678"/>
      <c r="L13" s="678"/>
      <c r="M13" s="678"/>
      <c r="N13" s="678"/>
      <c r="O13" s="678"/>
      <c r="P13" s="678"/>
      <c r="Q13" s="679"/>
      <c r="R13" s="680" t="s">
        <v>232</v>
      </c>
      <c r="S13" s="681"/>
      <c r="T13" s="681"/>
      <c r="U13" s="681"/>
      <c r="V13" s="681"/>
      <c r="W13" s="681"/>
      <c r="X13" s="681"/>
      <c r="Y13" s="682"/>
      <c r="Z13" s="713" t="s">
        <v>232</v>
      </c>
      <c r="AA13" s="713"/>
      <c r="AB13" s="713"/>
      <c r="AC13" s="713"/>
      <c r="AD13" s="714" t="s">
        <v>130</v>
      </c>
      <c r="AE13" s="714"/>
      <c r="AF13" s="714"/>
      <c r="AG13" s="714"/>
      <c r="AH13" s="714"/>
      <c r="AI13" s="714"/>
      <c r="AJ13" s="714"/>
      <c r="AK13" s="714"/>
      <c r="AL13" s="683" t="s">
        <v>130</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3474627</v>
      </c>
      <c r="BH13" s="681"/>
      <c r="BI13" s="681"/>
      <c r="BJ13" s="681"/>
      <c r="BK13" s="681"/>
      <c r="BL13" s="681"/>
      <c r="BM13" s="681"/>
      <c r="BN13" s="682"/>
      <c r="BO13" s="713">
        <v>42.4</v>
      </c>
      <c r="BP13" s="713"/>
      <c r="BQ13" s="713"/>
      <c r="BR13" s="713"/>
      <c r="BS13" s="686" t="s">
        <v>130</v>
      </c>
      <c r="BT13" s="681"/>
      <c r="BU13" s="681"/>
      <c r="BV13" s="681"/>
      <c r="BW13" s="681"/>
      <c r="BX13" s="681"/>
      <c r="BY13" s="681"/>
      <c r="BZ13" s="681"/>
      <c r="CA13" s="681"/>
      <c r="CB13" s="727"/>
      <c r="CD13" s="719" t="s">
        <v>253</v>
      </c>
      <c r="CE13" s="720"/>
      <c r="CF13" s="720"/>
      <c r="CG13" s="720"/>
      <c r="CH13" s="720"/>
      <c r="CI13" s="720"/>
      <c r="CJ13" s="720"/>
      <c r="CK13" s="720"/>
      <c r="CL13" s="720"/>
      <c r="CM13" s="720"/>
      <c r="CN13" s="720"/>
      <c r="CO13" s="720"/>
      <c r="CP13" s="720"/>
      <c r="CQ13" s="721"/>
      <c r="CR13" s="680">
        <v>1946646</v>
      </c>
      <c r="CS13" s="681"/>
      <c r="CT13" s="681"/>
      <c r="CU13" s="681"/>
      <c r="CV13" s="681"/>
      <c r="CW13" s="681"/>
      <c r="CX13" s="681"/>
      <c r="CY13" s="682"/>
      <c r="CZ13" s="713">
        <v>7.7</v>
      </c>
      <c r="DA13" s="713"/>
      <c r="DB13" s="713"/>
      <c r="DC13" s="713"/>
      <c r="DD13" s="686">
        <v>920271</v>
      </c>
      <c r="DE13" s="681"/>
      <c r="DF13" s="681"/>
      <c r="DG13" s="681"/>
      <c r="DH13" s="681"/>
      <c r="DI13" s="681"/>
      <c r="DJ13" s="681"/>
      <c r="DK13" s="681"/>
      <c r="DL13" s="681"/>
      <c r="DM13" s="681"/>
      <c r="DN13" s="681"/>
      <c r="DO13" s="681"/>
      <c r="DP13" s="682"/>
      <c r="DQ13" s="686">
        <v>1117550</v>
      </c>
      <c r="DR13" s="681"/>
      <c r="DS13" s="681"/>
      <c r="DT13" s="681"/>
      <c r="DU13" s="681"/>
      <c r="DV13" s="681"/>
      <c r="DW13" s="681"/>
      <c r="DX13" s="681"/>
      <c r="DY13" s="681"/>
      <c r="DZ13" s="681"/>
      <c r="EA13" s="681"/>
      <c r="EB13" s="681"/>
      <c r="EC13" s="727"/>
    </row>
    <row r="14" spans="2:143" ht="11.25" customHeight="1" x14ac:dyDescent="0.15">
      <c r="B14" s="677" t="s">
        <v>254</v>
      </c>
      <c r="C14" s="678"/>
      <c r="D14" s="678"/>
      <c r="E14" s="678"/>
      <c r="F14" s="678"/>
      <c r="G14" s="678"/>
      <c r="H14" s="678"/>
      <c r="I14" s="678"/>
      <c r="J14" s="678"/>
      <c r="K14" s="678"/>
      <c r="L14" s="678"/>
      <c r="M14" s="678"/>
      <c r="N14" s="678"/>
      <c r="O14" s="678"/>
      <c r="P14" s="678"/>
      <c r="Q14" s="679"/>
      <c r="R14" s="680" t="s">
        <v>232</v>
      </c>
      <c r="S14" s="681"/>
      <c r="T14" s="681"/>
      <c r="U14" s="681"/>
      <c r="V14" s="681"/>
      <c r="W14" s="681"/>
      <c r="X14" s="681"/>
      <c r="Y14" s="682"/>
      <c r="Z14" s="713" t="s">
        <v>130</v>
      </c>
      <c r="AA14" s="713"/>
      <c r="AB14" s="713"/>
      <c r="AC14" s="713"/>
      <c r="AD14" s="714" t="s">
        <v>130</v>
      </c>
      <c r="AE14" s="714"/>
      <c r="AF14" s="714"/>
      <c r="AG14" s="714"/>
      <c r="AH14" s="714"/>
      <c r="AI14" s="714"/>
      <c r="AJ14" s="714"/>
      <c r="AK14" s="714"/>
      <c r="AL14" s="683" t="s">
        <v>130</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144111</v>
      </c>
      <c r="BH14" s="681"/>
      <c r="BI14" s="681"/>
      <c r="BJ14" s="681"/>
      <c r="BK14" s="681"/>
      <c r="BL14" s="681"/>
      <c r="BM14" s="681"/>
      <c r="BN14" s="682"/>
      <c r="BO14" s="713">
        <v>1.8</v>
      </c>
      <c r="BP14" s="713"/>
      <c r="BQ14" s="713"/>
      <c r="BR14" s="713"/>
      <c r="BS14" s="686" t="s">
        <v>232</v>
      </c>
      <c r="BT14" s="681"/>
      <c r="BU14" s="681"/>
      <c r="BV14" s="681"/>
      <c r="BW14" s="681"/>
      <c r="BX14" s="681"/>
      <c r="BY14" s="681"/>
      <c r="BZ14" s="681"/>
      <c r="CA14" s="681"/>
      <c r="CB14" s="727"/>
      <c r="CD14" s="719" t="s">
        <v>256</v>
      </c>
      <c r="CE14" s="720"/>
      <c r="CF14" s="720"/>
      <c r="CG14" s="720"/>
      <c r="CH14" s="720"/>
      <c r="CI14" s="720"/>
      <c r="CJ14" s="720"/>
      <c r="CK14" s="720"/>
      <c r="CL14" s="720"/>
      <c r="CM14" s="720"/>
      <c r="CN14" s="720"/>
      <c r="CO14" s="720"/>
      <c r="CP14" s="720"/>
      <c r="CQ14" s="721"/>
      <c r="CR14" s="680">
        <v>691138</v>
      </c>
      <c r="CS14" s="681"/>
      <c r="CT14" s="681"/>
      <c r="CU14" s="681"/>
      <c r="CV14" s="681"/>
      <c r="CW14" s="681"/>
      <c r="CX14" s="681"/>
      <c r="CY14" s="682"/>
      <c r="CZ14" s="713">
        <v>2.7</v>
      </c>
      <c r="DA14" s="713"/>
      <c r="DB14" s="713"/>
      <c r="DC14" s="713"/>
      <c r="DD14" s="686">
        <v>1625</v>
      </c>
      <c r="DE14" s="681"/>
      <c r="DF14" s="681"/>
      <c r="DG14" s="681"/>
      <c r="DH14" s="681"/>
      <c r="DI14" s="681"/>
      <c r="DJ14" s="681"/>
      <c r="DK14" s="681"/>
      <c r="DL14" s="681"/>
      <c r="DM14" s="681"/>
      <c r="DN14" s="681"/>
      <c r="DO14" s="681"/>
      <c r="DP14" s="682"/>
      <c r="DQ14" s="686">
        <v>687711</v>
      </c>
      <c r="DR14" s="681"/>
      <c r="DS14" s="681"/>
      <c r="DT14" s="681"/>
      <c r="DU14" s="681"/>
      <c r="DV14" s="681"/>
      <c r="DW14" s="681"/>
      <c r="DX14" s="681"/>
      <c r="DY14" s="681"/>
      <c r="DZ14" s="681"/>
      <c r="EA14" s="681"/>
      <c r="EB14" s="681"/>
      <c r="EC14" s="727"/>
    </row>
    <row r="15" spans="2:143" ht="11.25" customHeight="1" x14ac:dyDescent="0.15">
      <c r="B15" s="677" t="s">
        <v>257</v>
      </c>
      <c r="C15" s="678"/>
      <c r="D15" s="678"/>
      <c r="E15" s="678"/>
      <c r="F15" s="678"/>
      <c r="G15" s="678"/>
      <c r="H15" s="678"/>
      <c r="I15" s="678"/>
      <c r="J15" s="678"/>
      <c r="K15" s="678"/>
      <c r="L15" s="678"/>
      <c r="M15" s="678"/>
      <c r="N15" s="678"/>
      <c r="O15" s="678"/>
      <c r="P15" s="678"/>
      <c r="Q15" s="679"/>
      <c r="R15" s="680" t="s">
        <v>130</v>
      </c>
      <c r="S15" s="681"/>
      <c r="T15" s="681"/>
      <c r="U15" s="681"/>
      <c r="V15" s="681"/>
      <c r="W15" s="681"/>
      <c r="X15" s="681"/>
      <c r="Y15" s="682"/>
      <c r="Z15" s="713" t="s">
        <v>130</v>
      </c>
      <c r="AA15" s="713"/>
      <c r="AB15" s="713"/>
      <c r="AC15" s="713"/>
      <c r="AD15" s="714" t="s">
        <v>130</v>
      </c>
      <c r="AE15" s="714"/>
      <c r="AF15" s="714"/>
      <c r="AG15" s="714"/>
      <c r="AH15" s="714"/>
      <c r="AI15" s="714"/>
      <c r="AJ15" s="714"/>
      <c r="AK15" s="714"/>
      <c r="AL15" s="683" t="s">
        <v>130</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446695</v>
      </c>
      <c r="BH15" s="681"/>
      <c r="BI15" s="681"/>
      <c r="BJ15" s="681"/>
      <c r="BK15" s="681"/>
      <c r="BL15" s="681"/>
      <c r="BM15" s="681"/>
      <c r="BN15" s="682"/>
      <c r="BO15" s="713">
        <v>5.5</v>
      </c>
      <c r="BP15" s="713"/>
      <c r="BQ15" s="713"/>
      <c r="BR15" s="713"/>
      <c r="BS15" s="686" t="s">
        <v>130</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2997233</v>
      </c>
      <c r="CS15" s="681"/>
      <c r="CT15" s="681"/>
      <c r="CU15" s="681"/>
      <c r="CV15" s="681"/>
      <c r="CW15" s="681"/>
      <c r="CX15" s="681"/>
      <c r="CY15" s="682"/>
      <c r="CZ15" s="713">
        <v>11.9</v>
      </c>
      <c r="DA15" s="713"/>
      <c r="DB15" s="713"/>
      <c r="DC15" s="713"/>
      <c r="DD15" s="686">
        <v>538070</v>
      </c>
      <c r="DE15" s="681"/>
      <c r="DF15" s="681"/>
      <c r="DG15" s="681"/>
      <c r="DH15" s="681"/>
      <c r="DI15" s="681"/>
      <c r="DJ15" s="681"/>
      <c r="DK15" s="681"/>
      <c r="DL15" s="681"/>
      <c r="DM15" s="681"/>
      <c r="DN15" s="681"/>
      <c r="DO15" s="681"/>
      <c r="DP15" s="682"/>
      <c r="DQ15" s="686">
        <v>2221260</v>
      </c>
      <c r="DR15" s="681"/>
      <c r="DS15" s="681"/>
      <c r="DT15" s="681"/>
      <c r="DU15" s="681"/>
      <c r="DV15" s="681"/>
      <c r="DW15" s="681"/>
      <c r="DX15" s="681"/>
      <c r="DY15" s="681"/>
      <c r="DZ15" s="681"/>
      <c r="EA15" s="681"/>
      <c r="EB15" s="681"/>
      <c r="EC15" s="727"/>
    </row>
    <row r="16" spans="2:143" ht="11.25" customHeight="1" x14ac:dyDescent="0.15">
      <c r="B16" s="677" t="s">
        <v>260</v>
      </c>
      <c r="C16" s="678"/>
      <c r="D16" s="678"/>
      <c r="E16" s="678"/>
      <c r="F16" s="678"/>
      <c r="G16" s="678"/>
      <c r="H16" s="678"/>
      <c r="I16" s="678"/>
      <c r="J16" s="678"/>
      <c r="K16" s="678"/>
      <c r="L16" s="678"/>
      <c r="M16" s="678"/>
      <c r="N16" s="678"/>
      <c r="O16" s="678"/>
      <c r="P16" s="678"/>
      <c r="Q16" s="679"/>
      <c r="R16" s="680">
        <v>15591</v>
      </c>
      <c r="S16" s="681"/>
      <c r="T16" s="681"/>
      <c r="U16" s="681"/>
      <c r="V16" s="681"/>
      <c r="W16" s="681"/>
      <c r="X16" s="681"/>
      <c r="Y16" s="682"/>
      <c r="Z16" s="713">
        <v>0.1</v>
      </c>
      <c r="AA16" s="713"/>
      <c r="AB16" s="713"/>
      <c r="AC16" s="713"/>
      <c r="AD16" s="714">
        <v>15591</v>
      </c>
      <c r="AE16" s="714"/>
      <c r="AF16" s="714"/>
      <c r="AG16" s="714"/>
      <c r="AH16" s="714"/>
      <c r="AI16" s="714"/>
      <c r="AJ16" s="714"/>
      <c r="AK16" s="714"/>
      <c r="AL16" s="683">
        <v>0.1</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232</v>
      </c>
      <c r="BH16" s="681"/>
      <c r="BI16" s="681"/>
      <c r="BJ16" s="681"/>
      <c r="BK16" s="681"/>
      <c r="BL16" s="681"/>
      <c r="BM16" s="681"/>
      <c r="BN16" s="682"/>
      <c r="BO16" s="713" t="s">
        <v>232</v>
      </c>
      <c r="BP16" s="713"/>
      <c r="BQ16" s="713"/>
      <c r="BR16" s="713"/>
      <c r="BS16" s="686" t="s">
        <v>130</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t="s">
        <v>232</v>
      </c>
      <c r="CS16" s="681"/>
      <c r="CT16" s="681"/>
      <c r="CU16" s="681"/>
      <c r="CV16" s="681"/>
      <c r="CW16" s="681"/>
      <c r="CX16" s="681"/>
      <c r="CY16" s="682"/>
      <c r="CZ16" s="713" t="s">
        <v>232</v>
      </c>
      <c r="DA16" s="713"/>
      <c r="DB16" s="713"/>
      <c r="DC16" s="713"/>
      <c r="DD16" s="686" t="s">
        <v>130</v>
      </c>
      <c r="DE16" s="681"/>
      <c r="DF16" s="681"/>
      <c r="DG16" s="681"/>
      <c r="DH16" s="681"/>
      <c r="DI16" s="681"/>
      <c r="DJ16" s="681"/>
      <c r="DK16" s="681"/>
      <c r="DL16" s="681"/>
      <c r="DM16" s="681"/>
      <c r="DN16" s="681"/>
      <c r="DO16" s="681"/>
      <c r="DP16" s="682"/>
      <c r="DQ16" s="686" t="s">
        <v>130</v>
      </c>
      <c r="DR16" s="681"/>
      <c r="DS16" s="681"/>
      <c r="DT16" s="681"/>
      <c r="DU16" s="681"/>
      <c r="DV16" s="681"/>
      <c r="DW16" s="681"/>
      <c r="DX16" s="681"/>
      <c r="DY16" s="681"/>
      <c r="DZ16" s="681"/>
      <c r="EA16" s="681"/>
      <c r="EB16" s="681"/>
      <c r="EC16" s="727"/>
    </row>
    <row r="17" spans="2:133" ht="11.25" customHeight="1" x14ac:dyDescent="0.15">
      <c r="B17" s="677" t="s">
        <v>263</v>
      </c>
      <c r="C17" s="678"/>
      <c r="D17" s="678"/>
      <c r="E17" s="678"/>
      <c r="F17" s="678"/>
      <c r="G17" s="678"/>
      <c r="H17" s="678"/>
      <c r="I17" s="678"/>
      <c r="J17" s="678"/>
      <c r="K17" s="678"/>
      <c r="L17" s="678"/>
      <c r="M17" s="678"/>
      <c r="N17" s="678"/>
      <c r="O17" s="678"/>
      <c r="P17" s="678"/>
      <c r="Q17" s="679"/>
      <c r="R17" s="680">
        <v>38347</v>
      </c>
      <c r="S17" s="681"/>
      <c r="T17" s="681"/>
      <c r="U17" s="681"/>
      <c r="V17" s="681"/>
      <c r="W17" s="681"/>
      <c r="X17" s="681"/>
      <c r="Y17" s="682"/>
      <c r="Z17" s="713">
        <v>0.2</v>
      </c>
      <c r="AA17" s="713"/>
      <c r="AB17" s="713"/>
      <c r="AC17" s="713"/>
      <c r="AD17" s="714">
        <v>38347</v>
      </c>
      <c r="AE17" s="714"/>
      <c r="AF17" s="714"/>
      <c r="AG17" s="714"/>
      <c r="AH17" s="714"/>
      <c r="AI17" s="714"/>
      <c r="AJ17" s="714"/>
      <c r="AK17" s="714"/>
      <c r="AL17" s="683">
        <v>0.4</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232</v>
      </c>
      <c r="BH17" s="681"/>
      <c r="BI17" s="681"/>
      <c r="BJ17" s="681"/>
      <c r="BK17" s="681"/>
      <c r="BL17" s="681"/>
      <c r="BM17" s="681"/>
      <c r="BN17" s="682"/>
      <c r="BO17" s="713" t="s">
        <v>232</v>
      </c>
      <c r="BP17" s="713"/>
      <c r="BQ17" s="713"/>
      <c r="BR17" s="713"/>
      <c r="BS17" s="686" t="s">
        <v>232</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1750419</v>
      </c>
      <c r="CS17" s="681"/>
      <c r="CT17" s="681"/>
      <c r="CU17" s="681"/>
      <c r="CV17" s="681"/>
      <c r="CW17" s="681"/>
      <c r="CX17" s="681"/>
      <c r="CY17" s="682"/>
      <c r="CZ17" s="713">
        <v>7</v>
      </c>
      <c r="DA17" s="713"/>
      <c r="DB17" s="713"/>
      <c r="DC17" s="713"/>
      <c r="DD17" s="686" t="s">
        <v>130</v>
      </c>
      <c r="DE17" s="681"/>
      <c r="DF17" s="681"/>
      <c r="DG17" s="681"/>
      <c r="DH17" s="681"/>
      <c r="DI17" s="681"/>
      <c r="DJ17" s="681"/>
      <c r="DK17" s="681"/>
      <c r="DL17" s="681"/>
      <c r="DM17" s="681"/>
      <c r="DN17" s="681"/>
      <c r="DO17" s="681"/>
      <c r="DP17" s="682"/>
      <c r="DQ17" s="686">
        <v>1733114</v>
      </c>
      <c r="DR17" s="681"/>
      <c r="DS17" s="681"/>
      <c r="DT17" s="681"/>
      <c r="DU17" s="681"/>
      <c r="DV17" s="681"/>
      <c r="DW17" s="681"/>
      <c r="DX17" s="681"/>
      <c r="DY17" s="681"/>
      <c r="DZ17" s="681"/>
      <c r="EA17" s="681"/>
      <c r="EB17" s="681"/>
      <c r="EC17" s="727"/>
    </row>
    <row r="18" spans="2:133" ht="11.25" customHeight="1" x14ac:dyDescent="0.15">
      <c r="B18" s="677" t="s">
        <v>266</v>
      </c>
      <c r="C18" s="678"/>
      <c r="D18" s="678"/>
      <c r="E18" s="678"/>
      <c r="F18" s="678"/>
      <c r="G18" s="678"/>
      <c r="H18" s="678"/>
      <c r="I18" s="678"/>
      <c r="J18" s="678"/>
      <c r="K18" s="678"/>
      <c r="L18" s="678"/>
      <c r="M18" s="678"/>
      <c r="N18" s="678"/>
      <c r="O18" s="678"/>
      <c r="P18" s="678"/>
      <c r="Q18" s="679"/>
      <c r="R18" s="680">
        <v>75203</v>
      </c>
      <c r="S18" s="681"/>
      <c r="T18" s="681"/>
      <c r="U18" s="681"/>
      <c r="V18" s="681"/>
      <c r="W18" s="681"/>
      <c r="X18" s="681"/>
      <c r="Y18" s="682"/>
      <c r="Z18" s="713">
        <v>0.3</v>
      </c>
      <c r="AA18" s="713"/>
      <c r="AB18" s="713"/>
      <c r="AC18" s="713"/>
      <c r="AD18" s="714">
        <v>75203</v>
      </c>
      <c r="AE18" s="714"/>
      <c r="AF18" s="714"/>
      <c r="AG18" s="714"/>
      <c r="AH18" s="714"/>
      <c r="AI18" s="714"/>
      <c r="AJ18" s="714"/>
      <c r="AK18" s="714"/>
      <c r="AL18" s="683">
        <v>0.7</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232</v>
      </c>
      <c r="BH18" s="681"/>
      <c r="BI18" s="681"/>
      <c r="BJ18" s="681"/>
      <c r="BK18" s="681"/>
      <c r="BL18" s="681"/>
      <c r="BM18" s="681"/>
      <c r="BN18" s="682"/>
      <c r="BO18" s="713" t="s">
        <v>232</v>
      </c>
      <c r="BP18" s="713"/>
      <c r="BQ18" s="713"/>
      <c r="BR18" s="713"/>
      <c r="BS18" s="686" t="s">
        <v>232</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t="s">
        <v>232</v>
      </c>
      <c r="CS18" s="681"/>
      <c r="CT18" s="681"/>
      <c r="CU18" s="681"/>
      <c r="CV18" s="681"/>
      <c r="CW18" s="681"/>
      <c r="CX18" s="681"/>
      <c r="CY18" s="682"/>
      <c r="CZ18" s="713" t="s">
        <v>232</v>
      </c>
      <c r="DA18" s="713"/>
      <c r="DB18" s="713"/>
      <c r="DC18" s="713"/>
      <c r="DD18" s="686" t="s">
        <v>232</v>
      </c>
      <c r="DE18" s="681"/>
      <c r="DF18" s="681"/>
      <c r="DG18" s="681"/>
      <c r="DH18" s="681"/>
      <c r="DI18" s="681"/>
      <c r="DJ18" s="681"/>
      <c r="DK18" s="681"/>
      <c r="DL18" s="681"/>
      <c r="DM18" s="681"/>
      <c r="DN18" s="681"/>
      <c r="DO18" s="681"/>
      <c r="DP18" s="682"/>
      <c r="DQ18" s="686" t="s">
        <v>232</v>
      </c>
      <c r="DR18" s="681"/>
      <c r="DS18" s="681"/>
      <c r="DT18" s="681"/>
      <c r="DU18" s="681"/>
      <c r="DV18" s="681"/>
      <c r="DW18" s="681"/>
      <c r="DX18" s="681"/>
      <c r="DY18" s="681"/>
      <c r="DZ18" s="681"/>
      <c r="EA18" s="681"/>
      <c r="EB18" s="681"/>
      <c r="EC18" s="727"/>
    </row>
    <row r="19" spans="2:133" ht="11.25" customHeight="1" x14ac:dyDescent="0.15">
      <c r="B19" s="677" t="s">
        <v>269</v>
      </c>
      <c r="C19" s="678"/>
      <c r="D19" s="678"/>
      <c r="E19" s="678"/>
      <c r="F19" s="678"/>
      <c r="G19" s="678"/>
      <c r="H19" s="678"/>
      <c r="I19" s="678"/>
      <c r="J19" s="678"/>
      <c r="K19" s="678"/>
      <c r="L19" s="678"/>
      <c r="M19" s="678"/>
      <c r="N19" s="678"/>
      <c r="O19" s="678"/>
      <c r="P19" s="678"/>
      <c r="Q19" s="679"/>
      <c r="R19" s="680">
        <v>64081</v>
      </c>
      <c r="S19" s="681"/>
      <c r="T19" s="681"/>
      <c r="U19" s="681"/>
      <c r="V19" s="681"/>
      <c r="W19" s="681"/>
      <c r="X19" s="681"/>
      <c r="Y19" s="682"/>
      <c r="Z19" s="713">
        <v>0.3</v>
      </c>
      <c r="AA19" s="713"/>
      <c r="AB19" s="713"/>
      <c r="AC19" s="713"/>
      <c r="AD19" s="714">
        <v>64081</v>
      </c>
      <c r="AE19" s="714"/>
      <c r="AF19" s="714"/>
      <c r="AG19" s="714"/>
      <c r="AH19" s="714"/>
      <c r="AI19" s="714"/>
      <c r="AJ19" s="714"/>
      <c r="AK19" s="714"/>
      <c r="AL19" s="683">
        <v>0.6</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v>377809</v>
      </c>
      <c r="BH19" s="681"/>
      <c r="BI19" s="681"/>
      <c r="BJ19" s="681"/>
      <c r="BK19" s="681"/>
      <c r="BL19" s="681"/>
      <c r="BM19" s="681"/>
      <c r="BN19" s="682"/>
      <c r="BO19" s="713">
        <v>4.5999999999999996</v>
      </c>
      <c r="BP19" s="713"/>
      <c r="BQ19" s="713"/>
      <c r="BR19" s="713"/>
      <c r="BS19" s="686" t="s">
        <v>232</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232</v>
      </c>
      <c r="CS19" s="681"/>
      <c r="CT19" s="681"/>
      <c r="CU19" s="681"/>
      <c r="CV19" s="681"/>
      <c r="CW19" s="681"/>
      <c r="CX19" s="681"/>
      <c r="CY19" s="682"/>
      <c r="CZ19" s="713" t="s">
        <v>232</v>
      </c>
      <c r="DA19" s="713"/>
      <c r="DB19" s="713"/>
      <c r="DC19" s="713"/>
      <c r="DD19" s="686" t="s">
        <v>232</v>
      </c>
      <c r="DE19" s="681"/>
      <c r="DF19" s="681"/>
      <c r="DG19" s="681"/>
      <c r="DH19" s="681"/>
      <c r="DI19" s="681"/>
      <c r="DJ19" s="681"/>
      <c r="DK19" s="681"/>
      <c r="DL19" s="681"/>
      <c r="DM19" s="681"/>
      <c r="DN19" s="681"/>
      <c r="DO19" s="681"/>
      <c r="DP19" s="682"/>
      <c r="DQ19" s="686" t="s">
        <v>130</v>
      </c>
      <c r="DR19" s="681"/>
      <c r="DS19" s="681"/>
      <c r="DT19" s="681"/>
      <c r="DU19" s="681"/>
      <c r="DV19" s="681"/>
      <c r="DW19" s="681"/>
      <c r="DX19" s="681"/>
      <c r="DY19" s="681"/>
      <c r="DZ19" s="681"/>
      <c r="EA19" s="681"/>
      <c r="EB19" s="681"/>
      <c r="EC19" s="727"/>
    </row>
    <row r="20" spans="2:133" ht="11.25" customHeight="1" x14ac:dyDescent="0.15">
      <c r="B20" s="677" t="s">
        <v>272</v>
      </c>
      <c r="C20" s="678"/>
      <c r="D20" s="678"/>
      <c r="E20" s="678"/>
      <c r="F20" s="678"/>
      <c r="G20" s="678"/>
      <c r="H20" s="678"/>
      <c r="I20" s="678"/>
      <c r="J20" s="678"/>
      <c r="K20" s="678"/>
      <c r="L20" s="678"/>
      <c r="M20" s="678"/>
      <c r="N20" s="678"/>
      <c r="O20" s="678"/>
      <c r="P20" s="678"/>
      <c r="Q20" s="679"/>
      <c r="R20" s="680">
        <v>7423</v>
      </c>
      <c r="S20" s="681"/>
      <c r="T20" s="681"/>
      <c r="U20" s="681"/>
      <c r="V20" s="681"/>
      <c r="W20" s="681"/>
      <c r="X20" s="681"/>
      <c r="Y20" s="682"/>
      <c r="Z20" s="713">
        <v>0</v>
      </c>
      <c r="AA20" s="713"/>
      <c r="AB20" s="713"/>
      <c r="AC20" s="713"/>
      <c r="AD20" s="714">
        <v>7423</v>
      </c>
      <c r="AE20" s="714"/>
      <c r="AF20" s="714"/>
      <c r="AG20" s="714"/>
      <c r="AH20" s="714"/>
      <c r="AI20" s="714"/>
      <c r="AJ20" s="714"/>
      <c r="AK20" s="714"/>
      <c r="AL20" s="683">
        <v>0.1</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v>377809</v>
      </c>
      <c r="BH20" s="681"/>
      <c r="BI20" s="681"/>
      <c r="BJ20" s="681"/>
      <c r="BK20" s="681"/>
      <c r="BL20" s="681"/>
      <c r="BM20" s="681"/>
      <c r="BN20" s="682"/>
      <c r="BO20" s="713">
        <v>4.5999999999999996</v>
      </c>
      <c r="BP20" s="713"/>
      <c r="BQ20" s="713"/>
      <c r="BR20" s="713"/>
      <c r="BS20" s="686" t="s">
        <v>130</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25176513</v>
      </c>
      <c r="CS20" s="681"/>
      <c r="CT20" s="681"/>
      <c r="CU20" s="681"/>
      <c r="CV20" s="681"/>
      <c r="CW20" s="681"/>
      <c r="CX20" s="681"/>
      <c r="CY20" s="682"/>
      <c r="CZ20" s="713">
        <v>100</v>
      </c>
      <c r="DA20" s="713"/>
      <c r="DB20" s="713"/>
      <c r="DC20" s="713"/>
      <c r="DD20" s="686">
        <v>2595915</v>
      </c>
      <c r="DE20" s="681"/>
      <c r="DF20" s="681"/>
      <c r="DG20" s="681"/>
      <c r="DH20" s="681"/>
      <c r="DI20" s="681"/>
      <c r="DJ20" s="681"/>
      <c r="DK20" s="681"/>
      <c r="DL20" s="681"/>
      <c r="DM20" s="681"/>
      <c r="DN20" s="681"/>
      <c r="DO20" s="681"/>
      <c r="DP20" s="682"/>
      <c r="DQ20" s="686">
        <v>12674093</v>
      </c>
      <c r="DR20" s="681"/>
      <c r="DS20" s="681"/>
      <c r="DT20" s="681"/>
      <c r="DU20" s="681"/>
      <c r="DV20" s="681"/>
      <c r="DW20" s="681"/>
      <c r="DX20" s="681"/>
      <c r="DY20" s="681"/>
      <c r="DZ20" s="681"/>
      <c r="EA20" s="681"/>
      <c r="EB20" s="681"/>
      <c r="EC20" s="727"/>
    </row>
    <row r="21" spans="2:133" ht="11.25" customHeight="1" x14ac:dyDescent="0.15">
      <c r="B21" s="677" t="s">
        <v>275</v>
      </c>
      <c r="C21" s="678"/>
      <c r="D21" s="678"/>
      <c r="E21" s="678"/>
      <c r="F21" s="678"/>
      <c r="G21" s="678"/>
      <c r="H21" s="678"/>
      <c r="I21" s="678"/>
      <c r="J21" s="678"/>
      <c r="K21" s="678"/>
      <c r="L21" s="678"/>
      <c r="M21" s="678"/>
      <c r="N21" s="678"/>
      <c r="O21" s="678"/>
      <c r="P21" s="678"/>
      <c r="Q21" s="679"/>
      <c r="R21" s="680">
        <v>3699</v>
      </c>
      <c r="S21" s="681"/>
      <c r="T21" s="681"/>
      <c r="U21" s="681"/>
      <c r="V21" s="681"/>
      <c r="W21" s="681"/>
      <c r="X21" s="681"/>
      <c r="Y21" s="682"/>
      <c r="Z21" s="713">
        <v>0</v>
      </c>
      <c r="AA21" s="713"/>
      <c r="AB21" s="713"/>
      <c r="AC21" s="713"/>
      <c r="AD21" s="714">
        <v>3699</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t="s">
        <v>232</v>
      </c>
      <c r="BH21" s="681"/>
      <c r="BI21" s="681"/>
      <c r="BJ21" s="681"/>
      <c r="BK21" s="681"/>
      <c r="BL21" s="681"/>
      <c r="BM21" s="681"/>
      <c r="BN21" s="682"/>
      <c r="BO21" s="713" t="s">
        <v>130</v>
      </c>
      <c r="BP21" s="713"/>
      <c r="BQ21" s="713"/>
      <c r="BR21" s="713"/>
      <c r="BS21" s="686" t="s">
        <v>130</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277</v>
      </c>
      <c r="C22" s="678"/>
      <c r="D22" s="678"/>
      <c r="E22" s="678"/>
      <c r="F22" s="678"/>
      <c r="G22" s="678"/>
      <c r="H22" s="678"/>
      <c r="I22" s="678"/>
      <c r="J22" s="678"/>
      <c r="K22" s="678"/>
      <c r="L22" s="678"/>
      <c r="M22" s="678"/>
      <c r="N22" s="678"/>
      <c r="O22" s="678"/>
      <c r="P22" s="678"/>
      <c r="Q22" s="679"/>
      <c r="R22" s="680">
        <v>1441149</v>
      </c>
      <c r="S22" s="681"/>
      <c r="T22" s="681"/>
      <c r="U22" s="681"/>
      <c r="V22" s="681"/>
      <c r="W22" s="681"/>
      <c r="X22" s="681"/>
      <c r="Y22" s="682"/>
      <c r="Z22" s="713">
        <v>5.6</v>
      </c>
      <c r="AA22" s="713"/>
      <c r="AB22" s="713"/>
      <c r="AC22" s="713"/>
      <c r="AD22" s="714">
        <v>1214382</v>
      </c>
      <c r="AE22" s="714"/>
      <c r="AF22" s="714"/>
      <c r="AG22" s="714"/>
      <c r="AH22" s="714"/>
      <c r="AI22" s="714"/>
      <c r="AJ22" s="714"/>
      <c r="AK22" s="714"/>
      <c r="AL22" s="683">
        <v>11.4</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t="s">
        <v>232</v>
      </c>
      <c r="BH22" s="681"/>
      <c r="BI22" s="681"/>
      <c r="BJ22" s="681"/>
      <c r="BK22" s="681"/>
      <c r="BL22" s="681"/>
      <c r="BM22" s="681"/>
      <c r="BN22" s="682"/>
      <c r="BO22" s="713" t="s">
        <v>130</v>
      </c>
      <c r="BP22" s="713"/>
      <c r="BQ22" s="713"/>
      <c r="BR22" s="713"/>
      <c r="BS22" s="686" t="s">
        <v>130</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280</v>
      </c>
      <c r="C23" s="678"/>
      <c r="D23" s="678"/>
      <c r="E23" s="678"/>
      <c r="F23" s="678"/>
      <c r="G23" s="678"/>
      <c r="H23" s="678"/>
      <c r="I23" s="678"/>
      <c r="J23" s="678"/>
      <c r="K23" s="678"/>
      <c r="L23" s="678"/>
      <c r="M23" s="678"/>
      <c r="N23" s="678"/>
      <c r="O23" s="678"/>
      <c r="P23" s="678"/>
      <c r="Q23" s="679"/>
      <c r="R23" s="680">
        <v>1214382</v>
      </c>
      <c r="S23" s="681"/>
      <c r="T23" s="681"/>
      <c r="U23" s="681"/>
      <c r="V23" s="681"/>
      <c r="W23" s="681"/>
      <c r="X23" s="681"/>
      <c r="Y23" s="682"/>
      <c r="Z23" s="713">
        <v>4.8</v>
      </c>
      <c r="AA23" s="713"/>
      <c r="AB23" s="713"/>
      <c r="AC23" s="713"/>
      <c r="AD23" s="714">
        <v>1214382</v>
      </c>
      <c r="AE23" s="714"/>
      <c r="AF23" s="714"/>
      <c r="AG23" s="714"/>
      <c r="AH23" s="714"/>
      <c r="AI23" s="714"/>
      <c r="AJ23" s="714"/>
      <c r="AK23" s="714"/>
      <c r="AL23" s="683">
        <v>11.4</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v>377809</v>
      </c>
      <c r="BH23" s="681"/>
      <c r="BI23" s="681"/>
      <c r="BJ23" s="681"/>
      <c r="BK23" s="681"/>
      <c r="BL23" s="681"/>
      <c r="BM23" s="681"/>
      <c r="BN23" s="682"/>
      <c r="BO23" s="713">
        <v>4.5999999999999996</v>
      </c>
      <c r="BP23" s="713"/>
      <c r="BQ23" s="713"/>
      <c r="BR23" s="713"/>
      <c r="BS23" s="686" t="s">
        <v>232</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15">
      <c r="B24" s="677" t="s">
        <v>287</v>
      </c>
      <c r="C24" s="678"/>
      <c r="D24" s="678"/>
      <c r="E24" s="678"/>
      <c r="F24" s="678"/>
      <c r="G24" s="678"/>
      <c r="H24" s="678"/>
      <c r="I24" s="678"/>
      <c r="J24" s="678"/>
      <c r="K24" s="678"/>
      <c r="L24" s="678"/>
      <c r="M24" s="678"/>
      <c r="N24" s="678"/>
      <c r="O24" s="678"/>
      <c r="P24" s="678"/>
      <c r="Q24" s="679"/>
      <c r="R24" s="680">
        <v>226767</v>
      </c>
      <c r="S24" s="681"/>
      <c r="T24" s="681"/>
      <c r="U24" s="681"/>
      <c r="V24" s="681"/>
      <c r="W24" s="681"/>
      <c r="X24" s="681"/>
      <c r="Y24" s="682"/>
      <c r="Z24" s="713">
        <v>0.9</v>
      </c>
      <c r="AA24" s="713"/>
      <c r="AB24" s="713"/>
      <c r="AC24" s="713"/>
      <c r="AD24" s="714" t="s">
        <v>130</v>
      </c>
      <c r="AE24" s="714"/>
      <c r="AF24" s="714"/>
      <c r="AG24" s="714"/>
      <c r="AH24" s="714"/>
      <c r="AI24" s="714"/>
      <c r="AJ24" s="714"/>
      <c r="AK24" s="714"/>
      <c r="AL24" s="683" t="s">
        <v>130</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232</v>
      </c>
      <c r="BH24" s="681"/>
      <c r="BI24" s="681"/>
      <c r="BJ24" s="681"/>
      <c r="BK24" s="681"/>
      <c r="BL24" s="681"/>
      <c r="BM24" s="681"/>
      <c r="BN24" s="682"/>
      <c r="BO24" s="713" t="s">
        <v>130</v>
      </c>
      <c r="BP24" s="713"/>
      <c r="BQ24" s="713"/>
      <c r="BR24" s="713"/>
      <c r="BS24" s="686" t="s">
        <v>232</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9917626</v>
      </c>
      <c r="CS24" s="736"/>
      <c r="CT24" s="736"/>
      <c r="CU24" s="736"/>
      <c r="CV24" s="736"/>
      <c r="CW24" s="736"/>
      <c r="CX24" s="736"/>
      <c r="CY24" s="779"/>
      <c r="CZ24" s="780">
        <v>39.4</v>
      </c>
      <c r="DA24" s="751"/>
      <c r="DB24" s="751"/>
      <c r="DC24" s="783"/>
      <c r="DD24" s="778">
        <v>5904704</v>
      </c>
      <c r="DE24" s="736"/>
      <c r="DF24" s="736"/>
      <c r="DG24" s="736"/>
      <c r="DH24" s="736"/>
      <c r="DI24" s="736"/>
      <c r="DJ24" s="736"/>
      <c r="DK24" s="779"/>
      <c r="DL24" s="778">
        <v>5824551</v>
      </c>
      <c r="DM24" s="736"/>
      <c r="DN24" s="736"/>
      <c r="DO24" s="736"/>
      <c r="DP24" s="736"/>
      <c r="DQ24" s="736"/>
      <c r="DR24" s="736"/>
      <c r="DS24" s="736"/>
      <c r="DT24" s="736"/>
      <c r="DU24" s="736"/>
      <c r="DV24" s="779"/>
      <c r="DW24" s="780">
        <v>51.7</v>
      </c>
      <c r="DX24" s="751"/>
      <c r="DY24" s="751"/>
      <c r="DZ24" s="751"/>
      <c r="EA24" s="751"/>
      <c r="EB24" s="751"/>
      <c r="EC24" s="781"/>
    </row>
    <row r="25" spans="2:133" ht="11.25" customHeight="1" x14ac:dyDescent="0.15">
      <c r="B25" s="677" t="s">
        <v>290</v>
      </c>
      <c r="C25" s="678"/>
      <c r="D25" s="678"/>
      <c r="E25" s="678"/>
      <c r="F25" s="678"/>
      <c r="G25" s="678"/>
      <c r="H25" s="678"/>
      <c r="I25" s="678"/>
      <c r="J25" s="678"/>
      <c r="K25" s="678"/>
      <c r="L25" s="678"/>
      <c r="M25" s="678"/>
      <c r="N25" s="678"/>
      <c r="O25" s="678"/>
      <c r="P25" s="678"/>
      <c r="Q25" s="679"/>
      <c r="R25" s="680" t="s">
        <v>130</v>
      </c>
      <c r="S25" s="681"/>
      <c r="T25" s="681"/>
      <c r="U25" s="681"/>
      <c r="V25" s="681"/>
      <c r="W25" s="681"/>
      <c r="X25" s="681"/>
      <c r="Y25" s="682"/>
      <c r="Z25" s="713" t="s">
        <v>130</v>
      </c>
      <c r="AA25" s="713"/>
      <c r="AB25" s="713"/>
      <c r="AC25" s="713"/>
      <c r="AD25" s="714" t="s">
        <v>130</v>
      </c>
      <c r="AE25" s="714"/>
      <c r="AF25" s="714"/>
      <c r="AG25" s="714"/>
      <c r="AH25" s="714"/>
      <c r="AI25" s="714"/>
      <c r="AJ25" s="714"/>
      <c r="AK25" s="714"/>
      <c r="AL25" s="683" t="s">
        <v>232</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130</v>
      </c>
      <c r="BH25" s="681"/>
      <c r="BI25" s="681"/>
      <c r="BJ25" s="681"/>
      <c r="BK25" s="681"/>
      <c r="BL25" s="681"/>
      <c r="BM25" s="681"/>
      <c r="BN25" s="682"/>
      <c r="BO25" s="713" t="s">
        <v>232</v>
      </c>
      <c r="BP25" s="713"/>
      <c r="BQ25" s="713"/>
      <c r="BR25" s="713"/>
      <c r="BS25" s="686" t="s">
        <v>232</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2806726</v>
      </c>
      <c r="CS25" s="699"/>
      <c r="CT25" s="699"/>
      <c r="CU25" s="699"/>
      <c r="CV25" s="699"/>
      <c r="CW25" s="699"/>
      <c r="CX25" s="699"/>
      <c r="CY25" s="700"/>
      <c r="CZ25" s="683">
        <v>11.1</v>
      </c>
      <c r="DA25" s="701"/>
      <c r="DB25" s="701"/>
      <c r="DC25" s="702"/>
      <c r="DD25" s="686">
        <v>2579781</v>
      </c>
      <c r="DE25" s="699"/>
      <c r="DF25" s="699"/>
      <c r="DG25" s="699"/>
      <c r="DH25" s="699"/>
      <c r="DI25" s="699"/>
      <c r="DJ25" s="699"/>
      <c r="DK25" s="700"/>
      <c r="DL25" s="686">
        <v>2529581</v>
      </c>
      <c r="DM25" s="699"/>
      <c r="DN25" s="699"/>
      <c r="DO25" s="699"/>
      <c r="DP25" s="699"/>
      <c r="DQ25" s="699"/>
      <c r="DR25" s="699"/>
      <c r="DS25" s="699"/>
      <c r="DT25" s="699"/>
      <c r="DU25" s="699"/>
      <c r="DV25" s="700"/>
      <c r="DW25" s="683">
        <v>22.4</v>
      </c>
      <c r="DX25" s="701"/>
      <c r="DY25" s="701"/>
      <c r="DZ25" s="701"/>
      <c r="EA25" s="701"/>
      <c r="EB25" s="701"/>
      <c r="EC25" s="722"/>
    </row>
    <row r="26" spans="2:133" ht="11.25" customHeight="1" x14ac:dyDescent="0.15">
      <c r="B26" s="677" t="s">
        <v>293</v>
      </c>
      <c r="C26" s="678"/>
      <c r="D26" s="678"/>
      <c r="E26" s="678"/>
      <c r="F26" s="678"/>
      <c r="G26" s="678"/>
      <c r="H26" s="678"/>
      <c r="I26" s="678"/>
      <c r="J26" s="678"/>
      <c r="K26" s="678"/>
      <c r="L26" s="678"/>
      <c r="M26" s="678"/>
      <c r="N26" s="678"/>
      <c r="O26" s="678"/>
      <c r="P26" s="678"/>
      <c r="Q26" s="679"/>
      <c r="R26" s="680">
        <v>11196835</v>
      </c>
      <c r="S26" s="681"/>
      <c r="T26" s="681"/>
      <c r="U26" s="681"/>
      <c r="V26" s="681"/>
      <c r="W26" s="681"/>
      <c r="X26" s="681"/>
      <c r="Y26" s="682"/>
      <c r="Z26" s="713">
        <v>43.8</v>
      </c>
      <c r="AA26" s="713"/>
      <c r="AB26" s="713"/>
      <c r="AC26" s="713"/>
      <c r="AD26" s="714">
        <v>10592258</v>
      </c>
      <c r="AE26" s="714"/>
      <c r="AF26" s="714"/>
      <c r="AG26" s="714"/>
      <c r="AH26" s="714"/>
      <c r="AI26" s="714"/>
      <c r="AJ26" s="714"/>
      <c r="AK26" s="714"/>
      <c r="AL26" s="683">
        <v>99.4</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232</v>
      </c>
      <c r="BH26" s="681"/>
      <c r="BI26" s="681"/>
      <c r="BJ26" s="681"/>
      <c r="BK26" s="681"/>
      <c r="BL26" s="681"/>
      <c r="BM26" s="681"/>
      <c r="BN26" s="682"/>
      <c r="BO26" s="713" t="s">
        <v>232</v>
      </c>
      <c r="BP26" s="713"/>
      <c r="BQ26" s="713"/>
      <c r="BR26" s="713"/>
      <c r="BS26" s="686" t="s">
        <v>232</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1614335</v>
      </c>
      <c r="CS26" s="681"/>
      <c r="CT26" s="681"/>
      <c r="CU26" s="681"/>
      <c r="CV26" s="681"/>
      <c r="CW26" s="681"/>
      <c r="CX26" s="681"/>
      <c r="CY26" s="682"/>
      <c r="CZ26" s="683">
        <v>6.4</v>
      </c>
      <c r="DA26" s="701"/>
      <c r="DB26" s="701"/>
      <c r="DC26" s="702"/>
      <c r="DD26" s="686">
        <v>1387390</v>
      </c>
      <c r="DE26" s="681"/>
      <c r="DF26" s="681"/>
      <c r="DG26" s="681"/>
      <c r="DH26" s="681"/>
      <c r="DI26" s="681"/>
      <c r="DJ26" s="681"/>
      <c r="DK26" s="682"/>
      <c r="DL26" s="686" t="s">
        <v>130</v>
      </c>
      <c r="DM26" s="681"/>
      <c r="DN26" s="681"/>
      <c r="DO26" s="681"/>
      <c r="DP26" s="681"/>
      <c r="DQ26" s="681"/>
      <c r="DR26" s="681"/>
      <c r="DS26" s="681"/>
      <c r="DT26" s="681"/>
      <c r="DU26" s="681"/>
      <c r="DV26" s="682"/>
      <c r="DW26" s="683" t="s">
        <v>232</v>
      </c>
      <c r="DX26" s="701"/>
      <c r="DY26" s="701"/>
      <c r="DZ26" s="701"/>
      <c r="EA26" s="701"/>
      <c r="EB26" s="701"/>
      <c r="EC26" s="722"/>
    </row>
    <row r="27" spans="2:133" ht="11.25" customHeight="1" x14ac:dyDescent="0.15">
      <c r="B27" s="677" t="s">
        <v>296</v>
      </c>
      <c r="C27" s="678"/>
      <c r="D27" s="678"/>
      <c r="E27" s="678"/>
      <c r="F27" s="678"/>
      <c r="G27" s="678"/>
      <c r="H27" s="678"/>
      <c r="I27" s="678"/>
      <c r="J27" s="678"/>
      <c r="K27" s="678"/>
      <c r="L27" s="678"/>
      <c r="M27" s="678"/>
      <c r="N27" s="678"/>
      <c r="O27" s="678"/>
      <c r="P27" s="678"/>
      <c r="Q27" s="679"/>
      <c r="R27" s="680">
        <v>8299</v>
      </c>
      <c r="S27" s="681"/>
      <c r="T27" s="681"/>
      <c r="U27" s="681"/>
      <c r="V27" s="681"/>
      <c r="W27" s="681"/>
      <c r="X27" s="681"/>
      <c r="Y27" s="682"/>
      <c r="Z27" s="713">
        <v>0</v>
      </c>
      <c r="AA27" s="713"/>
      <c r="AB27" s="713"/>
      <c r="AC27" s="713"/>
      <c r="AD27" s="714">
        <v>8299</v>
      </c>
      <c r="AE27" s="714"/>
      <c r="AF27" s="714"/>
      <c r="AG27" s="714"/>
      <c r="AH27" s="714"/>
      <c r="AI27" s="714"/>
      <c r="AJ27" s="714"/>
      <c r="AK27" s="714"/>
      <c r="AL27" s="683">
        <v>0.1</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8186887</v>
      </c>
      <c r="BH27" s="681"/>
      <c r="BI27" s="681"/>
      <c r="BJ27" s="681"/>
      <c r="BK27" s="681"/>
      <c r="BL27" s="681"/>
      <c r="BM27" s="681"/>
      <c r="BN27" s="682"/>
      <c r="BO27" s="713">
        <v>100</v>
      </c>
      <c r="BP27" s="713"/>
      <c r="BQ27" s="713"/>
      <c r="BR27" s="713"/>
      <c r="BS27" s="686">
        <v>71999</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5360481</v>
      </c>
      <c r="CS27" s="699"/>
      <c r="CT27" s="699"/>
      <c r="CU27" s="699"/>
      <c r="CV27" s="699"/>
      <c r="CW27" s="699"/>
      <c r="CX27" s="699"/>
      <c r="CY27" s="700"/>
      <c r="CZ27" s="683">
        <v>21.3</v>
      </c>
      <c r="DA27" s="701"/>
      <c r="DB27" s="701"/>
      <c r="DC27" s="702"/>
      <c r="DD27" s="686">
        <v>1591809</v>
      </c>
      <c r="DE27" s="699"/>
      <c r="DF27" s="699"/>
      <c r="DG27" s="699"/>
      <c r="DH27" s="699"/>
      <c r="DI27" s="699"/>
      <c r="DJ27" s="699"/>
      <c r="DK27" s="700"/>
      <c r="DL27" s="686">
        <v>1561856</v>
      </c>
      <c r="DM27" s="699"/>
      <c r="DN27" s="699"/>
      <c r="DO27" s="699"/>
      <c r="DP27" s="699"/>
      <c r="DQ27" s="699"/>
      <c r="DR27" s="699"/>
      <c r="DS27" s="699"/>
      <c r="DT27" s="699"/>
      <c r="DU27" s="699"/>
      <c r="DV27" s="700"/>
      <c r="DW27" s="683">
        <v>13.9</v>
      </c>
      <c r="DX27" s="701"/>
      <c r="DY27" s="701"/>
      <c r="DZ27" s="701"/>
      <c r="EA27" s="701"/>
      <c r="EB27" s="701"/>
      <c r="EC27" s="722"/>
    </row>
    <row r="28" spans="2:133" ht="11.25" customHeight="1" x14ac:dyDescent="0.15">
      <c r="B28" s="677" t="s">
        <v>299</v>
      </c>
      <c r="C28" s="678"/>
      <c r="D28" s="678"/>
      <c r="E28" s="678"/>
      <c r="F28" s="678"/>
      <c r="G28" s="678"/>
      <c r="H28" s="678"/>
      <c r="I28" s="678"/>
      <c r="J28" s="678"/>
      <c r="K28" s="678"/>
      <c r="L28" s="678"/>
      <c r="M28" s="678"/>
      <c r="N28" s="678"/>
      <c r="O28" s="678"/>
      <c r="P28" s="678"/>
      <c r="Q28" s="679"/>
      <c r="R28" s="680">
        <v>43250</v>
      </c>
      <c r="S28" s="681"/>
      <c r="T28" s="681"/>
      <c r="U28" s="681"/>
      <c r="V28" s="681"/>
      <c r="W28" s="681"/>
      <c r="X28" s="681"/>
      <c r="Y28" s="682"/>
      <c r="Z28" s="713">
        <v>0.2</v>
      </c>
      <c r="AA28" s="713"/>
      <c r="AB28" s="713"/>
      <c r="AC28" s="713"/>
      <c r="AD28" s="714" t="s">
        <v>232</v>
      </c>
      <c r="AE28" s="714"/>
      <c r="AF28" s="714"/>
      <c r="AG28" s="714"/>
      <c r="AH28" s="714"/>
      <c r="AI28" s="714"/>
      <c r="AJ28" s="714"/>
      <c r="AK28" s="714"/>
      <c r="AL28" s="683" t="s">
        <v>232</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1750419</v>
      </c>
      <c r="CS28" s="681"/>
      <c r="CT28" s="681"/>
      <c r="CU28" s="681"/>
      <c r="CV28" s="681"/>
      <c r="CW28" s="681"/>
      <c r="CX28" s="681"/>
      <c r="CY28" s="682"/>
      <c r="CZ28" s="683">
        <v>7</v>
      </c>
      <c r="DA28" s="701"/>
      <c r="DB28" s="701"/>
      <c r="DC28" s="702"/>
      <c r="DD28" s="686">
        <v>1733114</v>
      </c>
      <c r="DE28" s="681"/>
      <c r="DF28" s="681"/>
      <c r="DG28" s="681"/>
      <c r="DH28" s="681"/>
      <c r="DI28" s="681"/>
      <c r="DJ28" s="681"/>
      <c r="DK28" s="682"/>
      <c r="DL28" s="686">
        <v>1733114</v>
      </c>
      <c r="DM28" s="681"/>
      <c r="DN28" s="681"/>
      <c r="DO28" s="681"/>
      <c r="DP28" s="681"/>
      <c r="DQ28" s="681"/>
      <c r="DR28" s="681"/>
      <c r="DS28" s="681"/>
      <c r="DT28" s="681"/>
      <c r="DU28" s="681"/>
      <c r="DV28" s="682"/>
      <c r="DW28" s="683">
        <v>15.4</v>
      </c>
      <c r="DX28" s="701"/>
      <c r="DY28" s="701"/>
      <c r="DZ28" s="701"/>
      <c r="EA28" s="701"/>
      <c r="EB28" s="701"/>
      <c r="EC28" s="722"/>
    </row>
    <row r="29" spans="2:133" ht="11.25" customHeight="1" x14ac:dyDescent="0.15">
      <c r="B29" s="677" t="s">
        <v>301</v>
      </c>
      <c r="C29" s="678"/>
      <c r="D29" s="678"/>
      <c r="E29" s="678"/>
      <c r="F29" s="678"/>
      <c r="G29" s="678"/>
      <c r="H29" s="678"/>
      <c r="I29" s="678"/>
      <c r="J29" s="678"/>
      <c r="K29" s="678"/>
      <c r="L29" s="678"/>
      <c r="M29" s="678"/>
      <c r="N29" s="678"/>
      <c r="O29" s="678"/>
      <c r="P29" s="678"/>
      <c r="Q29" s="679"/>
      <c r="R29" s="680">
        <v>158140</v>
      </c>
      <c r="S29" s="681"/>
      <c r="T29" s="681"/>
      <c r="U29" s="681"/>
      <c r="V29" s="681"/>
      <c r="W29" s="681"/>
      <c r="X29" s="681"/>
      <c r="Y29" s="682"/>
      <c r="Z29" s="713">
        <v>0.6</v>
      </c>
      <c r="AA29" s="713"/>
      <c r="AB29" s="713"/>
      <c r="AC29" s="713"/>
      <c r="AD29" s="714">
        <v>33749</v>
      </c>
      <c r="AE29" s="714"/>
      <c r="AF29" s="714"/>
      <c r="AG29" s="714"/>
      <c r="AH29" s="714"/>
      <c r="AI29" s="714"/>
      <c r="AJ29" s="714"/>
      <c r="AK29" s="714"/>
      <c r="AL29" s="683">
        <v>0.3</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302</v>
      </c>
      <c r="CE29" s="766"/>
      <c r="CF29" s="719" t="s">
        <v>70</v>
      </c>
      <c r="CG29" s="720"/>
      <c r="CH29" s="720"/>
      <c r="CI29" s="720"/>
      <c r="CJ29" s="720"/>
      <c r="CK29" s="720"/>
      <c r="CL29" s="720"/>
      <c r="CM29" s="720"/>
      <c r="CN29" s="720"/>
      <c r="CO29" s="720"/>
      <c r="CP29" s="720"/>
      <c r="CQ29" s="721"/>
      <c r="CR29" s="680">
        <v>1747743</v>
      </c>
      <c r="CS29" s="699"/>
      <c r="CT29" s="699"/>
      <c r="CU29" s="699"/>
      <c r="CV29" s="699"/>
      <c r="CW29" s="699"/>
      <c r="CX29" s="699"/>
      <c r="CY29" s="700"/>
      <c r="CZ29" s="683">
        <v>6.9</v>
      </c>
      <c r="DA29" s="701"/>
      <c r="DB29" s="701"/>
      <c r="DC29" s="702"/>
      <c r="DD29" s="686">
        <v>1730438</v>
      </c>
      <c r="DE29" s="699"/>
      <c r="DF29" s="699"/>
      <c r="DG29" s="699"/>
      <c r="DH29" s="699"/>
      <c r="DI29" s="699"/>
      <c r="DJ29" s="699"/>
      <c r="DK29" s="700"/>
      <c r="DL29" s="686">
        <v>1730438</v>
      </c>
      <c r="DM29" s="699"/>
      <c r="DN29" s="699"/>
      <c r="DO29" s="699"/>
      <c r="DP29" s="699"/>
      <c r="DQ29" s="699"/>
      <c r="DR29" s="699"/>
      <c r="DS29" s="699"/>
      <c r="DT29" s="699"/>
      <c r="DU29" s="699"/>
      <c r="DV29" s="700"/>
      <c r="DW29" s="683">
        <v>15.4</v>
      </c>
      <c r="DX29" s="701"/>
      <c r="DY29" s="701"/>
      <c r="DZ29" s="701"/>
      <c r="EA29" s="701"/>
      <c r="EB29" s="701"/>
      <c r="EC29" s="722"/>
    </row>
    <row r="30" spans="2:133" ht="11.25" customHeight="1" x14ac:dyDescent="0.15">
      <c r="B30" s="677" t="s">
        <v>303</v>
      </c>
      <c r="C30" s="678"/>
      <c r="D30" s="678"/>
      <c r="E30" s="678"/>
      <c r="F30" s="678"/>
      <c r="G30" s="678"/>
      <c r="H30" s="678"/>
      <c r="I30" s="678"/>
      <c r="J30" s="678"/>
      <c r="K30" s="678"/>
      <c r="L30" s="678"/>
      <c r="M30" s="678"/>
      <c r="N30" s="678"/>
      <c r="O30" s="678"/>
      <c r="P30" s="678"/>
      <c r="Q30" s="679"/>
      <c r="R30" s="680">
        <v>20815</v>
      </c>
      <c r="S30" s="681"/>
      <c r="T30" s="681"/>
      <c r="U30" s="681"/>
      <c r="V30" s="681"/>
      <c r="W30" s="681"/>
      <c r="X30" s="681"/>
      <c r="Y30" s="682"/>
      <c r="Z30" s="713">
        <v>0.1</v>
      </c>
      <c r="AA30" s="713"/>
      <c r="AB30" s="713"/>
      <c r="AC30" s="713"/>
      <c r="AD30" s="714" t="s">
        <v>232</v>
      </c>
      <c r="AE30" s="714"/>
      <c r="AF30" s="714"/>
      <c r="AG30" s="714"/>
      <c r="AH30" s="714"/>
      <c r="AI30" s="714"/>
      <c r="AJ30" s="714"/>
      <c r="AK30" s="714"/>
      <c r="AL30" s="683" t="s">
        <v>130</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304</v>
      </c>
      <c r="BH30" s="754"/>
      <c r="BI30" s="754"/>
      <c r="BJ30" s="754"/>
      <c r="BK30" s="754"/>
      <c r="BL30" s="754"/>
      <c r="BM30" s="754"/>
      <c r="BN30" s="754"/>
      <c r="BO30" s="754"/>
      <c r="BP30" s="754"/>
      <c r="BQ30" s="755"/>
      <c r="BR30" s="741" t="s">
        <v>305</v>
      </c>
      <c r="BS30" s="754"/>
      <c r="BT30" s="754"/>
      <c r="BU30" s="754"/>
      <c r="BV30" s="754"/>
      <c r="BW30" s="754"/>
      <c r="BX30" s="754"/>
      <c r="BY30" s="754"/>
      <c r="BZ30" s="754"/>
      <c r="CA30" s="754"/>
      <c r="CB30" s="755"/>
      <c r="CD30" s="767"/>
      <c r="CE30" s="768"/>
      <c r="CF30" s="719" t="s">
        <v>306</v>
      </c>
      <c r="CG30" s="720"/>
      <c r="CH30" s="720"/>
      <c r="CI30" s="720"/>
      <c r="CJ30" s="720"/>
      <c r="CK30" s="720"/>
      <c r="CL30" s="720"/>
      <c r="CM30" s="720"/>
      <c r="CN30" s="720"/>
      <c r="CO30" s="720"/>
      <c r="CP30" s="720"/>
      <c r="CQ30" s="721"/>
      <c r="CR30" s="680">
        <v>1648426</v>
      </c>
      <c r="CS30" s="681"/>
      <c r="CT30" s="681"/>
      <c r="CU30" s="681"/>
      <c r="CV30" s="681"/>
      <c r="CW30" s="681"/>
      <c r="CX30" s="681"/>
      <c r="CY30" s="682"/>
      <c r="CZ30" s="683">
        <v>6.5</v>
      </c>
      <c r="DA30" s="701"/>
      <c r="DB30" s="701"/>
      <c r="DC30" s="702"/>
      <c r="DD30" s="686">
        <v>1634746</v>
      </c>
      <c r="DE30" s="681"/>
      <c r="DF30" s="681"/>
      <c r="DG30" s="681"/>
      <c r="DH30" s="681"/>
      <c r="DI30" s="681"/>
      <c r="DJ30" s="681"/>
      <c r="DK30" s="682"/>
      <c r="DL30" s="686">
        <v>1634746</v>
      </c>
      <c r="DM30" s="681"/>
      <c r="DN30" s="681"/>
      <c r="DO30" s="681"/>
      <c r="DP30" s="681"/>
      <c r="DQ30" s="681"/>
      <c r="DR30" s="681"/>
      <c r="DS30" s="681"/>
      <c r="DT30" s="681"/>
      <c r="DU30" s="681"/>
      <c r="DV30" s="682"/>
      <c r="DW30" s="683">
        <v>14.5</v>
      </c>
      <c r="DX30" s="701"/>
      <c r="DY30" s="701"/>
      <c r="DZ30" s="701"/>
      <c r="EA30" s="701"/>
      <c r="EB30" s="701"/>
      <c r="EC30" s="722"/>
    </row>
    <row r="31" spans="2:133" ht="11.25" customHeight="1" x14ac:dyDescent="0.15">
      <c r="B31" s="677" t="s">
        <v>307</v>
      </c>
      <c r="C31" s="678"/>
      <c r="D31" s="678"/>
      <c r="E31" s="678"/>
      <c r="F31" s="678"/>
      <c r="G31" s="678"/>
      <c r="H31" s="678"/>
      <c r="I31" s="678"/>
      <c r="J31" s="678"/>
      <c r="K31" s="678"/>
      <c r="L31" s="678"/>
      <c r="M31" s="678"/>
      <c r="N31" s="678"/>
      <c r="O31" s="678"/>
      <c r="P31" s="678"/>
      <c r="Q31" s="679"/>
      <c r="R31" s="680">
        <v>9832034</v>
      </c>
      <c r="S31" s="681"/>
      <c r="T31" s="681"/>
      <c r="U31" s="681"/>
      <c r="V31" s="681"/>
      <c r="W31" s="681"/>
      <c r="X31" s="681"/>
      <c r="Y31" s="682"/>
      <c r="Z31" s="713">
        <v>38.5</v>
      </c>
      <c r="AA31" s="713"/>
      <c r="AB31" s="713"/>
      <c r="AC31" s="713"/>
      <c r="AD31" s="714" t="s">
        <v>130</v>
      </c>
      <c r="AE31" s="714"/>
      <c r="AF31" s="714"/>
      <c r="AG31" s="714"/>
      <c r="AH31" s="714"/>
      <c r="AI31" s="714"/>
      <c r="AJ31" s="714"/>
      <c r="AK31" s="714"/>
      <c r="AL31" s="683" t="s">
        <v>130</v>
      </c>
      <c r="AM31" s="684"/>
      <c r="AN31" s="684"/>
      <c r="AO31" s="715"/>
      <c r="AP31" s="756" t="s">
        <v>308</v>
      </c>
      <c r="AQ31" s="757"/>
      <c r="AR31" s="757"/>
      <c r="AS31" s="757"/>
      <c r="AT31" s="762" t="s">
        <v>309</v>
      </c>
      <c r="AU31" s="227"/>
      <c r="AV31" s="227"/>
      <c r="AW31" s="227"/>
      <c r="AX31" s="746" t="s">
        <v>186</v>
      </c>
      <c r="AY31" s="747"/>
      <c r="AZ31" s="747"/>
      <c r="BA31" s="747"/>
      <c r="BB31" s="747"/>
      <c r="BC31" s="747"/>
      <c r="BD31" s="747"/>
      <c r="BE31" s="747"/>
      <c r="BF31" s="748"/>
      <c r="BG31" s="749">
        <v>99.1</v>
      </c>
      <c r="BH31" s="750"/>
      <c r="BI31" s="750"/>
      <c r="BJ31" s="750"/>
      <c r="BK31" s="750"/>
      <c r="BL31" s="750"/>
      <c r="BM31" s="751">
        <v>97.6</v>
      </c>
      <c r="BN31" s="750"/>
      <c r="BO31" s="750"/>
      <c r="BP31" s="750"/>
      <c r="BQ31" s="752"/>
      <c r="BR31" s="749">
        <v>99.2</v>
      </c>
      <c r="BS31" s="750"/>
      <c r="BT31" s="750"/>
      <c r="BU31" s="750"/>
      <c r="BV31" s="750"/>
      <c r="BW31" s="750"/>
      <c r="BX31" s="751">
        <v>97.8</v>
      </c>
      <c r="BY31" s="750"/>
      <c r="BZ31" s="750"/>
      <c r="CA31" s="750"/>
      <c r="CB31" s="752"/>
      <c r="CD31" s="767"/>
      <c r="CE31" s="768"/>
      <c r="CF31" s="719" t="s">
        <v>310</v>
      </c>
      <c r="CG31" s="720"/>
      <c r="CH31" s="720"/>
      <c r="CI31" s="720"/>
      <c r="CJ31" s="720"/>
      <c r="CK31" s="720"/>
      <c r="CL31" s="720"/>
      <c r="CM31" s="720"/>
      <c r="CN31" s="720"/>
      <c r="CO31" s="720"/>
      <c r="CP31" s="720"/>
      <c r="CQ31" s="721"/>
      <c r="CR31" s="680">
        <v>99317</v>
      </c>
      <c r="CS31" s="699"/>
      <c r="CT31" s="699"/>
      <c r="CU31" s="699"/>
      <c r="CV31" s="699"/>
      <c r="CW31" s="699"/>
      <c r="CX31" s="699"/>
      <c r="CY31" s="700"/>
      <c r="CZ31" s="683">
        <v>0.4</v>
      </c>
      <c r="DA31" s="701"/>
      <c r="DB31" s="701"/>
      <c r="DC31" s="702"/>
      <c r="DD31" s="686">
        <v>95692</v>
      </c>
      <c r="DE31" s="699"/>
      <c r="DF31" s="699"/>
      <c r="DG31" s="699"/>
      <c r="DH31" s="699"/>
      <c r="DI31" s="699"/>
      <c r="DJ31" s="699"/>
      <c r="DK31" s="700"/>
      <c r="DL31" s="686">
        <v>95692</v>
      </c>
      <c r="DM31" s="699"/>
      <c r="DN31" s="699"/>
      <c r="DO31" s="699"/>
      <c r="DP31" s="699"/>
      <c r="DQ31" s="699"/>
      <c r="DR31" s="699"/>
      <c r="DS31" s="699"/>
      <c r="DT31" s="699"/>
      <c r="DU31" s="699"/>
      <c r="DV31" s="700"/>
      <c r="DW31" s="683">
        <v>0.8</v>
      </c>
      <c r="DX31" s="701"/>
      <c r="DY31" s="701"/>
      <c r="DZ31" s="701"/>
      <c r="EA31" s="701"/>
      <c r="EB31" s="701"/>
      <c r="EC31" s="722"/>
    </row>
    <row r="32" spans="2:133" ht="11.25" customHeight="1" x14ac:dyDescent="0.15">
      <c r="B32" s="771" t="s">
        <v>311</v>
      </c>
      <c r="C32" s="772"/>
      <c r="D32" s="772"/>
      <c r="E32" s="772"/>
      <c r="F32" s="772"/>
      <c r="G32" s="772"/>
      <c r="H32" s="772"/>
      <c r="I32" s="772"/>
      <c r="J32" s="772"/>
      <c r="K32" s="772"/>
      <c r="L32" s="772"/>
      <c r="M32" s="772"/>
      <c r="N32" s="772"/>
      <c r="O32" s="772"/>
      <c r="P32" s="772"/>
      <c r="Q32" s="773"/>
      <c r="R32" s="680" t="s">
        <v>130</v>
      </c>
      <c r="S32" s="681"/>
      <c r="T32" s="681"/>
      <c r="U32" s="681"/>
      <c r="V32" s="681"/>
      <c r="W32" s="681"/>
      <c r="X32" s="681"/>
      <c r="Y32" s="682"/>
      <c r="Z32" s="713" t="s">
        <v>232</v>
      </c>
      <c r="AA32" s="713"/>
      <c r="AB32" s="713"/>
      <c r="AC32" s="713"/>
      <c r="AD32" s="714" t="s">
        <v>232</v>
      </c>
      <c r="AE32" s="714"/>
      <c r="AF32" s="714"/>
      <c r="AG32" s="714"/>
      <c r="AH32" s="714"/>
      <c r="AI32" s="714"/>
      <c r="AJ32" s="714"/>
      <c r="AK32" s="714"/>
      <c r="AL32" s="683" t="s">
        <v>130</v>
      </c>
      <c r="AM32" s="684"/>
      <c r="AN32" s="684"/>
      <c r="AO32" s="715"/>
      <c r="AP32" s="758"/>
      <c r="AQ32" s="759"/>
      <c r="AR32" s="759"/>
      <c r="AS32" s="759"/>
      <c r="AT32" s="763"/>
      <c r="AU32" s="226" t="s">
        <v>312</v>
      </c>
      <c r="AV32" s="226"/>
      <c r="AW32" s="226"/>
      <c r="AX32" s="677" t="s">
        <v>313</v>
      </c>
      <c r="AY32" s="678"/>
      <c r="AZ32" s="678"/>
      <c r="BA32" s="678"/>
      <c r="BB32" s="678"/>
      <c r="BC32" s="678"/>
      <c r="BD32" s="678"/>
      <c r="BE32" s="678"/>
      <c r="BF32" s="679"/>
      <c r="BG32" s="753">
        <v>98.8</v>
      </c>
      <c r="BH32" s="699"/>
      <c r="BI32" s="699"/>
      <c r="BJ32" s="699"/>
      <c r="BK32" s="699"/>
      <c r="BL32" s="699"/>
      <c r="BM32" s="684">
        <v>96.7</v>
      </c>
      <c r="BN32" s="745"/>
      <c r="BO32" s="745"/>
      <c r="BP32" s="745"/>
      <c r="BQ32" s="726"/>
      <c r="BR32" s="753">
        <v>98.8</v>
      </c>
      <c r="BS32" s="699"/>
      <c r="BT32" s="699"/>
      <c r="BU32" s="699"/>
      <c r="BV32" s="699"/>
      <c r="BW32" s="699"/>
      <c r="BX32" s="684">
        <v>96.7</v>
      </c>
      <c r="BY32" s="745"/>
      <c r="BZ32" s="745"/>
      <c r="CA32" s="745"/>
      <c r="CB32" s="726"/>
      <c r="CD32" s="769"/>
      <c r="CE32" s="770"/>
      <c r="CF32" s="719" t="s">
        <v>314</v>
      </c>
      <c r="CG32" s="720"/>
      <c r="CH32" s="720"/>
      <c r="CI32" s="720"/>
      <c r="CJ32" s="720"/>
      <c r="CK32" s="720"/>
      <c r="CL32" s="720"/>
      <c r="CM32" s="720"/>
      <c r="CN32" s="720"/>
      <c r="CO32" s="720"/>
      <c r="CP32" s="720"/>
      <c r="CQ32" s="721"/>
      <c r="CR32" s="680">
        <v>2676</v>
      </c>
      <c r="CS32" s="681"/>
      <c r="CT32" s="681"/>
      <c r="CU32" s="681"/>
      <c r="CV32" s="681"/>
      <c r="CW32" s="681"/>
      <c r="CX32" s="681"/>
      <c r="CY32" s="682"/>
      <c r="CZ32" s="683">
        <v>0</v>
      </c>
      <c r="DA32" s="701"/>
      <c r="DB32" s="701"/>
      <c r="DC32" s="702"/>
      <c r="DD32" s="686">
        <v>2676</v>
      </c>
      <c r="DE32" s="681"/>
      <c r="DF32" s="681"/>
      <c r="DG32" s="681"/>
      <c r="DH32" s="681"/>
      <c r="DI32" s="681"/>
      <c r="DJ32" s="681"/>
      <c r="DK32" s="682"/>
      <c r="DL32" s="686">
        <v>2676</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315</v>
      </c>
      <c r="C33" s="678"/>
      <c r="D33" s="678"/>
      <c r="E33" s="678"/>
      <c r="F33" s="678"/>
      <c r="G33" s="678"/>
      <c r="H33" s="678"/>
      <c r="I33" s="678"/>
      <c r="J33" s="678"/>
      <c r="K33" s="678"/>
      <c r="L33" s="678"/>
      <c r="M33" s="678"/>
      <c r="N33" s="678"/>
      <c r="O33" s="678"/>
      <c r="P33" s="678"/>
      <c r="Q33" s="679"/>
      <c r="R33" s="680">
        <v>1401632</v>
      </c>
      <c r="S33" s="681"/>
      <c r="T33" s="681"/>
      <c r="U33" s="681"/>
      <c r="V33" s="681"/>
      <c r="W33" s="681"/>
      <c r="X33" s="681"/>
      <c r="Y33" s="682"/>
      <c r="Z33" s="713">
        <v>5.5</v>
      </c>
      <c r="AA33" s="713"/>
      <c r="AB33" s="713"/>
      <c r="AC33" s="713"/>
      <c r="AD33" s="714" t="s">
        <v>232</v>
      </c>
      <c r="AE33" s="714"/>
      <c r="AF33" s="714"/>
      <c r="AG33" s="714"/>
      <c r="AH33" s="714"/>
      <c r="AI33" s="714"/>
      <c r="AJ33" s="714"/>
      <c r="AK33" s="714"/>
      <c r="AL33" s="683" t="s">
        <v>232</v>
      </c>
      <c r="AM33" s="684"/>
      <c r="AN33" s="684"/>
      <c r="AO33" s="715"/>
      <c r="AP33" s="760"/>
      <c r="AQ33" s="761"/>
      <c r="AR33" s="761"/>
      <c r="AS33" s="761"/>
      <c r="AT33" s="764"/>
      <c r="AU33" s="228"/>
      <c r="AV33" s="228"/>
      <c r="AW33" s="228"/>
      <c r="AX33" s="661" t="s">
        <v>316</v>
      </c>
      <c r="AY33" s="662"/>
      <c r="AZ33" s="662"/>
      <c r="BA33" s="662"/>
      <c r="BB33" s="662"/>
      <c r="BC33" s="662"/>
      <c r="BD33" s="662"/>
      <c r="BE33" s="662"/>
      <c r="BF33" s="663"/>
      <c r="BG33" s="744">
        <v>99.2</v>
      </c>
      <c r="BH33" s="665"/>
      <c r="BI33" s="665"/>
      <c r="BJ33" s="665"/>
      <c r="BK33" s="665"/>
      <c r="BL33" s="665"/>
      <c r="BM33" s="707">
        <v>98.4</v>
      </c>
      <c r="BN33" s="665"/>
      <c r="BO33" s="665"/>
      <c r="BP33" s="665"/>
      <c r="BQ33" s="709"/>
      <c r="BR33" s="744">
        <v>99.5</v>
      </c>
      <c r="BS33" s="665"/>
      <c r="BT33" s="665"/>
      <c r="BU33" s="665"/>
      <c r="BV33" s="665"/>
      <c r="BW33" s="665"/>
      <c r="BX33" s="707">
        <v>98.6</v>
      </c>
      <c r="BY33" s="665"/>
      <c r="BZ33" s="665"/>
      <c r="CA33" s="665"/>
      <c r="CB33" s="709"/>
      <c r="CD33" s="719" t="s">
        <v>317</v>
      </c>
      <c r="CE33" s="720"/>
      <c r="CF33" s="720"/>
      <c r="CG33" s="720"/>
      <c r="CH33" s="720"/>
      <c r="CI33" s="720"/>
      <c r="CJ33" s="720"/>
      <c r="CK33" s="720"/>
      <c r="CL33" s="720"/>
      <c r="CM33" s="720"/>
      <c r="CN33" s="720"/>
      <c r="CO33" s="720"/>
      <c r="CP33" s="720"/>
      <c r="CQ33" s="721"/>
      <c r="CR33" s="680">
        <v>12662972</v>
      </c>
      <c r="CS33" s="699"/>
      <c r="CT33" s="699"/>
      <c r="CU33" s="699"/>
      <c r="CV33" s="699"/>
      <c r="CW33" s="699"/>
      <c r="CX33" s="699"/>
      <c r="CY33" s="700"/>
      <c r="CZ33" s="683">
        <v>50.3</v>
      </c>
      <c r="DA33" s="701"/>
      <c r="DB33" s="701"/>
      <c r="DC33" s="702"/>
      <c r="DD33" s="686">
        <v>6277037</v>
      </c>
      <c r="DE33" s="699"/>
      <c r="DF33" s="699"/>
      <c r="DG33" s="699"/>
      <c r="DH33" s="699"/>
      <c r="DI33" s="699"/>
      <c r="DJ33" s="699"/>
      <c r="DK33" s="700"/>
      <c r="DL33" s="686">
        <v>4996522</v>
      </c>
      <c r="DM33" s="699"/>
      <c r="DN33" s="699"/>
      <c r="DO33" s="699"/>
      <c r="DP33" s="699"/>
      <c r="DQ33" s="699"/>
      <c r="DR33" s="699"/>
      <c r="DS33" s="699"/>
      <c r="DT33" s="699"/>
      <c r="DU33" s="699"/>
      <c r="DV33" s="700"/>
      <c r="DW33" s="683">
        <v>44.3</v>
      </c>
      <c r="DX33" s="701"/>
      <c r="DY33" s="701"/>
      <c r="DZ33" s="701"/>
      <c r="EA33" s="701"/>
      <c r="EB33" s="701"/>
      <c r="EC33" s="722"/>
    </row>
    <row r="34" spans="2:133" ht="11.25" customHeight="1" x14ac:dyDescent="0.15">
      <c r="B34" s="677" t="s">
        <v>318</v>
      </c>
      <c r="C34" s="678"/>
      <c r="D34" s="678"/>
      <c r="E34" s="678"/>
      <c r="F34" s="678"/>
      <c r="G34" s="678"/>
      <c r="H34" s="678"/>
      <c r="I34" s="678"/>
      <c r="J34" s="678"/>
      <c r="K34" s="678"/>
      <c r="L34" s="678"/>
      <c r="M34" s="678"/>
      <c r="N34" s="678"/>
      <c r="O34" s="678"/>
      <c r="P34" s="678"/>
      <c r="Q34" s="679"/>
      <c r="R34" s="680">
        <v>28853</v>
      </c>
      <c r="S34" s="681"/>
      <c r="T34" s="681"/>
      <c r="U34" s="681"/>
      <c r="V34" s="681"/>
      <c r="W34" s="681"/>
      <c r="X34" s="681"/>
      <c r="Y34" s="682"/>
      <c r="Z34" s="713">
        <v>0.1</v>
      </c>
      <c r="AA34" s="713"/>
      <c r="AB34" s="713"/>
      <c r="AC34" s="713"/>
      <c r="AD34" s="714">
        <v>21608</v>
      </c>
      <c r="AE34" s="714"/>
      <c r="AF34" s="714"/>
      <c r="AG34" s="714"/>
      <c r="AH34" s="714"/>
      <c r="AI34" s="714"/>
      <c r="AJ34" s="714"/>
      <c r="AK34" s="714"/>
      <c r="AL34" s="683">
        <v>0.2</v>
      </c>
      <c r="AM34" s="684"/>
      <c r="AN34" s="684"/>
      <c r="AO34" s="715"/>
      <c r="AP34" s="229"/>
      <c r="AQ34" s="230"/>
      <c r="AR34" s="226"/>
      <c r="AS34" s="227"/>
      <c r="AT34" s="227"/>
      <c r="AU34" s="227"/>
      <c r="AV34" s="227"/>
      <c r="AW34" s="227"/>
      <c r="AX34" s="227"/>
      <c r="AY34" s="227"/>
      <c r="AZ34" s="227"/>
      <c r="BA34" s="227"/>
      <c r="BB34" s="227"/>
      <c r="BC34" s="227"/>
      <c r="BD34" s="227"/>
      <c r="BE34" s="227"/>
      <c r="BF34" s="227"/>
      <c r="BG34" s="230"/>
      <c r="BH34" s="230"/>
      <c r="BI34" s="230"/>
      <c r="BJ34" s="230"/>
      <c r="BK34" s="230"/>
      <c r="BL34" s="230"/>
      <c r="BM34" s="230"/>
      <c r="BN34" s="230"/>
      <c r="BO34" s="230"/>
      <c r="BP34" s="230"/>
      <c r="BQ34" s="230"/>
      <c r="BR34" s="230"/>
      <c r="BS34" s="230"/>
      <c r="BT34" s="230"/>
      <c r="BU34" s="230"/>
      <c r="BV34" s="230"/>
      <c r="BW34" s="230"/>
      <c r="BX34" s="230"/>
      <c r="BY34" s="230"/>
      <c r="BZ34" s="230"/>
      <c r="CA34" s="230"/>
      <c r="CB34" s="230"/>
      <c r="CD34" s="719" t="s">
        <v>319</v>
      </c>
      <c r="CE34" s="720"/>
      <c r="CF34" s="720"/>
      <c r="CG34" s="720"/>
      <c r="CH34" s="720"/>
      <c r="CI34" s="720"/>
      <c r="CJ34" s="720"/>
      <c r="CK34" s="720"/>
      <c r="CL34" s="720"/>
      <c r="CM34" s="720"/>
      <c r="CN34" s="720"/>
      <c r="CO34" s="720"/>
      <c r="CP34" s="720"/>
      <c r="CQ34" s="721"/>
      <c r="CR34" s="680">
        <v>2914066</v>
      </c>
      <c r="CS34" s="681"/>
      <c r="CT34" s="681"/>
      <c r="CU34" s="681"/>
      <c r="CV34" s="681"/>
      <c r="CW34" s="681"/>
      <c r="CX34" s="681"/>
      <c r="CY34" s="682"/>
      <c r="CZ34" s="683">
        <v>11.6</v>
      </c>
      <c r="DA34" s="701"/>
      <c r="DB34" s="701"/>
      <c r="DC34" s="702"/>
      <c r="DD34" s="686">
        <v>2531937</v>
      </c>
      <c r="DE34" s="681"/>
      <c r="DF34" s="681"/>
      <c r="DG34" s="681"/>
      <c r="DH34" s="681"/>
      <c r="DI34" s="681"/>
      <c r="DJ34" s="681"/>
      <c r="DK34" s="682"/>
      <c r="DL34" s="686">
        <v>2064713</v>
      </c>
      <c r="DM34" s="681"/>
      <c r="DN34" s="681"/>
      <c r="DO34" s="681"/>
      <c r="DP34" s="681"/>
      <c r="DQ34" s="681"/>
      <c r="DR34" s="681"/>
      <c r="DS34" s="681"/>
      <c r="DT34" s="681"/>
      <c r="DU34" s="681"/>
      <c r="DV34" s="682"/>
      <c r="DW34" s="683">
        <v>18.3</v>
      </c>
      <c r="DX34" s="701"/>
      <c r="DY34" s="701"/>
      <c r="DZ34" s="701"/>
      <c r="EA34" s="701"/>
      <c r="EB34" s="701"/>
      <c r="EC34" s="722"/>
    </row>
    <row r="35" spans="2:133" ht="11.25" customHeight="1" x14ac:dyDescent="0.15">
      <c r="B35" s="677" t="s">
        <v>320</v>
      </c>
      <c r="C35" s="678"/>
      <c r="D35" s="678"/>
      <c r="E35" s="678"/>
      <c r="F35" s="678"/>
      <c r="G35" s="678"/>
      <c r="H35" s="678"/>
      <c r="I35" s="678"/>
      <c r="J35" s="678"/>
      <c r="K35" s="678"/>
      <c r="L35" s="678"/>
      <c r="M35" s="678"/>
      <c r="N35" s="678"/>
      <c r="O35" s="678"/>
      <c r="P35" s="678"/>
      <c r="Q35" s="679"/>
      <c r="R35" s="680">
        <v>21138</v>
      </c>
      <c r="S35" s="681"/>
      <c r="T35" s="681"/>
      <c r="U35" s="681"/>
      <c r="V35" s="681"/>
      <c r="W35" s="681"/>
      <c r="X35" s="681"/>
      <c r="Y35" s="682"/>
      <c r="Z35" s="713">
        <v>0.1</v>
      </c>
      <c r="AA35" s="713"/>
      <c r="AB35" s="713"/>
      <c r="AC35" s="713"/>
      <c r="AD35" s="714" t="s">
        <v>232</v>
      </c>
      <c r="AE35" s="714"/>
      <c r="AF35" s="714"/>
      <c r="AG35" s="714"/>
      <c r="AH35" s="714"/>
      <c r="AI35" s="714"/>
      <c r="AJ35" s="714"/>
      <c r="AK35" s="714"/>
      <c r="AL35" s="683" t="s">
        <v>232</v>
      </c>
      <c r="AM35" s="684"/>
      <c r="AN35" s="684"/>
      <c r="AO35" s="715"/>
      <c r="AP35" s="231"/>
      <c r="AQ35" s="741" t="s">
        <v>321</v>
      </c>
      <c r="AR35" s="742"/>
      <c r="AS35" s="742"/>
      <c r="AT35" s="742"/>
      <c r="AU35" s="742"/>
      <c r="AV35" s="742"/>
      <c r="AW35" s="742"/>
      <c r="AX35" s="742"/>
      <c r="AY35" s="742"/>
      <c r="AZ35" s="742"/>
      <c r="BA35" s="742"/>
      <c r="BB35" s="742"/>
      <c r="BC35" s="742"/>
      <c r="BD35" s="742"/>
      <c r="BE35" s="742"/>
      <c r="BF35" s="743"/>
      <c r="BG35" s="741" t="s">
        <v>322</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323</v>
      </c>
      <c r="CE35" s="720"/>
      <c r="CF35" s="720"/>
      <c r="CG35" s="720"/>
      <c r="CH35" s="720"/>
      <c r="CI35" s="720"/>
      <c r="CJ35" s="720"/>
      <c r="CK35" s="720"/>
      <c r="CL35" s="720"/>
      <c r="CM35" s="720"/>
      <c r="CN35" s="720"/>
      <c r="CO35" s="720"/>
      <c r="CP35" s="720"/>
      <c r="CQ35" s="721"/>
      <c r="CR35" s="680">
        <v>340594</v>
      </c>
      <c r="CS35" s="699"/>
      <c r="CT35" s="699"/>
      <c r="CU35" s="699"/>
      <c r="CV35" s="699"/>
      <c r="CW35" s="699"/>
      <c r="CX35" s="699"/>
      <c r="CY35" s="700"/>
      <c r="CZ35" s="683">
        <v>1.4</v>
      </c>
      <c r="DA35" s="701"/>
      <c r="DB35" s="701"/>
      <c r="DC35" s="702"/>
      <c r="DD35" s="686">
        <v>305027</v>
      </c>
      <c r="DE35" s="699"/>
      <c r="DF35" s="699"/>
      <c r="DG35" s="699"/>
      <c r="DH35" s="699"/>
      <c r="DI35" s="699"/>
      <c r="DJ35" s="699"/>
      <c r="DK35" s="700"/>
      <c r="DL35" s="686">
        <v>214529</v>
      </c>
      <c r="DM35" s="699"/>
      <c r="DN35" s="699"/>
      <c r="DO35" s="699"/>
      <c r="DP35" s="699"/>
      <c r="DQ35" s="699"/>
      <c r="DR35" s="699"/>
      <c r="DS35" s="699"/>
      <c r="DT35" s="699"/>
      <c r="DU35" s="699"/>
      <c r="DV35" s="700"/>
      <c r="DW35" s="683">
        <v>1.9</v>
      </c>
      <c r="DX35" s="701"/>
      <c r="DY35" s="701"/>
      <c r="DZ35" s="701"/>
      <c r="EA35" s="701"/>
      <c r="EB35" s="701"/>
      <c r="EC35" s="722"/>
    </row>
    <row r="36" spans="2:133" ht="11.25" customHeight="1" x14ac:dyDescent="0.15">
      <c r="B36" s="677" t="s">
        <v>324</v>
      </c>
      <c r="C36" s="678"/>
      <c r="D36" s="678"/>
      <c r="E36" s="678"/>
      <c r="F36" s="678"/>
      <c r="G36" s="678"/>
      <c r="H36" s="678"/>
      <c r="I36" s="678"/>
      <c r="J36" s="678"/>
      <c r="K36" s="678"/>
      <c r="L36" s="678"/>
      <c r="M36" s="678"/>
      <c r="N36" s="678"/>
      <c r="O36" s="678"/>
      <c r="P36" s="678"/>
      <c r="Q36" s="679"/>
      <c r="R36" s="680">
        <v>946813</v>
      </c>
      <c r="S36" s="681"/>
      <c r="T36" s="681"/>
      <c r="U36" s="681"/>
      <c r="V36" s="681"/>
      <c r="W36" s="681"/>
      <c r="X36" s="681"/>
      <c r="Y36" s="682"/>
      <c r="Z36" s="713">
        <v>3.7</v>
      </c>
      <c r="AA36" s="713"/>
      <c r="AB36" s="713"/>
      <c r="AC36" s="713"/>
      <c r="AD36" s="714" t="s">
        <v>232</v>
      </c>
      <c r="AE36" s="714"/>
      <c r="AF36" s="714"/>
      <c r="AG36" s="714"/>
      <c r="AH36" s="714"/>
      <c r="AI36" s="714"/>
      <c r="AJ36" s="714"/>
      <c r="AK36" s="714"/>
      <c r="AL36" s="683" t="s">
        <v>232</v>
      </c>
      <c r="AM36" s="684"/>
      <c r="AN36" s="684"/>
      <c r="AO36" s="715"/>
      <c r="AP36" s="231"/>
      <c r="AQ36" s="732" t="s">
        <v>325</v>
      </c>
      <c r="AR36" s="733"/>
      <c r="AS36" s="733"/>
      <c r="AT36" s="733"/>
      <c r="AU36" s="733"/>
      <c r="AV36" s="733"/>
      <c r="AW36" s="733"/>
      <c r="AX36" s="733"/>
      <c r="AY36" s="734"/>
      <c r="AZ36" s="735">
        <v>1713257</v>
      </c>
      <c r="BA36" s="736"/>
      <c r="BB36" s="736"/>
      <c r="BC36" s="736"/>
      <c r="BD36" s="736"/>
      <c r="BE36" s="736"/>
      <c r="BF36" s="737"/>
      <c r="BG36" s="738" t="s">
        <v>326</v>
      </c>
      <c r="BH36" s="739"/>
      <c r="BI36" s="739"/>
      <c r="BJ36" s="739"/>
      <c r="BK36" s="739"/>
      <c r="BL36" s="739"/>
      <c r="BM36" s="739"/>
      <c r="BN36" s="739"/>
      <c r="BO36" s="739"/>
      <c r="BP36" s="739"/>
      <c r="BQ36" s="739"/>
      <c r="BR36" s="739"/>
      <c r="BS36" s="739"/>
      <c r="BT36" s="739"/>
      <c r="BU36" s="740"/>
      <c r="BV36" s="735">
        <v>62765</v>
      </c>
      <c r="BW36" s="736"/>
      <c r="BX36" s="736"/>
      <c r="BY36" s="736"/>
      <c r="BZ36" s="736"/>
      <c r="CA36" s="736"/>
      <c r="CB36" s="737"/>
      <c r="CD36" s="719" t="s">
        <v>327</v>
      </c>
      <c r="CE36" s="720"/>
      <c r="CF36" s="720"/>
      <c r="CG36" s="720"/>
      <c r="CH36" s="720"/>
      <c r="CI36" s="720"/>
      <c r="CJ36" s="720"/>
      <c r="CK36" s="720"/>
      <c r="CL36" s="720"/>
      <c r="CM36" s="720"/>
      <c r="CN36" s="720"/>
      <c r="CO36" s="720"/>
      <c r="CP36" s="720"/>
      <c r="CQ36" s="721"/>
      <c r="CR36" s="680">
        <v>8151159</v>
      </c>
      <c r="CS36" s="681"/>
      <c r="CT36" s="681"/>
      <c r="CU36" s="681"/>
      <c r="CV36" s="681"/>
      <c r="CW36" s="681"/>
      <c r="CX36" s="681"/>
      <c r="CY36" s="682"/>
      <c r="CZ36" s="683">
        <v>32.4</v>
      </c>
      <c r="DA36" s="701"/>
      <c r="DB36" s="701"/>
      <c r="DC36" s="702"/>
      <c r="DD36" s="686">
        <v>2449306</v>
      </c>
      <c r="DE36" s="681"/>
      <c r="DF36" s="681"/>
      <c r="DG36" s="681"/>
      <c r="DH36" s="681"/>
      <c r="DI36" s="681"/>
      <c r="DJ36" s="681"/>
      <c r="DK36" s="682"/>
      <c r="DL36" s="686">
        <v>1812147</v>
      </c>
      <c r="DM36" s="681"/>
      <c r="DN36" s="681"/>
      <c r="DO36" s="681"/>
      <c r="DP36" s="681"/>
      <c r="DQ36" s="681"/>
      <c r="DR36" s="681"/>
      <c r="DS36" s="681"/>
      <c r="DT36" s="681"/>
      <c r="DU36" s="681"/>
      <c r="DV36" s="682"/>
      <c r="DW36" s="683">
        <v>16.100000000000001</v>
      </c>
      <c r="DX36" s="701"/>
      <c r="DY36" s="701"/>
      <c r="DZ36" s="701"/>
      <c r="EA36" s="701"/>
      <c r="EB36" s="701"/>
      <c r="EC36" s="722"/>
    </row>
    <row r="37" spans="2:133" ht="11.25" customHeight="1" x14ac:dyDescent="0.15">
      <c r="B37" s="677" t="s">
        <v>328</v>
      </c>
      <c r="C37" s="678"/>
      <c r="D37" s="678"/>
      <c r="E37" s="678"/>
      <c r="F37" s="678"/>
      <c r="G37" s="678"/>
      <c r="H37" s="678"/>
      <c r="I37" s="678"/>
      <c r="J37" s="678"/>
      <c r="K37" s="678"/>
      <c r="L37" s="678"/>
      <c r="M37" s="678"/>
      <c r="N37" s="678"/>
      <c r="O37" s="678"/>
      <c r="P37" s="678"/>
      <c r="Q37" s="679"/>
      <c r="R37" s="680">
        <v>159735</v>
      </c>
      <c r="S37" s="681"/>
      <c r="T37" s="681"/>
      <c r="U37" s="681"/>
      <c r="V37" s="681"/>
      <c r="W37" s="681"/>
      <c r="X37" s="681"/>
      <c r="Y37" s="682"/>
      <c r="Z37" s="713">
        <v>0.6</v>
      </c>
      <c r="AA37" s="713"/>
      <c r="AB37" s="713"/>
      <c r="AC37" s="713"/>
      <c r="AD37" s="714" t="s">
        <v>232</v>
      </c>
      <c r="AE37" s="714"/>
      <c r="AF37" s="714"/>
      <c r="AG37" s="714"/>
      <c r="AH37" s="714"/>
      <c r="AI37" s="714"/>
      <c r="AJ37" s="714"/>
      <c r="AK37" s="714"/>
      <c r="AL37" s="683" t="s">
        <v>232</v>
      </c>
      <c r="AM37" s="684"/>
      <c r="AN37" s="684"/>
      <c r="AO37" s="715"/>
      <c r="AQ37" s="723" t="s">
        <v>329</v>
      </c>
      <c r="AR37" s="724"/>
      <c r="AS37" s="724"/>
      <c r="AT37" s="724"/>
      <c r="AU37" s="724"/>
      <c r="AV37" s="724"/>
      <c r="AW37" s="724"/>
      <c r="AX37" s="724"/>
      <c r="AY37" s="725"/>
      <c r="AZ37" s="680">
        <v>363556</v>
      </c>
      <c r="BA37" s="681"/>
      <c r="BB37" s="681"/>
      <c r="BC37" s="681"/>
      <c r="BD37" s="699"/>
      <c r="BE37" s="699"/>
      <c r="BF37" s="726"/>
      <c r="BG37" s="719" t="s">
        <v>330</v>
      </c>
      <c r="BH37" s="720"/>
      <c r="BI37" s="720"/>
      <c r="BJ37" s="720"/>
      <c r="BK37" s="720"/>
      <c r="BL37" s="720"/>
      <c r="BM37" s="720"/>
      <c r="BN37" s="720"/>
      <c r="BO37" s="720"/>
      <c r="BP37" s="720"/>
      <c r="BQ37" s="720"/>
      <c r="BR37" s="720"/>
      <c r="BS37" s="720"/>
      <c r="BT37" s="720"/>
      <c r="BU37" s="721"/>
      <c r="BV37" s="680">
        <v>53119</v>
      </c>
      <c r="BW37" s="681"/>
      <c r="BX37" s="681"/>
      <c r="BY37" s="681"/>
      <c r="BZ37" s="681"/>
      <c r="CA37" s="681"/>
      <c r="CB37" s="727"/>
      <c r="CD37" s="719" t="s">
        <v>331</v>
      </c>
      <c r="CE37" s="720"/>
      <c r="CF37" s="720"/>
      <c r="CG37" s="720"/>
      <c r="CH37" s="720"/>
      <c r="CI37" s="720"/>
      <c r="CJ37" s="720"/>
      <c r="CK37" s="720"/>
      <c r="CL37" s="720"/>
      <c r="CM37" s="720"/>
      <c r="CN37" s="720"/>
      <c r="CO37" s="720"/>
      <c r="CP37" s="720"/>
      <c r="CQ37" s="721"/>
      <c r="CR37" s="680">
        <v>961815</v>
      </c>
      <c r="CS37" s="699"/>
      <c r="CT37" s="699"/>
      <c r="CU37" s="699"/>
      <c r="CV37" s="699"/>
      <c r="CW37" s="699"/>
      <c r="CX37" s="699"/>
      <c r="CY37" s="700"/>
      <c r="CZ37" s="683">
        <v>3.8</v>
      </c>
      <c r="DA37" s="701"/>
      <c r="DB37" s="701"/>
      <c r="DC37" s="702"/>
      <c r="DD37" s="686">
        <v>961815</v>
      </c>
      <c r="DE37" s="699"/>
      <c r="DF37" s="699"/>
      <c r="DG37" s="699"/>
      <c r="DH37" s="699"/>
      <c r="DI37" s="699"/>
      <c r="DJ37" s="699"/>
      <c r="DK37" s="700"/>
      <c r="DL37" s="686">
        <v>919904</v>
      </c>
      <c r="DM37" s="699"/>
      <c r="DN37" s="699"/>
      <c r="DO37" s="699"/>
      <c r="DP37" s="699"/>
      <c r="DQ37" s="699"/>
      <c r="DR37" s="699"/>
      <c r="DS37" s="699"/>
      <c r="DT37" s="699"/>
      <c r="DU37" s="699"/>
      <c r="DV37" s="700"/>
      <c r="DW37" s="683">
        <v>8.1999999999999993</v>
      </c>
      <c r="DX37" s="701"/>
      <c r="DY37" s="701"/>
      <c r="DZ37" s="701"/>
      <c r="EA37" s="701"/>
      <c r="EB37" s="701"/>
      <c r="EC37" s="722"/>
    </row>
    <row r="38" spans="2:133" ht="11.25" customHeight="1" x14ac:dyDescent="0.15">
      <c r="B38" s="677" t="s">
        <v>332</v>
      </c>
      <c r="C38" s="678"/>
      <c r="D38" s="678"/>
      <c r="E38" s="678"/>
      <c r="F38" s="678"/>
      <c r="G38" s="678"/>
      <c r="H38" s="678"/>
      <c r="I38" s="678"/>
      <c r="J38" s="678"/>
      <c r="K38" s="678"/>
      <c r="L38" s="678"/>
      <c r="M38" s="678"/>
      <c r="N38" s="678"/>
      <c r="O38" s="678"/>
      <c r="P38" s="678"/>
      <c r="Q38" s="679"/>
      <c r="R38" s="680">
        <v>525595</v>
      </c>
      <c r="S38" s="681"/>
      <c r="T38" s="681"/>
      <c r="U38" s="681"/>
      <c r="V38" s="681"/>
      <c r="W38" s="681"/>
      <c r="X38" s="681"/>
      <c r="Y38" s="682"/>
      <c r="Z38" s="713">
        <v>2.1</v>
      </c>
      <c r="AA38" s="713"/>
      <c r="AB38" s="713"/>
      <c r="AC38" s="713"/>
      <c r="AD38" s="714">
        <v>32</v>
      </c>
      <c r="AE38" s="714"/>
      <c r="AF38" s="714"/>
      <c r="AG38" s="714"/>
      <c r="AH38" s="714"/>
      <c r="AI38" s="714"/>
      <c r="AJ38" s="714"/>
      <c r="AK38" s="714"/>
      <c r="AL38" s="683">
        <v>0</v>
      </c>
      <c r="AM38" s="684"/>
      <c r="AN38" s="684"/>
      <c r="AO38" s="715"/>
      <c r="AQ38" s="723" t="s">
        <v>333</v>
      </c>
      <c r="AR38" s="724"/>
      <c r="AS38" s="724"/>
      <c r="AT38" s="724"/>
      <c r="AU38" s="724"/>
      <c r="AV38" s="724"/>
      <c r="AW38" s="724"/>
      <c r="AX38" s="724"/>
      <c r="AY38" s="725"/>
      <c r="AZ38" s="680">
        <v>128163</v>
      </c>
      <c r="BA38" s="681"/>
      <c r="BB38" s="681"/>
      <c r="BC38" s="681"/>
      <c r="BD38" s="699"/>
      <c r="BE38" s="699"/>
      <c r="BF38" s="726"/>
      <c r="BG38" s="719" t="s">
        <v>334</v>
      </c>
      <c r="BH38" s="720"/>
      <c r="BI38" s="720"/>
      <c r="BJ38" s="720"/>
      <c r="BK38" s="720"/>
      <c r="BL38" s="720"/>
      <c r="BM38" s="720"/>
      <c r="BN38" s="720"/>
      <c r="BO38" s="720"/>
      <c r="BP38" s="720"/>
      <c r="BQ38" s="720"/>
      <c r="BR38" s="720"/>
      <c r="BS38" s="720"/>
      <c r="BT38" s="720"/>
      <c r="BU38" s="721"/>
      <c r="BV38" s="680">
        <v>5599</v>
      </c>
      <c r="BW38" s="681"/>
      <c r="BX38" s="681"/>
      <c r="BY38" s="681"/>
      <c r="BZ38" s="681"/>
      <c r="CA38" s="681"/>
      <c r="CB38" s="727"/>
      <c r="CD38" s="719" t="s">
        <v>335</v>
      </c>
      <c r="CE38" s="720"/>
      <c r="CF38" s="720"/>
      <c r="CG38" s="720"/>
      <c r="CH38" s="720"/>
      <c r="CI38" s="720"/>
      <c r="CJ38" s="720"/>
      <c r="CK38" s="720"/>
      <c r="CL38" s="720"/>
      <c r="CM38" s="720"/>
      <c r="CN38" s="720"/>
      <c r="CO38" s="720"/>
      <c r="CP38" s="720"/>
      <c r="CQ38" s="721"/>
      <c r="CR38" s="680">
        <v>1211641</v>
      </c>
      <c r="CS38" s="681"/>
      <c r="CT38" s="681"/>
      <c r="CU38" s="681"/>
      <c r="CV38" s="681"/>
      <c r="CW38" s="681"/>
      <c r="CX38" s="681"/>
      <c r="CY38" s="682"/>
      <c r="CZ38" s="683">
        <v>4.8</v>
      </c>
      <c r="DA38" s="701"/>
      <c r="DB38" s="701"/>
      <c r="DC38" s="702"/>
      <c r="DD38" s="686">
        <v>956234</v>
      </c>
      <c r="DE38" s="681"/>
      <c r="DF38" s="681"/>
      <c r="DG38" s="681"/>
      <c r="DH38" s="681"/>
      <c r="DI38" s="681"/>
      <c r="DJ38" s="681"/>
      <c r="DK38" s="682"/>
      <c r="DL38" s="686">
        <v>905133</v>
      </c>
      <c r="DM38" s="681"/>
      <c r="DN38" s="681"/>
      <c r="DO38" s="681"/>
      <c r="DP38" s="681"/>
      <c r="DQ38" s="681"/>
      <c r="DR38" s="681"/>
      <c r="DS38" s="681"/>
      <c r="DT38" s="681"/>
      <c r="DU38" s="681"/>
      <c r="DV38" s="682"/>
      <c r="DW38" s="683">
        <v>8</v>
      </c>
      <c r="DX38" s="701"/>
      <c r="DY38" s="701"/>
      <c r="DZ38" s="701"/>
      <c r="EA38" s="701"/>
      <c r="EB38" s="701"/>
      <c r="EC38" s="722"/>
    </row>
    <row r="39" spans="2:133" ht="11.25" customHeight="1" x14ac:dyDescent="0.15">
      <c r="B39" s="677" t="s">
        <v>336</v>
      </c>
      <c r="C39" s="678"/>
      <c r="D39" s="678"/>
      <c r="E39" s="678"/>
      <c r="F39" s="678"/>
      <c r="G39" s="678"/>
      <c r="H39" s="678"/>
      <c r="I39" s="678"/>
      <c r="J39" s="678"/>
      <c r="K39" s="678"/>
      <c r="L39" s="678"/>
      <c r="M39" s="678"/>
      <c r="N39" s="678"/>
      <c r="O39" s="678"/>
      <c r="P39" s="678"/>
      <c r="Q39" s="679"/>
      <c r="R39" s="680">
        <v>1203489</v>
      </c>
      <c r="S39" s="681"/>
      <c r="T39" s="681"/>
      <c r="U39" s="681"/>
      <c r="V39" s="681"/>
      <c r="W39" s="681"/>
      <c r="X39" s="681"/>
      <c r="Y39" s="682"/>
      <c r="Z39" s="713">
        <v>4.7</v>
      </c>
      <c r="AA39" s="713"/>
      <c r="AB39" s="713"/>
      <c r="AC39" s="713"/>
      <c r="AD39" s="714" t="s">
        <v>232</v>
      </c>
      <c r="AE39" s="714"/>
      <c r="AF39" s="714"/>
      <c r="AG39" s="714"/>
      <c r="AH39" s="714"/>
      <c r="AI39" s="714"/>
      <c r="AJ39" s="714"/>
      <c r="AK39" s="714"/>
      <c r="AL39" s="683" t="s">
        <v>130</v>
      </c>
      <c r="AM39" s="684"/>
      <c r="AN39" s="684"/>
      <c r="AO39" s="715"/>
      <c r="AQ39" s="723" t="s">
        <v>337</v>
      </c>
      <c r="AR39" s="724"/>
      <c r="AS39" s="724"/>
      <c r="AT39" s="724"/>
      <c r="AU39" s="724"/>
      <c r="AV39" s="724"/>
      <c r="AW39" s="724"/>
      <c r="AX39" s="724"/>
      <c r="AY39" s="725"/>
      <c r="AZ39" s="680">
        <v>9897</v>
      </c>
      <c r="BA39" s="681"/>
      <c r="BB39" s="681"/>
      <c r="BC39" s="681"/>
      <c r="BD39" s="699"/>
      <c r="BE39" s="699"/>
      <c r="BF39" s="726"/>
      <c r="BG39" s="719" t="s">
        <v>338</v>
      </c>
      <c r="BH39" s="720"/>
      <c r="BI39" s="720"/>
      <c r="BJ39" s="720"/>
      <c r="BK39" s="720"/>
      <c r="BL39" s="720"/>
      <c r="BM39" s="720"/>
      <c r="BN39" s="720"/>
      <c r="BO39" s="720"/>
      <c r="BP39" s="720"/>
      <c r="BQ39" s="720"/>
      <c r="BR39" s="720"/>
      <c r="BS39" s="720"/>
      <c r="BT39" s="720"/>
      <c r="BU39" s="721"/>
      <c r="BV39" s="680">
        <v>8483</v>
      </c>
      <c r="BW39" s="681"/>
      <c r="BX39" s="681"/>
      <c r="BY39" s="681"/>
      <c r="BZ39" s="681"/>
      <c r="CA39" s="681"/>
      <c r="CB39" s="727"/>
      <c r="CD39" s="719" t="s">
        <v>339</v>
      </c>
      <c r="CE39" s="720"/>
      <c r="CF39" s="720"/>
      <c r="CG39" s="720"/>
      <c r="CH39" s="720"/>
      <c r="CI39" s="720"/>
      <c r="CJ39" s="720"/>
      <c r="CK39" s="720"/>
      <c r="CL39" s="720"/>
      <c r="CM39" s="720"/>
      <c r="CN39" s="720"/>
      <c r="CO39" s="720"/>
      <c r="CP39" s="720"/>
      <c r="CQ39" s="721"/>
      <c r="CR39" s="680">
        <v>41542</v>
      </c>
      <c r="CS39" s="699"/>
      <c r="CT39" s="699"/>
      <c r="CU39" s="699"/>
      <c r="CV39" s="699"/>
      <c r="CW39" s="699"/>
      <c r="CX39" s="699"/>
      <c r="CY39" s="700"/>
      <c r="CZ39" s="683">
        <v>0.2</v>
      </c>
      <c r="DA39" s="701"/>
      <c r="DB39" s="701"/>
      <c r="DC39" s="702"/>
      <c r="DD39" s="686">
        <v>34533</v>
      </c>
      <c r="DE39" s="699"/>
      <c r="DF39" s="699"/>
      <c r="DG39" s="699"/>
      <c r="DH39" s="699"/>
      <c r="DI39" s="699"/>
      <c r="DJ39" s="699"/>
      <c r="DK39" s="700"/>
      <c r="DL39" s="686" t="s">
        <v>130</v>
      </c>
      <c r="DM39" s="699"/>
      <c r="DN39" s="699"/>
      <c r="DO39" s="699"/>
      <c r="DP39" s="699"/>
      <c r="DQ39" s="699"/>
      <c r="DR39" s="699"/>
      <c r="DS39" s="699"/>
      <c r="DT39" s="699"/>
      <c r="DU39" s="699"/>
      <c r="DV39" s="700"/>
      <c r="DW39" s="683" t="s">
        <v>130</v>
      </c>
      <c r="DX39" s="701"/>
      <c r="DY39" s="701"/>
      <c r="DZ39" s="701"/>
      <c r="EA39" s="701"/>
      <c r="EB39" s="701"/>
      <c r="EC39" s="722"/>
    </row>
    <row r="40" spans="2:133" ht="11.25" customHeight="1" x14ac:dyDescent="0.15">
      <c r="B40" s="677" t="s">
        <v>340</v>
      </c>
      <c r="C40" s="678"/>
      <c r="D40" s="678"/>
      <c r="E40" s="678"/>
      <c r="F40" s="678"/>
      <c r="G40" s="678"/>
      <c r="H40" s="678"/>
      <c r="I40" s="678"/>
      <c r="J40" s="678"/>
      <c r="K40" s="678"/>
      <c r="L40" s="678"/>
      <c r="M40" s="678"/>
      <c r="N40" s="678"/>
      <c r="O40" s="678"/>
      <c r="P40" s="678"/>
      <c r="Q40" s="679"/>
      <c r="R40" s="680" t="s">
        <v>130</v>
      </c>
      <c r="S40" s="681"/>
      <c r="T40" s="681"/>
      <c r="U40" s="681"/>
      <c r="V40" s="681"/>
      <c r="W40" s="681"/>
      <c r="X40" s="681"/>
      <c r="Y40" s="682"/>
      <c r="Z40" s="713" t="s">
        <v>130</v>
      </c>
      <c r="AA40" s="713"/>
      <c r="AB40" s="713"/>
      <c r="AC40" s="713"/>
      <c r="AD40" s="714" t="s">
        <v>232</v>
      </c>
      <c r="AE40" s="714"/>
      <c r="AF40" s="714"/>
      <c r="AG40" s="714"/>
      <c r="AH40" s="714"/>
      <c r="AI40" s="714"/>
      <c r="AJ40" s="714"/>
      <c r="AK40" s="714"/>
      <c r="AL40" s="683" t="s">
        <v>232</v>
      </c>
      <c r="AM40" s="684"/>
      <c r="AN40" s="684"/>
      <c r="AO40" s="715"/>
      <c r="AQ40" s="723" t="s">
        <v>341</v>
      </c>
      <c r="AR40" s="724"/>
      <c r="AS40" s="724"/>
      <c r="AT40" s="724"/>
      <c r="AU40" s="724"/>
      <c r="AV40" s="724"/>
      <c r="AW40" s="724"/>
      <c r="AX40" s="724"/>
      <c r="AY40" s="725"/>
      <c r="AZ40" s="680" t="s">
        <v>130</v>
      </c>
      <c r="BA40" s="681"/>
      <c r="BB40" s="681"/>
      <c r="BC40" s="681"/>
      <c r="BD40" s="699"/>
      <c r="BE40" s="699"/>
      <c r="BF40" s="726"/>
      <c r="BG40" s="728" t="s">
        <v>342</v>
      </c>
      <c r="BH40" s="729"/>
      <c r="BI40" s="729"/>
      <c r="BJ40" s="729"/>
      <c r="BK40" s="729"/>
      <c r="BL40" s="232"/>
      <c r="BM40" s="720" t="s">
        <v>343</v>
      </c>
      <c r="BN40" s="720"/>
      <c r="BO40" s="720"/>
      <c r="BP40" s="720"/>
      <c r="BQ40" s="720"/>
      <c r="BR40" s="720"/>
      <c r="BS40" s="720"/>
      <c r="BT40" s="720"/>
      <c r="BU40" s="721"/>
      <c r="BV40" s="680">
        <v>111</v>
      </c>
      <c r="BW40" s="681"/>
      <c r="BX40" s="681"/>
      <c r="BY40" s="681"/>
      <c r="BZ40" s="681"/>
      <c r="CA40" s="681"/>
      <c r="CB40" s="727"/>
      <c r="CD40" s="719" t="s">
        <v>344</v>
      </c>
      <c r="CE40" s="720"/>
      <c r="CF40" s="720"/>
      <c r="CG40" s="720"/>
      <c r="CH40" s="720"/>
      <c r="CI40" s="720"/>
      <c r="CJ40" s="720"/>
      <c r="CK40" s="720"/>
      <c r="CL40" s="720"/>
      <c r="CM40" s="720"/>
      <c r="CN40" s="720"/>
      <c r="CO40" s="720"/>
      <c r="CP40" s="720"/>
      <c r="CQ40" s="721"/>
      <c r="CR40" s="680">
        <v>3970</v>
      </c>
      <c r="CS40" s="681"/>
      <c r="CT40" s="681"/>
      <c r="CU40" s="681"/>
      <c r="CV40" s="681"/>
      <c r="CW40" s="681"/>
      <c r="CX40" s="681"/>
      <c r="CY40" s="682"/>
      <c r="CZ40" s="683">
        <v>0</v>
      </c>
      <c r="DA40" s="701"/>
      <c r="DB40" s="701"/>
      <c r="DC40" s="702"/>
      <c r="DD40" s="686" t="s">
        <v>130</v>
      </c>
      <c r="DE40" s="681"/>
      <c r="DF40" s="681"/>
      <c r="DG40" s="681"/>
      <c r="DH40" s="681"/>
      <c r="DI40" s="681"/>
      <c r="DJ40" s="681"/>
      <c r="DK40" s="682"/>
      <c r="DL40" s="686" t="s">
        <v>130</v>
      </c>
      <c r="DM40" s="681"/>
      <c r="DN40" s="681"/>
      <c r="DO40" s="681"/>
      <c r="DP40" s="681"/>
      <c r="DQ40" s="681"/>
      <c r="DR40" s="681"/>
      <c r="DS40" s="681"/>
      <c r="DT40" s="681"/>
      <c r="DU40" s="681"/>
      <c r="DV40" s="682"/>
      <c r="DW40" s="683" t="s">
        <v>130</v>
      </c>
      <c r="DX40" s="701"/>
      <c r="DY40" s="701"/>
      <c r="DZ40" s="701"/>
      <c r="EA40" s="701"/>
      <c r="EB40" s="701"/>
      <c r="EC40" s="722"/>
    </row>
    <row r="41" spans="2:133" ht="11.25" customHeight="1" x14ac:dyDescent="0.15">
      <c r="B41" s="677" t="s">
        <v>345</v>
      </c>
      <c r="C41" s="678"/>
      <c r="D41" s="678"/>
      <c r="E41" s="678"/>
      <c r="F41" s="678"/>
      <c r="G41" s="678"/>
      <c r="H41" s="678"/>
      <c r="I41" s="678"/>
      <c r="J41" s="678"/>
      <c r="K41" s="678"/>
      <c r="L41" s="678"/>
      <c r="M41" s="678"/>
      <c r="N41" s="678"/>
      <c r="O41" s="678"/>
      <c r="P41" s="678"/>
      <c r="Q41" s="679"/>
      <c r="R41" s="680" t="s">
        <v>130</v>
      </c>
      <c r="S41" s="681"/>
      <c r="T41" s="681"/>
      <c r="U41" s="681"/>
      <c r="V41" s="681"/>
      <c r="W41" s="681"/>
      <c r="X41" s="681"/>
      <c r="Y41" s="682"/>
      <c r="Z41" s="713" t="s">
        <v>130</v>
      </c>
      <c r="AA41" s="713"/>
      <c r="AB41" s="713"/>
      <c r="AC41" s="713"/>
      <c r="AD41" s="714" t="s">
        <v>130</v>
      </c>
      <c r="AE41" s="714"/>
      <c r="AF41" s="714"/>
      <c r="AG41" s="714"/>
      <c r="AH41" s="714"/>
      <c r="AI41" s="714"/>
      <c r="AJ41" s="714"/>
      <c r="AK41" s="714"/>
      <c r="AL41" s="683" t="s">
        <v>130</v>
      </c>
      <c r="AM41" s="684"/>
      <c r="AN41" s="684"/>
      <c r="AO41" s="715"/>
      <c r="AQ41" s="723" t="s">
        <v>346</v>
      </c>
      <c r="AR41" s="724"/>
      <c r="AS41" s="724"/>
      <c r="AT41" s="724"/>
      <c r="AU41" s="724"/>
      <c r="AV41" s="724"/>
      <c r="AW41" s="724"/>
      <c r="AX41" s="724"/>
      <c r="AY41" s="725"/>
      <c r="AZ41" s="680">
        <v>307569</v>
      </c>
      <c r="BA41" s="681"/>
      <c r="BB41" s="681"/>
      <c r="BC41" s="681"/>
      <c r="BD41" s="699"/>
      <c r="BE41" s="699"/>
      <c r="BF41" s="726"/>
      <c r="BG41" s="728"/>
      <c r="BH41" s="729"/>
      <c r="BI41" s="729"/>
      <c r="BJ41" s="729"/>
      <c r="BK41" s="729"/>
      <c r="BL41" s="232"/>
      <c r="BM41" s="720" t="s">
        <v>347</v>
      </c>
      <c r="BN41" s="720"/>
      <c r="BO41" s="720"/>
      <c r="BP41" s="720"/>
      <c r="BQ41" s="720"/>
      <c r="BR41" s="720"/>
      <c r="BS41" s="720"/>
      <c r="BT41" s="720"/>
      <c r="BU41" s="721"/>
      <c r="BV41" s="680">
        <v>1</v>
      </c>
      <c r="BW41" s="681"/>
      <c r="BX41" s="681"/>
      <c r="BY41" s="681"/>
      <c r="BZ41" s="681"/>
      <c r="CA41" s="681"/>
      <c r="CB41" s="727"/>
      <c r="CD41" s="719" t="s">
        <v>348</v>
      </c>
      <c r="CE41" s="720"/>
      <c r="CF41" s="720"/>
      <c r="CG41" s="720"/>
      <c r="CH41" s="720"/>
      <c r="CI41" s="720"/>
      <c r="CJ41" s="720"/>
      <c r="CK41" s="720"/>
      <c r="CL41" s="720"/>
      <c r="CM41" s="720"/>
      <c r="CN41" s="720"/>
      <c r="CO41" s="720"/>
      <c r="CP41" s="720"/>
      <c r="CQ41" s="721"/>
      <c r="CR41" s="680" t="s">
        <v>232</v>
      </c>
      <c r="CS41" s="699"/>
      <c r="CT41" s="699"/>
      <c r="CU41" s="699"/>
      <c r="CV41" s="699"/>
      <c r="CW41" s="699"/>
      <c r="CX41" s="699"/>
      <c r="CY41" s="700"/>
      <c r="CZ41" s="683" t="s">
        <v>232</v>
      </c>
      <c r="DA41" s="701"/>
      <c r="DB41" s="701"/>
      <c r="DC41" s="702"/>
      <c r="DD41" s="686" t="s">
        <v>130</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349</v>
      </c>
      <c r="C42" s="678"/>
      <c r="D42" s="678"/>
      <c r="E42" s="678"/>
      <c r="F42" s="678"/>
      <c r="G42" s="678"/>
      <c r="H42" s="678"/>
      <c r="I42" s="678"/>
      <c r="J42" s="678"/>
      <c r="K42" s="678"/>
      <c r="L42" s="678"/>
      <c r="M42" s="678"/>
      <c r="N42" s="678"/>
      <c r="O42" s="678"/>
      <c r="P42" s="678"/>
      <c r="Q42" s="679"/>
      <c r="R42" s="680">
        <v>616746</v>
      </c>
      <c r="S42" s="681"/>
      <c r="T42" s="681"/>
      <c r="U42" s="681"/>
      <c r="V42" s="681"/>
      <c r="W42" s="681"/>
      <c r="X42" s="681"/>
      <c r="Y42" s="682"/>
      <c r="Z42" s="713">
        <v>2.4</v>
      </c>
      <c r="AA42" s="713"/>
      <c r="AB42" s="713"/>
      <c r="AC42" s="713"/>
      <c r="AD42" s="714" t="s">
        <v>232</v>
      </c>
      <c r="AE42" s="714"/>
      <c r="AF42" s="714"/>
      <c r="AG42" s="714"/>
      <c r="AH42" s="714"/>
      <c r="AI42" s="714"/>
      <c r="AJ42" s="714"/>
      <c r="AK42" s="714"/>
      <c r="AL42" s="683" t="s">
        <v>130</v>
      </c>
      <c r="AM42" s="684"/>
      <c r="AN42" s="684"/>
      <c r="AO42" s="715"/>
      <c r="AQ42" s="716" t="s">
        <v>350</v>
      </c>
      <c r="AR42" s="717"/>
      <c r="AS42" s="717"/>
      <c r="AT42" s="717"/>
      <c r="AU42" s="717"/>
      <c r="AV42" s="717"/>
      <c r="AW42" s="717"/>
      <c r="AX42" s="717"/>
      <c r="AY42" s="718"/>
      <c r="AZ42" s="664">
        <v>904072</v>
      </c>
      <c r="BA42" s="703"/>
      <c r="BB42" s="703"/>
      <c r="BC42" s="703"/>
      <c r="BD42" s="665"/>
      <c r="BE42" s="665"/>
      <c r="BF42" s="709"/>
      <c r="BG42" s="730"/>
      <c r="BH42" s="731"/>
      <c r="BI42" s="731"/>
      <c r="BJ42" s="731"/>
      <c r="BK42" s="731"/>
      <c r="BL42" s="233"/>
      <c r="BM42" s="710" t="s">
        <v>351</v>
      </c>
      <c r="BN42" s="710"/>
      <c r="BO42" s="710"/>
      <c r="BP42" s="710"/>
      <c r="BQ42" s="710"/>
      <c r="BR42" s="710"/>
      <c r="BS42" s="710"/>
      <c r="BT42" s="710"/>
      <c r="BU42" s="711"/>
      <c r="BV42" s="664">
        <v>329</v>
      </c>
      <c r="BW42" s="703"/>
      <c r="BX42" s="703"/>
      <c r="BY42" s="703"/>
      <c r="BZ42" s="703"/>
      <c r="CA42" s="703"/>
      <c r="CB42" s="712"/>
      <c r="CD42" s="677" t="s">
        <v>352</v>
      </c>
      <c r="CE42" s="678"/>
      <c r="CF42" s="678"/>
      <c r="CG42" s="678"/>
      <c r="CH42" s="678"/>
      <c r="CI42" s="678"/>
      <c r="CJ42" s="678"/>
      <c r="CK42" s="678"/>
      <c r="CL42" s="678"/>
      <c r="CM42" s="678"/>
      <c r="CN42" s="678"/>
      <c r="CO42" s="678"/>
      <c r="CP42" s="678"/>
      <c r="CQ42" s="679"/>
      <c r="CR42" s="680">
        <v>2595915</v>
      </c>
      <c r="CS42" s="681"/>
      <c r="CT42" s="681"/>
      <c r="CU42" s="681"/>
      <c r="CV42" s="681"/>
      <c r="CW42" s="681"/>
      <c r="CX42" s="681"/>
      <c r="CY42" s="682"/>
      <c r="CZ42" s="683">
        <v>10.3</v>
      </c>
      <c r="DA42" s="684"/>
      <c r="DB42" s="684"/>
      <c r="DC42" s="685"/>
      <c r="DD42" s="686">
        <v>492352</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353</v>
      </c>
      <c r="C43" s="662"/>
      <c r="D43" s="662"/>
      <c r="E43" s="662"/>
      <c r="F43" s="662"/>
      <c r="G43" s="662"/>
      <c r="H43" s="662"/>
      <c r="I43" s="662"/>
      <c r="J43" s="662"/>
      <c r="K43" s="662"/>
      <c r="L43" s="662"/>
      <c r="M43" s="662"/>
      <c r="N43" s="662"/>
      <c r="O43" s="662"/>
      <c r="P43" s="662"/>
      <c r="Q43" s="663"/>
      <c r="R43" s="664">
        <v>25546628</v>
      </c>
      <c r="S43" s="703"/>
      <c r="T43" s="703"/>
      <c r="U43" s="703"/>
      <c r="V43" s="703"/>
      <c r="W43" s="703"/>
      <c r="X43" s="703"/>
      <c r="Y43" s="704"/>
      <c r="Z43" s="705">
        <v>100</v>
      </c>
      <c r="AA43" s="705"/>
      <c r="AB43" s="705"/>
      <c r="AC43" s="705"/>
      <c r="AD43" s="706">
        <v>10655946</v>
      </c>
      <c r="AE43" s="706"/>
      <c r="AF43" s="706"/>
      <c r="AG43" s="706"/>
      <c r="AH43" s="706"/>
      <c r="AI43" s="706"/>
      <c r="AJ43" s="706"/>
      <c r="AK43" s="706"/>
      <c r="AL43" s="667">
        <v>100</v>
      </c>
      <c r="AM43" s="707"/>
      <c r="AN43" s="707"/>
      <c r="AO43" s="708"/>
      <c r="BV43" s="234"/>
      <c r="BW43" s="234"/>
      <c r="BX43" s="234"/>
      <c r="BY43" s="234"/>
      <c r="BZ43" s="234"/>
      <c r="CA43" s="234"/>
      <c r="CB43" s="234"/>
      <c r="CD43" s="677" t="s">
        <v>354</v>
      </c>
      <c r="CE43" s="678"/>
      <c r="CF43" s="678"/>
      <c r="CG43" s="678"/>
      <c r="CH43" s="678"/>
      <c r="CI43" s="678"/>
      <c r="CJ43" s="678"/>
      <c r="CK43" s="678"/>
      <c r="CL43" s="678"/>
      <c r="CM43" s="678"/>
      <c r="CN43" s="678"/>
      <c r="CO43" s="678"/>
      <c r="CP43" s="678"/>
      <c r="CQ43" s="679"/>
      <c r="CR43" s="680">
        <v>44414</v>
      </c>
      <c r="CS43" s="699"/>
      <c r="CT43" s="699"/>
      <c r="CU43" s="699"/>
      <c r="CV43" s="699"/>
      <c r="CW43" s="699"/>
      <c r="CX43" s="699"/>
      <c r="CY43" s="700"/>
      <c r="CZ43" s="683">
        <v>0.2</v>
      </c>
      <c r="DA43" s="701"/>
      <c r="DB43" s="701"/>
      <c r="DC43" s="702"/>
      <c r="DD43" s="686">
        <v>44414</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5"/>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CD44" s="693" t="s">
        <v>302</v>
      </c>
      <c r="CE44" s="694"/>
      <c r="CF44" s="677" t="s">
        <v>355</v>
      </c>
      <c r="CG44" s="678"/>
      <c r="CH44" s="678"/>
      <c r="CI44" s="678"/>
      <c r="CJ44" s="678"/>
      <c r="CK44" s="678"/>
      <c r="CL44" s="678"/>
      <c r="CM44" s="678"/>
      <c r="CN44" s="678"/>
      <c r="CO44" s="678"/>
      <c r="CP44" s="678"/>
      <c r="CQ44" s="679"/>
      <c r="CR44" s="680">
        <v>2595915</v>
      </c>
      <c r="CS44" s="681"/>
      <c r="CT44" s="681"/>
      <c r="CU44" s="681"/>
      <c r="CV44" s="681"/>
      <c r="CW44" s="681"/>
      <c r="CX44" s="681"/>
      <c r="CY44" s="682"/>
      <c r="CZ44" s="683">
        <v>10.3</v>
      </c>
      <c r="DA44" s="684"/>
      <c r="DB44" s="684"/>
      <c r="DC44" s="685"/>
      <c r="DD44" s="686">
        <v>492352</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36" t="s">
        <v>356</v>
      </c>
      <c r="C45" s="236"/>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CD45" s="695"/>
      <c r="CE45" s="696"/>
      <c r="CF45" s="677" t="s">
        <v>357</v>
      </c>
      <c r="CG45" s="678"/>
      <c r="CH45" s="678"/>
      <c r="CI45" s="678"/>
      <c r="CJ45" s="678"/>
      <c r="CK45" s="678"/>
      <c r="CL45" s="678"/>
      <c r="CM45" s="678"/>
      <c r="CN45" s="678"/>
      <c r="CO45" s="678"/>
      <c r="CP45" s="678"/>
      <c r="CQ45" s="679"/>
      <c r="CR45" s="680">
        <v>1265906</v>
      </c>
      <c r="CS45" s="699"/>
      <c r="CT45" s="699"/>
      <c r="CU45" s="699"/>
      <c r="CV45" s="699"/>
      <c r="CW45" s="699"/>
      <c r="CX45" s="699"/>
      <c r="CY45" s="700"/>
      <c r="CZ45" s="683">
        <v>5</v>
      </c>
      <c r="DA45" s="701"/>
      <c r="DB45" s="701"/>
      <c r="DC45" s="702"/>
      <c r="DD45" s="686">
        <v>57224</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37" t="s">
        <v>358</v>
      </c>
      <c r="C46" s="236"/>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CD46" s="695"/>
      <c r="CE46" s="696"/>
      <c r="CF46" s="677" t="s">
        <v>359</v>
      </c>
      <c r="CG46" s="678"/>
      <c r="CH46" s="678"/>
      <c r="CI46" s="678"/>
      <c r="CJ46" s="678"/>
      <c r="CK46" s="678"/>
      <c r="CL46" s="678"/>
      <c r="CM46" s="678"/>
      <c r="CN46" s="678"/>
      <c r="CO46" s="678"/>
      <c r="CP46" s="678"/>
      <c r="CQ46" s="679"/>
      <c r="CR46" s="680">
        <v>1173616</v>
      </c>
      <c r="CS46" s="681"/>
      <c r="CT46" s="681"/>
      <c r="CU46" s="681"/>
      <c r="CV46" s="681"/>
      <c r="CW46" s="681"/>
      <c r="CX46" s="681"/>
      <c r="CY46" s="682"/>
      <c r="CZ46" s="683">
        <v>4.7</v>
      </c>
      <c r="DA46" s="684"/>
      <c r="DB46" s="684"/>
      <c r="DC46" s="685"/>
      <c r="DD46" s="686">
        <v>416257</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38" t="s">
        <v>360</v>
      </c>
      <c r="C47" s="235"/>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CD47" s="695"/>
      <c r="CE47" s="696"/>
      <c r="CF47" s="677" t="s">
        <v>361</v>
      </c>
      <c r="CG47" s="678"/>
      <c r="CH47" s="678"/>
      <c r="CI47" s="678"/>
      <c r="CJ47" s="678"/>
      <c r="CK47" s="678"/>
      <c r="CL47" s="678"/>
      <c r="CM47" s="678"/>
      <c r="CN47" s="678"/>
      <c r="CO47" s="678"/>
      <c r="CP47" s="678"/>
      <c r="CQ47" s="679"/>
      <c r="CR47" s="680" t="s">
        <v>232</v>
      </c>
      <c r="CS47" s="699"/>
      <c r="CT47" s="699"/>
      <c r="CU47" s="699"/>
      <c r="CV47" s="699"/>
      <c r="CW47" s="699"/>
      <c r="CX47" s="699"/>
      <c r="CY47" s="700"/>
      <c r="CZ47" s="683" t="s">
        <v>130</v>
      </c>
      <c r="DA47" s="701"/>
      <c r="DB47" s="701"/>
      <c r="DC47" s="702"/>
      <c r="DD47" s="686" t="s">
        <v>232</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37"/>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CD48" s="697"/>
      <c r="CE48" s="698"/>
      <c r="CF48" s="677" t="s">
        <v>362</v>
      </c>
      <c r="CG48" s="678"/>
      <c r="CH48" s="678"/>
      <c r="CI48" s="678"/>
      <c r="CJ48" s="678"/>
      <c r="CK48" s="678"/>
      <c r="CL48" s="678"/>
      <c r="CM48" s="678"/>
      <c r="CN48" s="678"/>
      <c r="CO48" s="678"/>
      <c r="CP48" s="678"/>
      <c r="CQ48" s="679"/>
      <c r="CR48" s="680" t="s">
        <v>232</v>
      </c>
      <c r="CS48" s="681"/>
      <c r="CT48" s="681"/>
      <c r="CU48" s="681"/>
      <c r="CV48" s="681"/>
      <c r="CW48" s="681"/>
      <c r="CX48" s="681"/>
      <c r="CY48" s="682"/>
      <c r="CZ48" s="683" t="s">
        <v>130</v>
      </c>
      <c r="DA48" s="684"/>
      <c r="DB48" s="684"/>
      <c r="DC48" s="685"/>
      <c r="DD48" s="686" t="s">
        <v>130</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38"/>
      <c r="C49" s="235"/>
      <c r="D49" s="235"/>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CD49" s="661" t="s">
        <v>363</v>
      </c>
      <c r="CE49" s="662"/>
      <c r="CF49" s="662"/>
      <c r="CG49" s="662"/>
      <c r="CH49" s="662"/>
      <c r="CI49" s="662"/>
      <c r="CJ49" s="662"/>
      <c r="CK49" s="662"/>
      <c r="CL49" s="662"/>
      <c r="CM49" s="662"/>
      <c r="CN49" s="662"/>
      <c r="CO49" s="662"/>
      <c r="CP49" s="662"/>
      <c r="CQ49" s="663"/>
      <c r="CR49" s="664">
        <v>25176513</v>
      </c>
      <c r="CS49" s="665"/>
      <c r="CT49" s="665"/>
      <c r="CU49" s="665"/>
      <c r="CV49" s="665"/>
      <c r="CW49" s="665"/>
      <c r="CX49" s="665"/>
      <c r="CY49" s="666"/>
      <c r="CZ49" s="667">
        <v>100</v>
      </c>
      <c r="DA49" s="668"/>
      <c r="DB49" s="668"/>
      <c r="DC49" s="669"/>
      <c r="DD49" s="670">
        <v>12674093</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a40NXB8ME1LKnntuktNpmz2sgr6N98cOeBmkFhwnoxxjDAH4uy4aqnMhNtKkqQ/q7BR88RtZBI4zl2Dq2tBbVg==" saltValue="nDh32HU/6rxjd4brg7miX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87" customWidth="1"/>
    <col min="131" max="131" width="1.625" style="287" customWidth="1"/>
    <col min="132" max="16384" width="9" style="287" hidden="1"/>
  </cols>
  <sheetData>
    <row r="1" spans="1:131" s="245" customFormat="1" ht="11.25" customHeight="1" thickBot="1" x14ac:dyDescent="0.2">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x14ac:dyDescent="0.2">
      <c r="A2" s="246" t="s">
        <v>364</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1205" t="s">
        <v>365</v>
      </c>
      <c r="DK2" s="1206"/>
      <c r="DL2" s="1206"/>
      <c r="DM2" s="1206"/>
      <c r="DN2" s="1206"/>
      <c r="DO2" s="1207"/>
      <c r="DP2" s="247"/>
      <c r="DQ2" s="1205" t="s">
        <v>366</v>
      </c>
      <c r="DR2" s="1206"/>
      <c r="DS2" s="1206"/>
      <c r="DT2" s="1206"/>
      <c r="DU2" s="1206"/>
      <c r="DV2" s="1206"/>
      <c r="DW2" s="1206"/>
      <c r="DX2" s="1206"/>
      <c r="DY2" s="1206"/>
      <c r="DZ2" s="1207"/>
      <c r="EA2" s="248"/>
    </row>
    <row r="3" spans="1:131" s="245" customFormat="1" ht="11.25" customHeight="1" x14ac:dyDescent="0.15">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x14ac:dyDescent="0.2">
      <c r="A4" s="1158" t="s">
        <v>367</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0"/>
      <c r="BA4" s="250"/>
      <c r="BB4" s="250"/>
      <c r="BC4" s="250"/>
      <c r="BD4" s="250"/>
      <c r="BE4" s="251"/>
      <c r="BF4" s="251"/>
      <c r="BG4" s="251"/>
      <c r="BH4" s="251"/>
      <c r="BI4" s="251"/>
      <c r="BJ4" s="251"/>
      <c r="BK4" s="251"/>
      <c r="BL4" s="251"/>
      <c r="BM4" s="251"/>
      <c r="BN4" s="251"/>
      <c r="BO4" s="251"/>
      <c r="BP4" s="251"/>
      <c r="BQ4" s="250" t="s">
        <v>368</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x14ac:dyDescent="0.15">
      <c r="A5" s="1090" t="s">
        <v>369</v>
      </c>
      <c r="B5" s="1091"/>
      <c r="C5" s="1091"/>
      <c r="D5" s="1091"/>
      <c r="E5" s="1091"/>
      <c r="F5" s="1091"/>
      <c r="G5" s="1091"/>
      <c r="H5" s="1091"/>
      <c r="I5" s="1091"/>
      <c r="J5" s="1091"/>
      <c r="K5" s="1091"/>
      <c r="L5" s="1091"/>
      <c r="M5" s="1091"/>
      <c r="N5" s="1091"/>
      <c r="O5" s="1091"/>
      <c r="P5" s="1092"/>
      <c r="Q5" s="1096" t="s">
        <v>370</v>
      </c>
      <c r="R5" s="1097"/>
      <c r="S5" s="1097"/>
      <c r="T5" s="1097"/>
      <c r="U5" s="1098"/>
      <c r="V5" s="1096" t="s">
        <v>371</v>
      </c>
      <c r="W5" s="1097"/>
      <c r="X5" s="1097"/>
      <c r="Y5" s="1097"/>
      <c r="Z5" s="1098"/>
      <c r="AA5" s="1096" t="s">
        <v>372</v>
      </c>
      <c r="AB5" s="1097"/>
      <c r="AC5" s="1097"/>
      <c r="AD5" s="1097"/>
      <c r="AE5" s="1097"/>
      <c r="AF5" s="1208" t="s">
        <v>373</v>
      </c>
      <c r="AG5" s="1097"/>
      <c r="AH5" s="1097"/>
      <c r="AI5" s="1097"/>
      <c r="AJ5" s="1112"/>
      <c r="AK5" s="1097" t="s">
        <v>374</v>
      </c>
      <c r="AL5" s="1097"/>
      <c r="AM5" s="1097"/>
      <c r="AN5" s="1097"/>
      <c r="AO5" s="1098"/>
      <c r="AP5" s="1096" t="s">
        <v>375</v>
      </c>
      <c r="AQ5" s="1097"/>
      <c r="AR5" s="1097"/>
      <c r="AS5" s="1097"/>
      <c r="AT5" s="1098"/>
      <c r="AU5" s="1096" t="s">
        <v>376</v>
      </c>
      <c r="AV5" s="1097"/>
      <c r="AW5" s="1097"/>
      <c r="AX5" s="1097"/>
      <c r="AY5" s="1112"/>
      <c r="AZ5" s="254"/>
      <c r="BA5" s="254"/>
      <c r="BB5" s="254"/>
      <c r="BC5" s="254"/>
      <c r="BD5" s="254"/>
      <c r="BE5" s="255"/>
      <c r="BF5" s="255"/>
      <c r="BG5" s="255"/>
      <c r="BH5" s="255"/>
      <c r="BI5" s="255"/>
      <c r="BJ5" s="255"/>
      <c r="BK5" s="255"/>
      <c r="BL5" s="255"/>
      <c r="BM5" s="255"/>
      <c r="BN5" s="255"/>
      <c r="BO5" s="255"/>
      <c r="BP5" s="255"/>
      <c r="BQ5" s="1090" t="s">
        <v>377</v>
      </c>
      <c r="BR5" s="1091"/>
      <c r="BS5" s="1091"/>
      <c r="BT5" s="1091"/>
      <c r="BU5" s="1091"/>
      <c r="BV5" s="1091"/>
      <c r="BW5" s="1091"/>
      <c r="BX5" s="1091"/>
      <c r="BY5" s="1091"/>
      <c r="BZ5" s="1091"/>
      <c r="CA5" s="1091"/>
      <c r="CB5" s="1091"/>
      <c r="CC5" s="1091"/>
      <c r="CD5" s="1091"/>
      <c r="CE5" s="1091"/>
      <c r="CF5" s="1091"/>
      <c r="CG5" s="1092"/>
      <c r="CH5" s="1096" t="s">
        <v>378</v>
      </c>
      <c r="CI5" s="1097"/>
      <c r="CJ5" s="1097"/>
      <c r="CK5" s="1097"/>
      <c r="CL5" s="1098"/>
      <c r="CM5" s="1096" t="s">
        <v>379</v>
      </c>
      <c r="CN5" s="1097"/>
      <c r="CO5" s="1097"/>
      <c r="CP5" s="1097"/>
      <c r="CQ5" s="1098"/>
      <c r="CR5" s="1096" t="s">
        <v>380</v>
      </c>
      <c r="CS5" s="1097"/>
      <c r="CT5" s="1097"/>
      <c r="CU5" s="1097"/>
      <c r="CV5" s="1098"/>
      <c r="CW5" s="1096" t="s">
        <v>381</v>
      </c>
      <c r="CX5" s="1097"/>
      <c r="CY5" s="1097"/>
      <c r="CZ5" s="1097"/>
      <c r="DA5" s="1098"/>
      <c r="DB5" s="1096" t="s">
        <v>382</v>
      </c>
      <c r="DC5" s="1097"/>
      <c r="DD5" s="1097"/>
      <c r="DE5" s="1097"/>
      <c r="DF5" s="1098"/>
      <c r="DG5" s="1193" t="s">
        <v>383</v>
      </c>
      <c r="DH5" s="1194"/>
      <c r="DI5" s="1194"/>
      <c r="DJ5" s="1194"/>
      <c r="DK5" s="1195"/>
      <c r="DL5" s="1193" t="s">
        <v>384</v>
      </c>
      <c r="DM5" s="1194"/>
      <c r="DN5" s="1194"/>
      <c r="DO5" s="1194"/>
      <c r="DP5" s="1195"/>
      <c r="DQ5" s="1096" t="s">
        <v>385</v>
      </c>
      <c r="DR5" s="1097"/>
      <c r="DS5" s="1097"/>
      <c r="DT5" s="1097"/>
      <c r="DU5" s="1098"/>
      <c r="DV5" s="1096" t="s">
        <v>376</v>
      </c>
      <c r="DW5" s="1097"/>
      <c r="DX5" s="1097"/>
      <c r="DY5" s="1097"/>
      <c r="DZ5" s="1112"/>
      <c r="EA5" s="252"/>
    </row>
    <row r="6" spans="1:131" s="253"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0"/>
      <c r="BA6" s="250"/>
      <c r="BB6" s="250"/>
      <c r="BC6" s="250"/>
      <c r="BD6" s="250"/>
      <c r="BE6" s="251"/>
      <c r="BF6" s="251"/>
      <c r="BG6" s="251"/>
      <c r="BH6" s="251"/>
      <c r="BI6" s="251"/>
      <c r="BJ6" s="251"/>
      <c r="BK6" s="251"/>
      <c r="BL6" s="251"/>
      <c r="BM6" s="251"/>
      <c r="BN6" s="251"/>
      <c r="BO6" s="251"/>
      <c r="BP6" s="251"/>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2"/>
    </row>
    <row r="7" spans="1:131" s="253" customFormat="1" ht="26.25" customHeight="1" thickTop="1" x14ac:dyDescent="0.15">
      <c r="A7" s="256">
        <v>1</v>
      </c>
      <c r="B7" s="1145" t="s">
        <v>386</v>
      </c>
      <c r="C7" s="1146"/>
      <c r="D7" s="1146"/>
      <c r="E7" s="1146"/>
      <c r="F7" s="1146"/>
      <c r="G7" s="1146"/>
      <c r="H7" s="1146"/>
      <c r="I7" s="1146"/>
      <c r="J7" s="1146"/>
      <c r="K7" s="1146"/>
      <c r="L7" s="1146"/>
      <c r="M7" s="1146"/>
      <c r="N7" s="1146"/>
      <c r="O7" s="1146"/>
      <c r="P7" s="1147"/>
      <c r="Q7" s="1199">
        <v>25559</v>
      </c>
      <c r="R7" s="1200"/>
      <c r="S7" s="1200"/>
      <c r="T7" s="1200"/>
      <c r="U7" s="1200"/>
      <c r="V7" s="1200">
        <v>25189</v>
      </c>
      <c r="W7" s="1200"/>
      <c r="X7" s="1200"/>
      <c r="Y7" s="1200"/>
      <c r="Z7" s="1200"/>
      <c r="AA7" s="1200">
        <v>370</v>
      </c>
      <c r="AB7" s="1200"/>
      <c r="AC7" s="1200"/>
      <c r="AD7" s="1200"/>
      <c r="AE7" s="1201"/>
      <c r="AF7" s="1202">
        <v>310</v>
      </c>
      <c r="AG7" s="1203"/>
      <c r="AH7" s="1203"/>
      <c r="AI7" s="1203"/>
      <c r="AJ7" s="1204"/>
      <c r="AK7" s="1186">
        <v>935</v>
      </c>
      <c r="AL7" s="1187"/>
      <c r="AM7" s="1187"/>
      <c r="AN7" s="1187"/>
      <c r="AO7" s="1187"/>
      <c r="AP7" s="1187">
        <v>20172</v>
      </c>
      <c r="AQ7" s="1187"/>
      <c r="AR7" s="1187"/>
      <c r="AS7" s="1187"/>
      <c r="AT7" s="1187"/>
      <c r="AU7" s="1188"/>
      <c r="AV7" s="1188"/>
      <c r="AW7" s="1188"/>
      <c r="AX7" s="1188"/>
      <c r="AY7" s="1189"/>
      <c r="AZ7" s="250"/>
      <c r="BA7" s="250"/>
      <c r="BB7" s="250"/>
      <c r="BC7" s="250"/>
      <c r="BD7" s="250"/>
      <c r="BE7" s="251"/>
      <c r="BF7" s="251"/>
      <c r="BG7" s="251"/>
      <c r="BH7" s="251"/>
      <c r="BI7" s="251"/>
      <c r="BJ7" s="251"/>
      <c r="BK7" s="251"/>
      <c r="BL7" s="251"/>
      <c r="BM7" s="251"/>
      <c r="BN7" s="251"/>
      <c r="BO7" s="251"/>
      <c r="BP7" s="251"/>
      <c r="BQ7" s="257">
        <v>1</v>
      </c>
      <c r="BR7" s="258" t="s">
        <v>584</v>
      </c>
      <c r="BS7" s="1190" t="s">
        <v>585</v>
      </c>
      <c r="BT7" s="1191"/>
      <c r="BU7" s="1191"/>
      <c r="BV7" s="1191"/>
      <c r="BW7" s="1191"/>
      <c r="BX7" s="1191"/>
      <c r="BY7" s="1191"/>
      <c r="BZ7" s="1191"/>
      <c r="CA7" s="1191"/>
      <c r="CB7" s="1191"/>
      <c r="CC7" s="1191"/>
      <c r="CD7" s="1191"/>
      <c r="CE7" s="1191"/>
      <c r="CF7" s="1191"/>
      <c r="CG7" s="1192"/>
      <c r="CH7" s="1183">
        <v>0</v>
      </c>
      <c r="CI7" s="1184"/>
      <c r="CJ7" s="1184"/>
      <c r="CK7" s="1184"/>
      <c r="CL7" s="1185"/>
      <c r="CM7" s="1183">
        <v>25</v>
      </c>
      <c r="CN7" s="1184"/>
      <c r="CO7" s="1184"/>
      <c r="CP7" s="1184"/>
      <c r="CQ7" s="1185"/>
      <c r="CR7" s="1183">
        <v>10</v>
      </c>
      <c r="CS7" s="1184"/>
      <c r="CT7" s="1184"/>
      <c r="CU7" s="1184"/>
      <c r="CV7" s="1185"/>
      <c r="CW7" s="1183" t="s">
        <v>575</v>
      </c>
      <c r="CX7" s="1184"/>
      <c r="CY7" s="1184"/>
      <c r="CZ7" s="1184"/>
      <c r="DA7" s="1185"/>
      <c r="DB7" s="1183" t="s">
        <v>575</v>
      </c>
      <c r="DC7" s="1184"/>
      <c r="DD7" s="1184"/>
      <c r="DE7" s="1184"/>
      <c r="DF7" s="1185"/>
      <c r="DG7" s="1183">
        <v>94</v>
      </c>
      <c r="DH7" s="1184"/>
      <c r="DI7" s="1184"/>
      <c r="DJ7" s="1184"/>
      <c r="DK7" s="1185"/>
      <c r="DL7" s="1183" t="s">
        <v>575</v>
      </c>
      <c r="DM7" s="1184"/>
      <c r="DN7" s="1184"/>
      <c r="DO7" s="1184"/>
      <c r="DP7" s="1185"/>
      <c r="DQ7" s="1183">
        <v>69</v>
      </c>
      <c r="DR7" s="1184"/>
      <c r="DS7" s="1184"/>
      <c r="DT7" s="1184"/>
      <c r="DU7" s="1185"/>
      <c r="DV7" s="1210"/>
      <c r="DW7" s="1211"/>
      <c r="DX7" s="1211"/>
      <c r="DY7" s="1211"/>
      <c r="DZ7" s="1212"/>
      <c r="EA7" s="252"/>
    </row>
    <row r="8" spans="1:131" s="253" customFormat="1" ht="26.25" customHeight="1" x14ac:dyDescent="0.15">
      <c r="A8" s="259">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0"/>
      <c r="BA8" s="250"/>
      <c r="BB8" s="250"/>
      <c r="BC8" s="250"/>
      <c r="BD8" s="250"/>
      <c r="BE8" s="251"/>
      <c r="BF8" s="251"/>
      <c r="BG8" s="251"/>
      <c r="BH8" s="251"/>
      <c r="BI8" s="251"/>
      <c r="BJ8" s="251"/>
      <c r="BK8" s="251"/>
      <c r="BL8" s="251"/>
      <c r="BM8" s="251"/>
      <c r="BN8" s="251"/>
      <c r="BO8" s="251"/>
      <c r="BP8" s="251"/>
      <c r="BQ8" s="260">
        <v>2</v>
      </c>
      <c r="BR8" s="261"/>
      <c r="BS8" s="1109" t="s">
        <v>586</v>
      </c>
      <c r="BT8" s="1110"/>
      <c r="BU8" s="1110"/>
      <c r="BV8" s="1110"/>
      <c r="BW8" s="1110"/>
      <c r="BX8" s="1110"/>
      <c r="BY8" s="1110"/>
      <c r="BZ8" s="1110"/>
      <c r="CA8" s="1110"/>
      <c r="CB8" s="1110"/>
      <c r="CC8" s="1110"/>
      <c r="CD8" s="1110"/>
      <c r="CE8" s="1110"/>
      <c r="CF8" s="1110"/>
      <c r="CG8" s="1111"/>
      <c r="CH8" s="1084" t="s">
        <v>575</v>
      </c>
      <c r="CI8" s="1085"/>
      <c r="CJ8" s="1085"/>
      <c r="CK8" s="1085"/>
      <c r="CL8" s="1086"/>
      <c r="CM8" s="1084">
        <v>30</v>
      </c>
      <c r="CN8" s="1085"/>
      <c r="CO8" s="1085"/>
      <c r="CP8" s="1085"/>
      <c r="CQ8" s="1086"/>
      <c r="CR8" s="1084">
        <v>30</v>
      </c>
      <c r="CS8" s="1085"/>
      <c r="CT8" s="1085"/>
      <c r="CU8" s="1085"/>
      <c r="CV8" s="1086"/>
      <c r="CW8" s="1084">
        <v>54</v>
      </c>
      <c r="CX8" s="1085"/>
      <c r="CY8" s="1085"/>
      <c r="CZ8" s="1085"/>
      <c r="DA8" s="1086"/>
      <c r="DB8" s="1084" t="s">
        <v>575</v>
      </c>
      <c r="DC8" s="1085"/>
      <c r="DD8" s="1085"/>
      <c r="DE8" s="1085"/>
      <c r="DF8" s="1086"/>
      <c r="DG8" s="1084" t="s">
        <v>575</v>
      </c>
      <c r="DH8" s="1085"/>
      <c r="DI8" s="1085"/>
      <c r="DJ8" s="1085"/>
      <c r="DK8" s="1086"/>
      <c r="DL8" s="1084" t="s">
        <v>575</v>
      </c>
      <c r="DM8" s="1085"/>
      <c r="DN8" s="1085"/>
      <c r="DO8" s="1085"/>
      <c r="DP8" s="1086"/>
      <c r="DQ8" s="1084" t="s">
        <v>575</v>
      </c>
      <c r="DR8" s="1085"/>
      <c r="DS8" s="1085"/>
      <c r="DT8" s="1085"/>
      <c r="DU8" s="1086"/>
      <c r="DV8" s="1087"/>
      <c r="DW8" s="1088"/>
      <c r="DX8" s="1088"/>
      <c r="DY8" s="1088"/>
      <c r="DZ8" s="1089"/>
      <c r="EA8" s="252"/>
    </row>
    <row r="9" spans="1:131" s="253" customFormat="1" ht="26.25" customHeight="1" x14ac:dyDescent="0.15">
      <c r="A9" s="259">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0"/>
      <c r="BA9" s="250"/>
      <c r="BB9" s="250"/>
      <c r="BC9" s="250"/>
      <c r="BD9" s="250"/>
      <c r="BE9" s="251"/>
      <c r="BF9" s="251"/>
      <c r="BG9" s="251"/>
      <c r="BH9" s="251"/>
      <c r="BI9" s="251"/>
      <c r="BJ9" s="251"/>
      <c r="BK9" s="251"/>
      <c r="BL9" s="251"/>
      <c r="BM9" s="251"/>
      <c r="BN9" s="251"/>
      <c r="BO9" s="251"/>
      <c r="BP9" s="251"/>
      <c r="BQ9" s="260">
        <v>3</v>
      </c>
      <c r="BR9" s="261"/>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2"/>
    </row>
    <row r="10" spans="1:131" s="253" customFormat="1" ht="26.25" customHeight="1" x14ac:dyDescent="0.15">
      <c r="A10" s="259">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0"/>
      <c r="BA10" s="250"/>
      <c r="BB10" s="250"/>
      <c r="BC10" s="250"/>
      <c r="BD10" s="250"/>
      <c r="BE10" s="251"/>
      <c r="BF10" s="251"/>
      <c r="BG10" s="251"/>
      <c r="BH10" s="251"/>
      <c r="BI10" s="251"/>
      <c r="BJ10" s="251"/>
      <c r="BK10" s="251"/>
      <c r="BL10" s="251"/>
      <c r="BM10" s="251"/>
      <c r="BN10" s="251"/>
      <c r="BO10" s="251"/>
      <c r="BP10" s="251"/>
      <c r="BQ10" s="260">
        <v>4</v>
      </c>
      <c r="BR10" s="261"/>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2"/>
    </row>
    <row r="11" spans="1:131" s="253" customFormat="1" ht="26.25" customHeight="1" x14ac:dyDescent="0.15">
      <c r="A11" s="259">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0"/>
      <c r="BA11" s="250"/>
      <c r="BB11" s="250"/>
      <c r="BC11" s="250"/>
      <c r="BD11" s="250"/>
      <c r="BE11" s="251"/>
      <c r="BF11" s="251"/>
      <c r="BG11" s="251"/>
      <c r="BH11" s="251"/>
      <c r="BI11" s="251"/>
      <c r="BJ11" s="251"/>
      <c r="BK11" s="251"/>
      <c r="BL11" s="251"/>
      <c r="BM11" s="251"/>
      <c r="BN11" s="251"/>
      <c r="BO11" s="251"/>
      <c r="BP11" s="251"/>
      <c r="BQ11" s="260">
        <v>5</v>
      </c>
      <c r="BR11" s="261"/>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2"/>
    </row>
    <row r="12" spans="1:131" s="253" customFormat="1" ht="26.25" customHeight="1" x14ac:dyDescent="0.15">
      <c r="A12" s="259">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0"/>
      <c r="BA12" s="250"/>
      <c r="BB12" s="250"/>
      <c r="BC12" s="250"/>
      <c r="BD12" s="250"/>
      <c r="BE12" s="251"/>
      <c r="BF12" s="251"/>
      <c r="BG12" s="251"/>
      <c r="BH12" s="251"/>
      <c r="BI12" s="251"/>
      <c r="BJ12" s="251"/>
      <c r="BK12" s="251"/>
      <c r="BL12" s="251"/>
      <c r="BM12" s="251"/>
      <c r="BN12" s="251"/>
      <c r="BO12" s="251"/>
      <c r="BP12" s="251"/>
      <c r="BQ12" s="260">
        <v>6</v>
      </c>
      <c r="BR12" s="261"/>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2"/>
    </row>
    <row r="13" spans="1:131" s="253" customFormat="1" ht="26.25" customHeight="1" x14ac:dyDescent="0.15">
      <c r="A13" s="259">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0"/>
      <c r="BA13" s="250"/>
      <c r="BB13" s="250"/>
      <c r="BC13" s="250"/>
      <c r="BD13" s="250"/>
      <c r="BE13" s="251"/>
      <c r="BF13" s="251"/>
      <c r="BG13" s="251"/>
      <c r="BH13" s="251"/>
      <c r="BI13" s="251"/>
      <c r="BJ13" s="251"/>
      <c r="BK13" s="251"/>
      <c r="BL13" s="251"/>
      <c r="BM13" s="251"/>
      <c r="BN13" s="251"/>
      <c r="BO13" s="251"/>
      <c r="BP13" s="251"/>
      <c r="BQ13" s="260">
        <v>7</v>
      </c>
      <c r="BR13" s="261"/>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2"/>
    </row>
    <row r="14" spans="1:131" s="253" customFormat="1" ht="26.25" customHeight="1" x14ac:dyDescent="0.15">
      <c r="A14" s="259">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0"/>
      <c r="BA14" s="250"/>
      <c r="BB14" s="250"/>
      <c r="BC14" s="250"/>
      <c r="BD14" s="250"/>
      <c r="BE14" s="251"/>
      <c r="BF14" s="251"/>
      <c r="BG14" s="251"/>
      <c r="BH14" s="251"/>
      <c r="BI14" s="251"/>
      <c r="BJ14" s="251"/>
      <c r="BK14" s="251"/>
      <c r="BL14" s="251"/>
      <c r="BM14" s="251"/>
      <c r="BN14" s="251"/>
      <c r="BO14" s="251"/>
      <c r="BP14" s="251"/>
      <c r="BQ14" s="260">
        <v>8</v>
      </c>
      <c r="BR14" s="261"/>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2"/>
    </row>
    <row r="15" spans="1:131" s="253" customFormat="1" ht="26.25" customHeight="1" x14ac:dyDescent="0.15">
      <c r="A15" s="259">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0"/>
      <c r="BA15" s="250"/>
      <c r="BB15" s="250"/>
      <c r="BC15" s="250"/>
      <c r="BD15" s="250"/>
      <c r="BE15" s="251"/>
      <c r="BF15" s="251"/>
      <c r="BG15" s="251"/>
      <c r="BH15" s="251"/>
      <c r="BI15" s="251"/>
      <c r="BJ15" s="251"/>
      <c r="BK15" s="251"/>
      <c r="BL15" s="251"/>
      <c r="BM15" s="251"/>
      <c r="BN15" s="251"/>
      <c r="BO15" s="251"/>
      <c r="BP15" s="251"/>
      <c r="BQ15" s="260">
        <v>9</v>
      </c>
      <c r="BR15" s="261"/>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2"/>
    </row>
    <row r="16" spans="1:131" s="253" customFormat="1" ht="26.25" customHeight="1" x14ac:dyDescent="0.15">
      <c r="A16" s="259">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0"/>
      <c r="BA16" s="250"/>
      <c r="BB16" s="250"/>
      <c r="BC16" s="250"/>
      <c r="BD16" s="250"/>
      <c r="BE16" s="251"/>
      <c r="BF16" s="251"/>
      <c r="BG16" s="251"/>
      <c r="BH16" s="251"/>
      <c r="BI16" s="251"/>
      <c r="BJ16" s="251"/>
      <c r="BK16" s="251"/>
      <c r="BL16" s="251"/>
      <c r="BM16" s="251"/>
      <c r="BN16" s="251"/>
      <c r="BO16" s="251"/>
      <c r="BP16" s="251"/>
      <c r="BQ16" s="260">
        <v>10</v>
      </c>
      <c r="BR16" s="261"/>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2"/>
    </row>
    <row r="17" spans="1:131" s="253" customFormat="1" ht="26.25" customHeight="1" x14ac:dyDescent="0.15">
      <c r="A17" s="259">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0"/>
      <c r="BA17" s="250"/>
      <c r="BB17" s="250"/>
      <c r="BC17" s="250"/>
      <c r="BD17" s="250"/>
      <c r="BE17" s="251"/>
      <c r="BF17" s="251"/>
      <c r="BG17" s="251"/>
      <c r="BH17" s="251"/>
      <c r="BI17" s="251"/>
      <c r="BJ17" s="251"/>
      <c r="BK17" s="251"/>
      <c r="BL17" s="251"/>
      <c r="BM17" s="251"/>
      <c r="BN17" s="251"/>
      <c r="BO17" s="251"/>
      <c r="BP17" s="251"/>
      <c r="BQ17" s="260">
        <v>11</v>
      </c>
      <c r="BR17" s="261"/>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2"/>
    </row>
    <row r="18" spans="1:131" s="253" customFormat="1" ht="26.25" customHeight="1" x14ac:dyDescent="0.15">
      <c r="A18" s="259">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0"/>
      <c r="BA18" s="250"/>
      <c r="BB18" s="250"/>
      <c r="BC18" s="250"/>
      <c r="BD18" s="250"/>
      <c r="BE18" s="251"/>
      <c r="BF18" s="251"/>
      <c r="BG18" s="251"/>
      <c r="BH18" s="251"/>
      <c r="BI18" s="251"/>
      <c r="BJ18" s="251"/>
      <c r="BK18" s="251"/>
      <c r="BL18" s="251"/>
      <c r="BM18" s="251"/>
      <c r="BN18" s="251"/>
      <c r="BO18" s="251"/>
      <c r="BP18" s="251"/>
      <c r="BQ18" s="260">
        <v>12</v>
      </c>
      <c r="BR18" s="261"/>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2"/>
    </row>
    <row r="19" spans="1:131" s="253" customFormat="1" ht="26.25" customHeight="1" x14ac:dyDescent="0.15">
      <c r="A19" s="259">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0"/>
      <c r="BA19" s="250"/>
      <c r="BB19" s="250"/>
      <c r="BC19" s="250"/>
      <c r="BD19" s="250"/>
      <c r="BE19" s="251"/>
      <c r="BF19" s="251"/>
      <c r="BG19" s="251"/>
      <c r="BH19" s="251"/>
      <c r="BI19" s="251"/>
      <c r="BJ19" s="251"/>
      <c r="BK19" s="251"/>
      <c r="BL19" s="251"/>
      <c r="BM19" s="251"/>
      <c r="BN19" s="251"/>
      <c r="BO19" s="251"/>
      <c r="BP19" s="251"/>
      <c r="BQ19" s="260">
        <v>13</v>
      </c>
      <c r="BR19" s="261"/>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2"/>
    </row>
    <row r="20" spans="1:131" s="253" customFormat="1" ht="26.25" customHeight="1" x14ac:dyDescent="0.15">
      <c r="A20" s="259">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0"/>
      <c r="BA20" s="250"/>
      <c r="BB20" s="250"/>
      <c r="BC20" s="250"/>
      <c r="BD20" s="250"/>
      <c r="BE20" s="251"/>
      <c r="BF20" s="251"/>
      <c r="BG20" s="251"/>
      <c r="BH20" s="251"/>
      <c r="BI20" s="251"/>
      <c r="BJ20" s="251"/>
      <c r="BK20" s="251"/>
      <c r="BL20" s="251"/>
      <c r="BM20" s="251"/>
      <c r="BN20" s="251"/>
      <c r="BO20" s="251"/>
      <c r="BP20" s="251"/>
      <c r="BQ20" s="260">
        <v>14</v>
      </c>
      <c r="BR20" s="261"/>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2"/>
    </row>
    <row r="21" spans="1:131" s="253" customFormat="1" ht="26.25" customHeight="1" thickBot="1" x14ac:dyDescent="0.2">
      <c r="A21" s="259">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0"/>
      <c r="BA21" s="250"/>
      <c r="BB21" s="250"/>
      <c r="BC21" s="250"/>
      <c r="BD21" s="250"/>
      <c r="BE21" s="251"/>
      <c r="BF21" s="251"/>
      <c r="BG21" s="251"/>
      <c r="BH21" s="251"/>
      <c r="BI21" s="251"/>
      <c r="BJ21" s="251"/>
      <c r="BK21" s="251"/>
      <c r="BL21" s="251"/>
      <c r="BM21" s="251"/>
      <c r="BN21" s="251"/>
      <c r="BO21" s="251"/>
      <c r="BP21" s="251"/>
      <c r="BQ21" s="260">
        <v>15</v>
      </c>
      <c r="BR21" s="261"/>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2"/>
    </row>
    <row r="22" spans="1:131" s="253" customFormat="1" ht="26.25" customHeight="1" x14ac:dyDescent="0.15">
      <c r="A22" s="259">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387</v>
      </c>
      <c r="BA22" s="1130"/>
      <c r="BB22" s="1130"/>
      <c r="BC22" s="1130"/>
      <c r="BD22" s="1131"/>
      <c r="BE22" s="251"/>
      <c r="BF22" s="251"/>
      <c r="BG22" s="251"/>
      <c r="BH22" s="251"/>
      <c r="BI22" s="251"/>
      <c r="BJ22" s="251"/>
      <c r="BK22" s="251"/>
      <c r="BL22" s="251"/>
      <c r="BM22" s="251"/>
      <c r="BN22" s="251"/>
      <c r="BO22" s="251"/>
      <c r="BP22" s="251"/>
      <c r="BQ22" s="260">
        <v>16</v>
      </c>
      <c r="BR22" s="261"/>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2"/>
    </row>
    <row r="23" spans="1:131" s="253" customFormat="1" ht="26.25" customHeight="1" thickBot="1" x14ac:dyDescent="0.2">
      <c r="A23" s="262" t="s">
        <v>388</v>
      </c>
      <c r="B23" s="1039" t="s">
        <v>389</v>
      </c>
      <c r="C23" s="1040"/>
      <c r="D23" s="1040"/>
      <c r="E23" s="1040"/>
      <c r="F23" s="1040"/>
      <c r="G23" s="1040"/>
      <c r="H23" s="1040"/>
      <c r="I23" s="1040"/>
      <c r="J23" s="1040"/>
      <c r="K23" s="1040"/>
      <c r="L23" s="1040"/>
      <c r="M23" s="1040"/>
      <c r="N23" s="1040"/>
      <c r="O23" s="1040"/>
      <c r="P23" s="1041"/>
      <c r="Q23" s="1163">
        <v>25559</v>
      </c>
      <c r="R23" s="1164"/>
      <c r="S23" s="1164"/>
      <c r="T23" s="1164"/>
      <c r="U23" s="1164"/>
      <c r="V23" s="1164">
        <v>25189</v>
      </c>
      <c r="W23" s="1164"/>
      <c r="X23" s="1164"/>
      <c r="Y23" s="1164"/>
      <c r="Z23" s="1164"/>
      <c r="AA23" s="1164">
        <v>370</v>
      </c>
      <c r="AB23" s="1164"/>
      <c r="AC23" s="1164"/>
      <c r="AD23" s="1164"/>
      <c r="AE23" s="1165"/>
      <c r="AF23" s="1166">
        <v>310</v>
      </c>
      <c r="AG23" s="1164"/>
      <c r="AH23" s="1164"/>
      <c r="AI23" s="1164"/>
      <c r="AJ23" s="1167"/>
      <c r="AK23" s="1168"/>
      <c r="AL23" s="1169"/>
      <c r="AM23" s="1169"/>
      <c r="AN23" s="1169"/>
      <c r="AO23" s="1169"/>
      <c r="AP23" s="1164">
        <v>20172</v>
      </c>
      <c r="AQ23" s="1164"/>
      <c r="AR23" s="1164"/>
      <c r="AS23" s="1164"/>
      <c r="AT23" s="1164"/>
      <c r="AU23" s="1170"/>
      <c r="AV23" s="1170"/>
      <c r="AW23" s="1170"/>
      <c r="AX23" s="1170"/>
      <c r="AY23" s="1171"/>
      <c r="AZ23" s="1160" t="s">
        <v>130</v>
      </c>
      <c r="BA23" s="1161"/>
      <c r="BB23" s="1161"/>
      <c r="BC23" s="1161"/>
      <c r="BD23" s="1162"/>
      <c r="BE23" s="251"/>
      <c r="BF23" s="251"/>
      <c r="BG23" s="251"/>
      <c r="BH23" s="251"/>
      <c r="BI23" s="251"/>
      <c r="BJ23" s="251"/>
      <c r="BK23" s="251"/>
      <c r="BL23" s="251"/>
      <c r="BM23" s="251"/>
      <c r="BN23" s="251"/>
      <c r="BO23" s="251"/>
      <c r="BP23" s="251"/>
      <c r="BQ23" s="260">
        <v>17</v>
      </c>
      <c r="BR23" s="261"/>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2"/>
    </row>
    <row r="24" spans="1:131" s="253" customFormat="1" ht="26.25" customHeight="1" x14ac:dyDescent="0.15">
      <c r="A24" s="1159" t="s">
        <v>390</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0"/>
      <c r="BA24" s="250"/>
      <c r="BB24" s="250"/>
      <c r="BC24" s="250"/>
      <c r="BD24" s="250"/>
      <c r="BE24" s="251"/>
      <c r="BF24" s="251"/>
      <c r="BG24" s="251"/>
      <c r="BH24" s="251"/>
      <c r="BI24" s="251"/>
      <c r="BJ24" s="251"/>
      <c r="BK24" s="251"/>
      <c r="BL24" s="251"/>
      <c r="BM24" s="251"/>
      <c r="BN24" s="251"/>
      <c r="BO24" s="251"/>
      <c r="BP24" s="251"/>
      <c r="BQ24" s="260">
        <v>18</v>
      </c>
      <c r="BR24" s="261"/>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2"/>
    </row>
    <row r="25" spans="1:131" s="245" customFormat="1" ht="26.25" customHeight="1" thickBot="1" x14ac:dyDescent="0.2">
      <c r="A25" s="1158" t="s">
        <v>391</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0"/>
      <c r="BK25" s="250"/>
      <c r="BL25" s="250"/>
      <c r="BM25" s="250"/>
      <c r="BN25" s="250"/>
      <c r="BO25" s="263"/>
      <c r="BP25" s="263"/>
      <c r="BQ25" s="260">
        <v>19</v>
      </c>
      <c r="BR25" s="261"/>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4"/>
    </row>
    <row r="26" spans="1:131" s="245" customFormat="1" ht="26.25" customHeight="1" x14ac:dyDescent="0.15">
      <c r="A26" s="1090" t="s">
        <v>369</v>
      </c>
      <c r="B26" s="1091"/>
      <c r="C26" s="1091"/>
      <c r="D26" s="1091"/>
      <c r="E26" s="1091"/>
      <c r="F26" s="1091"/>
      <c r="G26" s="1091"/>
      <c r="H26" s="1091"/>
      <c r="I26" s="1091"/>
      <c r="J26" s="1091"/>
      <c r="K26" s="1091"/>
      <c r="L26" s="1091"/>
      <c r="M26" s="1091"/>
      <c r="N26" s="1091"/>
      <c r="O26" s="1091"/>
      <c r="P26" s="1092"/>
      <c r="Q26" s="1096" t="s">
        <v>392</v>
      </c>
      <c r="R26" s="1097"/>
      <c r="S26" s="1097"/>
      <c r="T26" s="1097"/>
      <c r="U26" s="1098"/>
      <c r="V26" s="1096" t="s">
        <v>393</v>
      </c>
      <c r="W26" s="1097"/>
      <c r="X26" s="1097"/>
      <c r="Y26" s="1097"/>
      <c r="Z26" s="1098"/>
      <c r="AA26" s="1096" t="s">
        <v>394</v>
      </c>
      <c r="AB26" s="1097"/>
      <c r="AC26" s="1097"/>
      <c r="AD26" s="1097"/>
      <c r="AE26" s="1097"/>
      <c r="AF26" s="1154" t="s">
        <v>395</v>
      </c>
      <c r="AG26" s="1103"/>
      <c r="AH26" s="1103"/>
      <c r="AI26" s="1103"/>
      <c r="AJ26" s="1155"/>
      <c r="AK26" s="1097" t="s">
        <v>396</v>
      </c>
      <c r="AL26" s="1097"/>
      <c r="AM26" s="1097"/>
      <c r="AN26" s="1097"/>
      <c r="AO26" s="1098"/>
      <c r="AP26" s="1096" t="s">
        <v>397</v>
      </c>
      <c r="AQ26" s="1097"/>
      <c r="AR26" s="1097"/>
      <c r="AS26" s="1097"/>
      <c r="AT26" s="1098"/>
      <c r="AU26" s="1096" t="s">
        <v>398</v>
      </c>
      <c r="AV26" s="1097"/>
      <c r="AW26" s="1097"/>
      <c r="AX26" s="1097"/>
      <c r="AY26" s="1098"/>
      <c r="AZ26" s="1096" t="s">
        <v>399</v>
      </c>
      <c r="BA26" s="1097"/>
      <c r="BB26" s="1097"/>
      <c r="BC26" s="1097"/>
      <c r="BD26" s="1098"/>
      <c r="BE26" s="1096" t="s">
        <v>376</v>
      </c>
      <c r="BF26" s="1097"/>
      <c r="BG26" s="1097"/>
      <c r="BH26" s="1097"/>
      <c r="BI26" s="1112"/>
      <c r="BJ26" s="250"/>
      <c r="BK26" s="250"/>
      <c r="BL26" s="250"/>
      <c r="BM26" s="250"/>
      <c r="BN26" s="250"/>
      <c r="BO26" s="263"/>
      <c r="BP26" s="263"/>
      <c r="BQ26" s="260">
        <v>20</v>
      </c>
      <c r="BR26" s="261"/>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4"/>
    </row>
    <row r="27" spans="1:131" s="245"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0"/>
      <c r="BK27" s="250"/>
      <c r="BL27" s="250"/>
      <c r="BM27" s="250"/>
      <c r="BN27" s="250"/>
      <c r="BO27" s="263"/>
      <c r="BP27" s="263"/>
      <c r="BQ27" s="260">
        <v>21</v>
      </c>
      <c r="BR27" s="261"/>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4"/>
    </row>
    <row r="28" spans="1:131" s="245" customFormat="1" ht="26.25" customHeight="1" thickTop="1" x14ac:dyDescent="0.15">
      <c r="A28" s="264">
        <v>1</v>
      </c>
      <c r="B28" s="1145" t="s">
        <v>400</v>
      </c>
      <c r="C28" s="1146"/>
      <c r="D28" s="1146"/>
      <c r="E28" s="1146"/>
      <c r="F28" s="1146"/>
      <c r="G28" s="1146"/>
      <c r="H28" s="1146"/>
      <c r="I28" s="1146"/>
      <c r="J28" s="1146"/>
      <c r="K28" s="1146"/>
      <c r="L28" s="1146"/>
      <c r="M28" s="1146"/>
      <c r="N28" s="1146"/>
      <c r="O28" s="1146"/>
      <c r="P28" s="1147"/>
      <c r="Q28" s="1148">
        <v>4209</v>
      </c>
      <c r="R28" s="1149"/>
      <c r="S28" s="1149"/>
      <c r="T28" s="1149"/>
      <c r="U28" s="1149"/>
      <c r="V28" s="1149">
        <v>4146</v>
      </c>
      <c r="W28" s="1149"/>
      <c r="X28" s="1149"/>
      <c r="Y28" s="1149"/>
      <c r="Z28" s="1149"/>
      <c r="AA28" s="1149">
        <v>63</v>
      </c>
      <c r="AB28" s="1149"/>
      <c r="AC28" s="1149"/>
      <c r="AD28" s="1149"/>
      <c r="AE28" s="1150"/>
      <c r="AF28" s="1151">
        <v>63</v>
      </c>
      <c r="AG28" s="1149"/>
      <c r="AH28" s="1149"/>
      <c r="AI28" s="1149"/>
      <c r="AJ28" s="1152"/>
      <c r="AK28" s="1153">
        <v>265</v>
      </c>
      <c r="AL28" s="1141"/>
      <c r="AM28" s="1141"/>
      <c r="AN28" s="1141"/>
      <c r="AO28" s="1141"/>
      <c r="AP28" s="1141" t="s">
        <v>573</v>
      </c>
      <c r="AQ28" s="1141"/>
      <c r="AR28" s="1141"/>
      <c r="AS28" s="1141"/>
      <c r="AT28" s="1141"/>
      <c r="AU28" s="1141" t="s">
        <v>573</v>
      </c>
      <c r="AV28" s="1141"/>
      <c r="AW28" s="1141"/>
      <c r="AX28" s="1141"/>
      <c r="AY28" s="1141"/>
      <c r="AZ28" s="1142" t="s">
        <v>573</v>
      </c>
      <c r="BA28" s="1142"/>
      <c r="BB28" s="1142"/>
      <c r="BC28" s="1142"/>
      <c r="BD28" s="1142"/>
      <c r="BE28" s="1143"/>
      <c r="BF28" s="1143"/>
      <c r="BG28" s="1143"/>
      <c r="BH28" s="1143"/>
      <c r="BI28" s="1144"/>
      <c r="BJ28" s="250"/>
      <c r="BK28" s="250"/>
      <c r="BL28" s="250"/>
      <c r="BM28" s="250"/>
      <c r="BN28" s="250"/>
      <c r="BO28" s="263"/>
      <c r="BP28" s="263"/>
      <c r="BQ28" s="260">
        <v>22</v>
      </c>
      <c r="BR28" s="261"/>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4"/>
    </row>
    <row r="29" spans="1:131" s="245" customFormat="1" ht="26.25" customHeight="1" x14ac:dyDescent="0.15">
      <c r="A29" s="264">
        <v>2</v>
      </c>
      <c r="B29" s="1132" t="s">
        <v>401</v>
      </c>
      <c r="C29" s="1133"/>
      <c r="D29" s="1133"/>
      <c r="E29" s="1133"/>
      <c r="F29" s="1133"/>
      <c r="G29" s="1133"/>
      <c r="H29" s="1133"/>
      <c r="I29" s="1133"/>
      <c r="J29" s="1133"/>
      <c r="K29" s="1133"/>
      <c r="L29" s="1133"/>
      <c r="M29" s="1133"/>
      <c r="N29" s="1133"/>
      <c r="O29" s="1133"/>
      <c r="P29" s="1134"/>
      <c r="Q29" s="1138">
        <v>2827</v>
      </c>
      <c r="R29" s="1139"/>
      <c r="S29" s="1139"/>
      <c r="T29" s="1139"/>
      <c r="U29" s="1139"/>
      <c r="V29" s="1139">
        <v>2823</v>
      </c>
      <c r="W29" s="1139"/>
      <c r="X29" s="1139"/>
      <c r="Y29" s="1139"/>
      <c r="Z29" s="1139"/>
      <c r="AA29" s="1139">
        <v>4</v>
      </c>
      <c r="AB29" s="1139"/>
      <c r="AC29" s="1139"/>
      <c r="AD29" s="1139"/>
      <c r="AE29" s="1140"/>
      <c r="AF29" s="1114">
        <v>4</v>
      </c>
      <c r="AG29" s="1115"/>
      <c r="AH29" s="1115"/>
      <c r="AI29" s="1115"/>
      <c r="AJ29" s="1116"/>
      <c r="AK29" s="1075">
        <v>406</v>
      </c>
      <c r="AL29" s="1066"/>
      <c r="AM29" s="1066"/>
      <c r="AN29" s="1066"/>
      <c r="AO29" s="1066"/>
      <c r="AP29" s="1137" t="s">
        <v>573</v>
      </c>
      <c r="AQ29" s="1137"/>
      <c r="AR29" s="1137"/>
      <c r="AS29" s="1137"/>
      <c r="AT29" s="1137"/>
      <c r="AU29" s="1137" t="s">
        <v>573</v>
      </c>
      <c r="AV29" s="1137"/>
      <c r="AW29" s="1137"/>
      <c r="AX29" s="1137"/>
      <c r="AY29" s="1137"/>
      <c r="AZ29" s="1137" t="s">
        <v>573</v>
      </c>
      <c r="BA29" s="1137"/>
      <c r="BB29" s="1137"/>
      <c r="BC29" s="1137"/>
      <c r="BD29" s="1137"/>
      <c r="BE29" s="1127"/>
      <c r="BF29" s="1127"/>
      <c r="BG29" s="1127"/>
      <c r="BH29" s="1127"/>
      <c r="BI29" s="1128"/>
      <c r="BJ29" s="250"/>
      <c r="BK29" s="250"/>
      <c r="BL29" s="250"/>
      <c r="BM29" s="250"/>
      <c r="BN29" s="250"/>
      <c r="BO29" s="263"/>
      <c r="BP29" s="263"/>
      <c r="BQ29" s="260">
        <v>23</v>
      </c>
      <c r="BR29" s="261"/>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4"/>
    </row>
    <row r="30" spans="1:131" s="245" customFormat="1" ht="26.25" customHeight="1" x14ac:dyDescent="0.15">
      <c r="A30" s="264">
        <v>3</v>
      </c>
      <c r="B30" s="1132" t="s">
        <v>402</v>
      </c>
      <c r="C30" s="1133"/>
      <c r="D30" s="1133"/>
      <c r="E30" s="1133"/>
      <c r="F30" s="1133"/>
      <c r="G30" s="1133"/>
      <c r="H30" s="1133"/>
      <c r="I30" s="1133"/>
      <c r="J30" s="1133"/>
      <c r="K30" s="1133"/>
      <c r="L30" s="1133"/>
      <c r="M30" s="1133"/>
      <c r="N30" s="1133"/>
      <c r="O30" s="1133"/>
      <c r="P30" s="1134"/>
      <c r="Q30" s="1138">
        <v>526</v>
      </c>
      <c r="R30" s="1139"/>
      <c r="S30" s="1139"/>
      <c r="T30" s="1139"/>
      <c r="U30" s="1139"/>
      <c r="V30" s="1139">
        <v>525</v>
      </c>
      <c r="W30" s="1139"/>
      <c r="X30" s="1139"/>
      <c r="Y30" s="1139"/>
      <c r="Z30" s="1139"/>
      <c r="AA30" s="1139">
        <v>1</v>
      </c>
      <c r="AB30" s="1139"/>
      <c r="AC30" s="1139"/>
      <c r="AD30" s="1139"/>
      <c r="AE30" s="1140"/>
      <c r="AF30" s="1114">
        <v>1</v>
      </c>
      <c r="AG30" s="1115"/>
      <c r="AH30" s="1115"/>
      <c r="AI30" s="1115"/>
      <c r="AJ30" s="1116"/>
      <c r="AK30" s="1075">
        <v>82</v>
      </c>
      <c r="AL30" s="1066"/>
      <c r="AM30" s="1066"/>
      <c r="AN30" s="1066"/>
      <c r="AO30" s="1066"/>
      <c r="AP30" s="1137" t="s">
        <v>573</v>
      </c>
      <c r="AQ30" s="1137"/>
      <c r="AR30" s="1137"/>
      <c r="AS30" s="1137"/>
      <c r="AT30" s="1137"/>
      <c r="AU30" s="1137" t="s">
        <v>573</v>
      </c>
      <c r="AV30" s="1137"/>
      <c r="AW30" s="1137"/>
      <c r="AX30" s="1137"/>
      <c r="AY30" s="1137"/>
      <c r="AZ30" s="1137" t="s">
        <v>573</v>
      </c>
      <c r="BA30" s="1137"/>
      <c r="BB30" s="1137"/>
      <c r="BC30" s="1137"/>
      <c r="BD30" s="1137"/>
      <c r="BE30" s="1127"/>
      <c r="BF30" s="1127"/>
      <c r="BG30" s="1127"/>
      <c r="BH30" s="1127"/>
      <c r="BI30" s="1128"/>
      <c r="BJ30" s="250"/>
      <c r="BK30" s="250"/>
      <c r="BL30" s="250"/>
      <c r="BM30" s="250"/>
      <c r="BN30" s="250"/>
      <c r="BO30" s="263"/>
      <c r="BP30" s="263"/>
      <c r="BQ30" s="260">
        <v>24</v>
      </c>
      <c r="BR30" s="261"/>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4"/>
    </row>
    <row r="31" spans="1:131" s="245" customFormat="1" ht="26.25" customHeight="1" x14ac:dyDescent="0.15">
      <c r="A31" s="264">
        <v>4</v>
      </c>
      <c r="B31" s="1132" t="s">
        <v>403</v>
      </c>
      <c r="C31" s="1133"/>
      <c r="D31" s="1133"/>
      <c r="E31" s="1133"/>
      <c r="F31" s="1133"/>
      <c r="G31" s="1133"/>
      <c r="H31" s="1133"/>
      <c r="I31" s="1133"/>
      <c r="J31" s="1133"/>
      <c r="K31" s="1133"/>
      <c r="L31" s="1133"/>
      <c r="M31" s="1133"/>
      <c r="N31" s="1133"/>
      <c r="O31" s="1133"/>
      <c r="P31" s="1134"/>
      <c r="Q31" s="1138">
        <v>820</v>
      </c>
      <c r="R31" s="1139"/>
      <c r="S31" s="1139"/>
      <c r="T31" s="1139"/>
      <c r="U31" s="1139"/>
      <c r="V31" s="1139">
        <v>708</v>
      </c>
      <c r="W31" s="1139"/>
      <c r="X31" s="1139"/>
      <c r="Y31" s="1139"/>
      <c r="Z31" s="1139"/>
      <c r="AA31" s="1139">
        <v>112</v>
      </c>
      <c r="AB31" s="1139"/>
      <c r="AC31" s="1139"/>
      <c r="AD31" s="1139"/>
      <c r="AE31" s="1140"/>
      <c r="AF31" s="1114">
        <v>1570</v>
      </c>
      <c r="AG31" s="1115"/>
      <c r="AH31" s="1115"/>
      <c r="AI31" s="1115"/>
      <c r="AJ31" s="1116"/>
      <c r="AK31" s="1075">
        <v>10</v>
      </c>
      <c r="AL31" s="1066"/>
      <c r="AM31" s="1066"/>
      <c r="AN31" s="1066"/>
      <c r="AO31" s="1066"/>
      <c r="AP31" s="1066">
        <v>1041</v>
      </c>
      <c r="AQ31" s="1066"/>
      <c r="AR31" s="1066"/>
      <c r="AS31" s="1066"/>
      <c r="AT31" s="1066"/>
      <c r="AU31" s="1066">
        <v>5</v>
      </c>
      <c r="AV31" s="1066"/>
      <c r="AW31" s="1066"/>
      <c r="AX31" s="1066"/>
      <c r="AY31" s="1066"/>
      <c r="AZ31" s="1137" t="s">
        <v>573</v>
      </c>
      <c r="BA31" s="1137"/>
      <c r="BB31" s="1137"/>
      <c r="BC31" s="1137"/>
      <c r="BD31" s="1137"/>
      <c r="BE31" s="1127" t="s">
        <v>404</v>
      </c>
      <c r="BF31" s="1127"/>
      <c r="BG31" s="1127"/>
      <c r="BH31" s="1127"/>
      <c r="BI31" s="1128"/>
      <c r="BJ31" s="250"/>
      <c r="BK31" s="250"/>
      <c r="BL31" s="250"/>
      <c r="BM31" s="250"/>
      <c r="BN31" s="250"/>
      <c r="BO31" s="263"/>
      <c r="BP31" s="263"/>
      <c r="BQ31" s="260">
        <v>25</v>
      </c>
      <c r="BR31" s="261"/>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4"/>
    </row>
    <row r="32" spans="1:131" s="245" customFormat="1" ht="26.25" customHeight="1" x14ac:dyDescent="0.15">
      <c r="A32" s="264">
        <v>5</v>
      </c>
      <c r="B32" s="1132" t="s">
        <v>405</v>
      </c>
      <c r="C32" s="1133"/>
      <c r="D32" s="1133"/>
      <c r="E32" s="1133"/>
      <c r="F32" s="1133"/>
      <c r="G32" s="1133"/>
      <c r="H32" s="1133"/>
      <c r="I32" s="1133"/>
      <c r="J32" s="1133"/>
      <c r="K32" s="1133"/>
      <c r="L32" s="1133"/>
      <c r="M32" s="1133"/>
      <c r="N32" s="1133"/>
      <c r="O32" s="1133"/>
      <c r="P32" s="1134"/>
      <c r="Q32" s="1138">
        <v>1094</v>
      </c>
      <c r="R32" s="1139"/>
      <c r="S32" s="1139"/>
      <c r="T32" s="1139"/>
      <c r="U32" s="1139"/>
      <c r="V32" s="1139">
        <v>1217</v>
      </c>
      <c r="W32" s="1139"/>
      <c r="X32" s="1139"/>
      <c r="Y32" s="1139"/>
      <c r="Z32" s="1139"/>
      <c r="AA32" s="1139">
        <v>-123</v>
      </c>
      <c r="AB32" s="1139"/>
      <c r="AC32" s="1139"/>
      <c r="AD32" s="1139"/>
      <c r="AE32" s="1140"/>
      <c r="AF32" s="1114">
        <v>369</v>
      </c>
      <c r="AG32" s="1115"/>
      <c r="AH32" s="1115"/>
      <c r="AI32" s="1115"/>
      <c r="AJ32" s="1116"/>
      <c r="AK32" s="1075">
        <v>364</v>
      </c>
      <c r="AL32" s="1066"/>
      <c r="AM32" s="1066"/>
      <c r="AN32" s="1066"/>
      <c r="AO32" s="1066"/>
      <c r="AP32" s="1066">
        <v>11736</v>
      </c>
      <c r="AQ32" s="1066"/>
      <c r="AR32" s="1066"/>
      <c r="AS32" s="1066"/>
      <c r="AT32" s="1066"/>
      <c r="AU32" s="1066">
        <v>4917</v>
      </c>
      <c r="AV32" s="1066"/>
      <c r="AW32" s="1066"/>
      <c r="AX32" s="1066"/>
      <c r="AY32" s="1066"/>
      <c r="AZ32" s="1137" t="s">
        <v>573</v>
      </c>
      <c r="BA32" s="1137"/>
      <c r="BB32" s="1137"/>
      <c r="BC32" s="1137"/>
      <c r="BD32" s="1137"/>
      <c r="BE32" s="1127" t="s">
        <v>406</v>
      </c>
      <c r="BF32" s="1127"/>
      <c r="BG32" s="1127"/>
      <c r="BH32" s="1127"/>
      <c r="BI32" s="1128"/>
      <c r="BJ32" s="250"/>
      <c r="BK32" s="250"/>
      <c r="BL32" s="250"/>
      <c r="BM32" s="250"/>
      <c r="BN32" s="250"/>
      <c r="BO32" s="263"/>
      <c r="BP32" s="263"/>
      <c r="BQ32" s="260">
        <v>26</v>
      </c>
      <c r="BR32" s="261"/>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4"/>
    </row>
    <row r="33" spans="1:131" s="245" customFormat="1" ht="26.25" customHeight="1" x14ac:dyDescent="0.15">
      <c r="A33" s="264">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0"/>
      <c r="BK33" s="250"/>
      <c r="BL33" s="250"/>
      <c r="BM33" s="250"/>
      <c r="BN33" s="250"/>
      <c r="BO33" s="263"/>
      <c r="BP33" s="263"/>
      <c r="BQ33" s="260">
        <v>27</v>
      </c>
      <c r="BR33" s="261"/>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4"/>
    </row>
    <row r="34" spans="1:131" s="245" customFormat="1" ht="26.25" customHeight="1" x14ac:dyDescent="0.15">
      <c r="A34" s="264">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0"/>
      <c r="BK34" s="250"/>
      <c r="BL34" s="250"/>
      <c r="BM34" s="250"/>
      <c r="BN34" s="250"/>
      <c r="BO34" s="263"/>
      <c r="BP34" s="263"/>
      <c r="BQ34" s="260">
        <v>28</v>
      </c>
      <c r="BR34" s="261"/>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4"/>
    </row>
    <row r="35" spans="1:131" s="245" customFormat="1" ht="26.25" customHeight="1" x14ac:dyDescent="0.15">
      <c r="A35" s="264">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0"/>
      <c r="BK35" s="250"/>
      <c r="BL35" s="250"/>
      <c r="BM35" s="250"/>
      <c r="BN35" s="250"/>
      <c r="BO35" s="263"/>
      <c r="BP35" s="263"/>
      <c r="BQ35" s="260">
        <v>29</v>
      </c>
      <c r="BR35" s="261"/>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4"/>
    </row>
    <row r="36" spans="1:131" s="245" customFormat="1" ht="26.25" customHeight="1" x14ac:dyDescent="0.15">
      <c r="A36" s="264">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0"/>
      <c r="BK36" s="250"/>
      <c r="BL36" s="250"/>
      <c r="BM36" s="250"/>
      <c r="BN36" s="250"/>
      <c r="BO36" s="263"/>
      <c r="BP36" s="263"/>
      <c r="BQ36" s="260">
        <v>30</v>
      </c>
      <c r="BR36" s="261"/>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4"/>
    </row>
    <row r="37" spans="1:131" s="245" customFormat="1" ht="26.25" customHeight="1" x14ac:dyDescent="0.15">
      <c r="A37" s="264">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0"/>
      <c r="BK37" s="250"/>
      <c r="BL37" s="250"/>
      <c r="BM37" s="250"/>
      <c r="BN37" s="250"/>
      <c r="BO37" s="263"/>
      <c r="BP37" s="263"/>
      <c r="BQ37" s="260">
        <v>31</v>
      </c>
      <c r="BR37" s="261"/>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4"/>
    </row>
    <row r="38" spans="1:131" s="245" customFormat="1" ht="26.25" customHeight="1" x14ac:dyDescent="0.15">
      <c r="A38" s="264">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0"/>
      <c r="BK38" s="250"/>
      <c r="BL38" s="250"/>
      <c r="BM38" s="250"/>
      <c r="BN38" s="250"/>
      <c r="BO38" s="263"/>
      <c r="BP38" s="263"/>
      <c r="BQ38" s="260">
        <v>32</v>
      </c>
      <c r="BR38" s="261"/>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4"/>
    </row>
    <row r="39" spans="1:131" s="245" customFormat="1" ht="26.25" customHeight="1" x14ac:dyDescent="0.15">
      <c r="A39" s="264">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0"/>
      <c r="BK39" s="250"/>
      <c r="BL39" s="250"/>
      <c r="BM39" s="250"/>
      <c r="BN39" s="250"/>
      <c r="BO39" s="263"/>
      <c r="BP39" s="263"/>
      <c r="BQ39" s="260">
        <v>33</v>
      </c>
      <c r="BR39" s="261"/>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4"/>
    </row>
    <row r="40" spans="1:131" s="245" customFormat="1" ht="26.25" customHeight="1" x14ac:dyDescent="0.15">
      <c r="A40" s="259">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0"/>
      <c r="BK40" s="250"/>
      <c r="BL40" s="250"/>
      <c r="BM40" s="250"/>
      <c r="BN40" s="250"/>
      <c r="BO40" s="263"/>
      <c r="BP40" s="263"/>
      <c r="BQ40" s="260">
        <v>34</v>
      </c>
      <c r="BR40" s="261"/>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4"/>
    </row>
    <row r="41" spans="1:131" s="245" customFormat="1" ht="26.25" customHeight="1" x14ac:dyDescent="0.15">
      <c r="A41" s="259">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0"/>
      <c r="BK41" s="250"/>
      <c r="BL41" s="250"/>
      <c r="BM41" s="250"/>
      <c r="BN41" s="250"/>
      <c r="BO41" s="263"/>
      <c r="BP41" s="263"/>
      <c r="BQ41" s="260">
        <v>35</v>
      </c>
      <c r="BR41" s="261"/>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4"/>
    </row>
    <row r="42" spans="1:131" s="245" customFormat="1" ht="26.25" customHeight="1" x14ac:dyDescent="0.15">
      <c r="A42" s="259">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0"/>
      <c r="BK42" s="250"/>
      <c r="BL42" s="250"/>
      <c r="BM42" s="250"/>
      <c r="BN42" s="250"/>
      <c r="BO42" s="263"/>
      <c r="BP42" s="263"/>
      <c r="BQ42" s="260">
        <v>36</v>
      </c>
      <c r="BR42" s="261"/>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4"/>
    </row>
    <row r="43" spans="1:131" s="245" customFormat="1" ht="26.25" customHeight="1" x14ac:dyDescent="0.15">
      <c r="A43" s="259">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0"/>
      <c r="BK43" s="250"/>
      <c r="BL43" s="250"/>
      <c r="BM43" s="250"/>
      <c r="BN43" s="250"/>
      <c r="BO43" s="263"/>
      <c r="BP43" s="263"/>
      <c r="BQ43" s="260">
        <v>37</v>
      </c>
      <c r="BR43" s="261"/>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4"/>
    </row>
    <row r="44" spans="1:131" s="245" customFormat="1" ht="26.25" customHeight="1" x14ac:dyDescent="0.15">
      <c r="A44" s="259">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0"/>
      <c r="BK44" s="250"/>
      <c r="BL44" s="250"/>
      <c r="BM44" s="250"/>
      <c r="BN44" s="250"/>
      <c r="BO44" s="263"/>
      <c r="BP44" s="263"/>
      <c r="BQ44" s="260">
        <v>38</v>
      </c>
      <c r="BR44" s="261"/>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4"/>
    </row>
    <row r="45" spans="1:131" s="245" customFormat="1" ht="26.25" customHeight="1" x14ac:dyDescent="0.15">
      <c r="A45" s="259">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0"/>
      <c r="BK45" s="250"/>
      <c r="BL45" s="250"/>
      <c r="BM45" s="250"/>
      <c r="BN45" s="250"/>
      <c r="BO45" s="263"/>
      <c r="BP45" s="263"/>
      <c r="BQ45" s="260">
        <v>39</v>
      </c>
      <c r="BR45" s="261"/>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4"/>
    </row>
    <row r="46" spans="1:131" s="245" customFormat="1" ht="26.25" customHeight="1" x14ac:dyDescent="0.15">
      <c r="A46" s="259">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0"/>
      <c r="BK46" s="250"/>
      <c r="BL46" s="250"/>
      <c r="BM46" s="250"/>
      <c r="BN46" s="250"/>
      <c r="BO46" s="263"/>
      <c r="BP46" s="263"/>
      <c r="BQ46" s="260">
        <v>40</v>
      </c>
      <c r="BR46" s="261"/>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4"/>
    </row>
    <row r="47" spans="1:131" s="245" customFormat="1" ht="26.25" customHeight="1" x14ac:dyDescent="0.15">
      <c r="A47" s="259">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0"/>
      <c r="BK47" s="250"/>
      <c r="BL47" s="250"/>
      <c r="BM47" s="250"/>
      <c r="BN47" s="250"/>
      <c r="BO47" s="263"/>
      <c r="BP47" s="263"/>
      <c r="BQ47" s="260">
        <v>41</v>
      </c>
      <c r="BR47" s="261"/>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4"/>
    </row>
    <row r="48" spans="1:131" s="245" customFormat="1" ht="26.25" customHeight="1" x14ac:dyDescent="0.15">
      <c r="A48" s="259">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0"/>
      <c r="BK48" s="250"/>
      <c r="BL48" s="250"/>
      <c r="BM48" s="250"/>
      <c r="BN48" s="250"/>
      <c r="BO48" s="263"/>
      <c r="BP48" s="263"/>
      <c r="BQ48" s="260">
        <v>42</v>
      </c>
      <c r="BR48" s="261"/>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4"/>
    </row>
    <row r="49" spans="1:131" s="245" customFormat="1" ht="26.25" customHeight="1" x14ac:dyDescent="0.15">
      <c r="A49" s="259">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0"/>
      <c r="BK49" s="250"/>
      <c r="BL49" s="250"/>
      <c r="BM49" s="250"/>
      <c r="BN49" s="250"/>
      <c r="BO49" s="263"/>
      <c r="BP49" s="263"/>
      <c r="BQ49" s="260">
        <v>43</v>
      </c>
      <c r="BR49" s="261"/>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4"/>
    </row>
    <row r="50" spans="1:131" s="245" customFormat="1" ht="26.25" customHeight="1" x14ac:dyDescent="0.15">
      <c r="A50" s="259">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0"/>
      <c r="BK50" s="250"/>
      <c r="BL50" s="250"/>
      <c r="BM50" s="250"/>
      <c r="BN50" s="250"/>
      <c r="BO50" s="263"/>
      <c r="BP50" s="263"/>
      <c r="BQ50" s="260">
        <v>44</v>
      </c>
      <c r="BR50" s="261"/>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4"/>
    </row>
    <row r="51" spans="1:131" s="245" customFormat="1" ht="26.25" customHeight="1" x14ac:dyDescent="0.15">
      <c r="A51" s="259">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0"/>
      <c r="BK51" s="250"/>
      <c r="BL51" s="250"/>
      <c r="BM51" s="250"/>
      <c r="BN51" s="250"/>
      <c r="BO51" s="263"/>
      <c r="BP51" s="263"/>
      <c r="BQ51" s="260">
        <v>45</v>
      </c>
      <c r="BR51" s="261"/>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4"/>
    </row>
    <row r="52" spans="1:131" s="245" customFormat="1" ht="26.25" customHeight="1" x14ac:dyDescent="0.15">
      <c r="A52" s="259">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0"/>
      <c r="BK52" s="250"/>
      <c r="BL52" s="250"/>
      <c r="BM52" s="250"/>
      <c r="BN52" s="250"/>
      <c r="BO52" s="263"/>
      <c r="BP52" s="263"/>
      <c r="BQ52" s="260">
        <v>46</v>
      </c>
      <c r="BR52" s="261"/>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4"/>
    </row>
    <row r="53" spans="1:131" s="245" customFormat="1" ht="26.25" customHeight="1" x14ac:dyDescent="0.15">
      <c r="A53" s="259">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0"/>
      <c r="BK53" s="250"/>
      <c r="BL53" s="250"/>
      <c r="BM53" s="250"/>
      <c r="BN53" s="250"/>
      <c r="BO53" s="263"/>
      <c r="BP53" s="263"/>
      <c r="BQ53" s="260">
        <v>47</v>
      </c>
      <c r="BR53" s="261"/>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4"/>
    </row>
    <row r="54" spans="1:131" s="245" customFormat="1" ht="26.25" customHeight="1" x14ac:dyDescent="0.15">
      <c r="A54" s="259">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0"/>
      <c r="BK54" s="250"/>
      <c r="BL54" s="250"/>
      <c r="BM54" s="250"/>
      <c r="BN54" s="250"/>
      <c r="BO54" s="263"/>
      <c r="BP54" s="263"/>
      <c r="BQ54" s="260">
        <v>48</v>
      </c>
      <c r="BR54" s="261"/>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4"/>
    </row>
    <row r="55" spans="1:131" s="245" customFormat="1" ht="26.25" customHeight="1" x14ac:dyDescent="0.15">
      <c r="A55" s="259">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0"/>
      <c r="BK55" s="250"/>
      <c r="BL55" s="250"/>
      <c r="BM55" s="250"/>
      <c r="BN55" s="250"/>
      <c r="BO55" s="263"/>
      <c r="BP55" s="263"/>
      <c r="BQ55" s="260">
        <v>49</v>
      </c>
      <c r="BR55" s="261"/>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4"/>
    </row>
    <row r="56" spans="1:131" s="245" customFormat="1" ht="26.25" customHeight="1" x14ac:dyDescent="0.15">
      <c r="A56" s="259">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0"/>
      <c r="BK56" s="250"/>
      <c r="BL56" s="250"/>
      <c r="BM56" s="250"/>
      <c r="BN56" s="250"/>
      <c r="BO56" s="263"/>
      <c r="BP56" s="263"/>
      <c r="BQ56" s="260">
        <v>50</v>
      </c>
      <c r="BR56" s="261"/>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4"/>
    </row>
    <row r="57" spans="1:131" s="245" customFormat="1" ht="26.25" customHeight="1" x14ac:dyDescent="0.15">
      <c r="A57" s="259">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0"/>
      <c r="BK57" s="250"/>
      <c r="BL57" s="250"/>
      <c r="BM57" s="250"/>
      <c r="BN57" s="250"/>
      <c r="BO57" s="263"/>
      <c r="BP57" s="263"/>
      <c r="BQ57" s="260">
        <v>51</v>
      </c>
      <c r="BR57" s="261"/>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4"/>
    </row>
    <row r="58" spans="1:131" s="245" customFormat="1" ht="26.25" customHeight="1" x14ac:dyDescent="0.15">
      <c r="A58" s="259">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0"/>
      <c r="BK58" s="250"/>
      <c r="BL58" s="250"/>
      <c r="BM58" s="250"/>
      <c r="BN58" s="250"/>
      <c r="BO58" s="263"/>
      <c r="BP58" s="263"/>
      <c r="BQ58" s="260">
        <v>52</v>
      </c>
      <c r="BR58" s="261"/>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4"/>
    </row>
    <row r="59" spans="1:131" s="245" customFormat="1" ht="26.25" customHeight="1" x14ac:dyDescent="0.15">
      <c r="A59" s="259">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0"/>
      <c r="BK59" s="250"/>
      <c r="BL59" s="250"/>
      <c r="BM59" s="250"/>
      <c r="BN59" s="250"/>
      <c r="BO59" s="263"/>
      <c r="BP59" s="263"/>
      <c r="BQ59" s="260">
        <v>53</v>
      </c>
      <c r="BR59" s="261"/>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4"/>
    </row>
    <row r="60" spans="1:131" s="245" customFormat="1" ht="26.25" customHeight="1" x14ac:dyDescent="0.15">
      <c r="A60" s="259">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0"/>
      <c r="BK60" s="250"/>
      <c r="BL60" s="250"/>
      <c r="BM60" s="250"/>
      <c r="BN60" s="250"/>
      <c r="BO60" s="263"/>
      <c r="BP60" s="263"/>
      <c r="BQ60" s="260">
        <v>54</v>
      </c>
      <c r="BR60" s="261"/>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4"/>
    </row>
    <row r="61" spans="1:131" s="245" customFormat="1" ht="26.25" customHeight="1" thickBot="1" x14ac:dyDescent="0.2">
      <c r="A61" s="259">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0"/>
      <c r="BK61" s="250"/>
      <c r="BL61" s="250"/>
      <c r="BM61" s="250"/>
      <c r="BN61" s="250"/>
      <c r="BO61" s="263"/>
      <c r="BP61" s="263"/>
      <c r="BQ61" s="260">
        <v>55</v>
      </c>
      <c r="BR61" s="261"/>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4"/>
    </row>
    <row r="62" spans="1:131" s="245" customFormat="1" ht="26.25" customHeight="1" x14ac:dyDescent="0.15">
      <c r="A62" s="259">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407</v>
      </c>
      <c r="BK62" s="1130"/>
      <c r="BL62" s="1130"/>
      <c r="BM62" s="1130"/>
      <c r="BN62" s="1131"/>
      <c r="BO62" s="263"/>
      <c r="BP62" s="263"/>
      <c r="BQ62" s="260">
        <v>56</v>
      </c>
      <c r="BR62" s="261"/>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4"/>
    </row>
    <row r="63" spans="1:131" s="245" customFormat="1" ht="26.25" customHeight="1" thickBot="1" x14ac:dyDescent="0.2">
      <c r="A63" s="262" t="s">
        <v>388</v>
      </c>
      <c r="B63" s="1039" t="s">
        <v>408</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2006</v>
      </c>
      <c r="AG63" s="1054"/>
      <c r="AH63" s="1054"/>
      <c r="AI63" s="1054"/>
      <c r="AJ63" s="1125"/>
      <c r="AK63" s="1126"/>
      <c r="AL63" s="1058"/>
      <c r="AM63" s="1058"/>
      <c r="AN63" s="1058"/>
      <c r="AO63" s="1058"/>
      <c r="AP63" s="1054">
        <v>12777</v>
      </c>
      <c r="AQ63" s="1054"/>
      <c r="AR63" s="1054"/>
      <c r="AS63" s="1054"/>
      <c r="AT63" s="1054"/>
      <c r="AU63" s="1054">
        <v>4922</v>
      </c>
      <c r="AV63" s="1054"/>
      <c r="AW63" s="1054"/>
      <c r="AX63" s="1054"/>
      <c r="AY63" s="1054"/>
      <c r="AZ63" s="1120"/>
      <c r="BA63" s="1120"/>
      <c r="BB63" s="1120"/>
      <c r="BC63" s="1120"/>
      <c r="BD63" s="1120"/>
      <c r="BE63" s="1055"/>
      <c r="BF63" s="1055"/>
      <c r="BG63" s="1055"/>
      <c r="BH63" s="1055"/>
      <c r="BI63" s="1056"/>
      <c r="BJ63" s="1121" t="s">
        <v>409</v>
      </c>
      <c r="BK63" s="1046"/>
      <c r="BL63" s="1046"/>
      <c r="BM63" s="1046"/>
      <c r="BN63" s="1122"/>
      <c r="BO63" s="263"/>
      <c r="BP63" s="263"/>
      <c r="BQ63" s="260">
        <v>57</v>
      </c>
      <c r="BR63" s="261"/>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4"/>
    </row>
    <row r="64" spans="1:131" s="245" customFormat="1" ht="26.25" customHeight="1" x14ac:dyDescent="0.15">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58</v>
      </c>
      <c r="BR64" s="261"/>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4"/>
    </row>
    <row r="65" spans="1:131" s="245" customFormat="1" ht="26.25" customHeight="1" thickBot="1" x14ac:dyDescent="0.2">
      <c r="A65" s="250" t="s">
        <v>410</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59</v>
      </c>
      <c r="BR65" s="261"/>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4"/>
    </row>
    <row r="66" spans="1:131" s="245" customFormat="1" ht="26.25" customHeight="1" x14ac:dyDescent="0.15">
      <c r="A66" s="1090" t="s">
        <v>411</v>
      </c>
      <c r="B66" s="1091"/>
      <c r="C66" s="1091"/>
      <c r="D66" s="1091"/>
      <c r="E66" s="1091"/>
      <c r="F66" s="1091"/>
      <c r="G66" s="1091"/>
      <c r="H66" s="1091"/>
      <c r="I66" s="1091"/>
      <c r="J66" s="1091"/>
      <c r="K66" s="1091"/>
      <c r="L66" s="1091"/>
      <c r="M66" s="1091"/>
      <c r="N66" s="1091"/>
      <c r="O66" s="1091"/>
      <c r="P66" s="1092"/>
      <c r="Q66" s="1096" t="s">
        <v>412</v>
      </c>
      <c r="R66" s="1097"/>
      <c r="S66" s="1097"/>
      <c r="T66" s="1097"/>
      <c r="U66" s="1098"/>
      <c r="V66" s="1096" t="s">
        <v>413</v>
      </c>
      <c r="W66" s="1097"/>
      <c r="X66" s="1097"/>
      <c r="Y66" s="1097"/>
      <c r="Z66" s="1098"/>
      <c r="AA66" s="1096" t="s">
        <v>394</v>
      </c>
      <c r="AB66" s="1097"/>
      <c r="AC66" s="1097"/>
      <c r="AD66" s="1097"/>
      <c r="AE66" s="1098"/>
      <c r="AF66" s="1102" t="s">
        <v>395</v>
      </c>
      <c r="AG66" s="1103"/>
      <c r="AH66" s="1103"/>
      <c r="AI66" s="1103"/>
      <c r="AJ66" s="1104"/>
      <c r="AK66" s="1096" t="s">
        <v>414</v>
      </c>
      <c r="AL66" s="1091"/>
      <c r="AM66" s="1091"/>
      <c r="AN66" s="1091"/>
      <c r="AO66" s="1092"/>
      <c r="AP66" s="1096" t="s">
        <v>415</v>
      </c>
      <c r="AQ66" s="1097"/>
      <c r="AR66" s="1097"/>
      <c r="AS66" s="1097"/>
      <c r="AT66" s="1098"/>
      <c r="AU66" s="1096" t="s">
        <v>416</v>
      </c>
      <c r="AV66" s="1097"/>
      <c r="AW66" s="1097"/>
      <c r="AX66" s="1097"/>
      <c r="AY66" s="1098"/>
      <c r="AZ66" s="1096" t="s">
        <v>376</v>
      </c>
      <c r="BA66" s="1097"/>
      <c r="BB66" s="1097"/>
      <c r="BC66" s="1097"/>
      <c r="BD66" s="1112"/>
      <c r="BE66" s="263"/>
      <c r="BF66" s="263"/>
      <c r="BG66" s="263"/>
      <c r="BH66" s="263"/>
      <c r="BI66" s="263"/>
      <c r="BJ66" s="263"/>
      <c r="BK66" s="263"/>
      <c r="BL66" s="263"/>
      <c r="BM66" s="263"/>
      <c r="BN66" s="263"/>
      <c r="BO66" s="263"/>
      <c r="BP66" s="263"/>
      <c r="BQ66" s="260">
        <v>60</v>
      </c>
      <c r="BR66" s="265"/>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4"/>
    </row>
    <row r="67" spans="1:131" s="245"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3"/>
      <c r="BF67" s="263"/>
      <c r="BG67" s="263"/>
      <c r="BH67" s="263"/>
      <c r="BI67" s="263"/>
      <c r="BJ67" s="263"/>
      <c r="BK67" s="263"/>
      <c r="BL67" s="263"/>
      <c r="BM67" s="263"/>
      <c r="BN67" s="263"/>
      <c r="BO67" s="263"/>
      <c r="BP67" s="263"/>
      <c r="BQ67" s="260">
        <v>61</v>
      </c>
      <c r="BR67" s="265"/>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4"/>
    </row>
    <row r="68" spans="1:131" s="245" customFormat="1" ht="26.25" customHeight="1" thickTop="1" x14ac:dyDescent="0.15">
      <c r="A68" s="256">
        <v>1</v>
      </c>
      <c r="B68" s="1080" t="s">
        <v>574</v>
      </c>
      <c r="C68" s="1081"/>
      <c r="D68" s="1081"/>
      <c r="E68" s="1081"/>
      <c r="F68" s="1081"/>
      <c r="G68" s="1081"/>
      <c r="H68" s="1081"/>
      <c r="I68" s="1081"/>
      <c r="J68" s="1081"/>
      <c r="K68" s="1081"/>
      <c r="L68" s="1081"/>
      <c r="M68" s="1081"/>
      <c r="N68" s="1081"/>
      <c r="O68" s="1081"/>
      <c r="P68" s="1082"/>
      <c r="Q68" s="1083">
        <v>10771</v>
      </c>
      <c r="R68" s="1077"/>
      <c r="S68" s="1077"/>
      <c r="T68" s="1077"/>
      <c r="U68" s="1077"/>
      <c r="V68" s="1077">
        <v>10753</v>
      </c>
      <c r="W68" s="1077"/>
      <c r="X68" s="1077"/>
      <c r="Y68" s="1077"/>
      <c r="Z68" s="1077"/>
      <c r="AA68" s="1077">
        <v>18</v>
      </c>
      <c r="AB68" s="1077"/>
      <c r="AC68" s="1077"/>
      <c r="AD68" s="1077"/>
      <c r="AE68" s="1077"/>
      <c r="AF68" s="1077">
        <v>2066</v>
      </c>
      <c r="AG68" s="1077"/>
      <c r="AH68" s="1077"/>
      <c r="AI68" s="1077"/>
      <c r="AJ68" s="1077"/>
      <c r="AK68" s="1077" t="s">
        <v>575</v>
      </c>
      <c r="AL68" s="1077"/>
      <c r="AM68" s="1077"/>
      <c r="AN68" s="1077"/>
      <c r="AO68" s="1077"/>
      <c r="AP68" s="1077">
        <v>10409</v>
      </c>
      <c r="AQ68" s="1077"/>
      <c r="AR68" s="1077"/>
      <c r="AS68" s="1077"/>
      <c r="AT68" s="1077"/>
      <c r="AU68" s="1077">
        <v>796</v>
      </c>
      <c r="AV68" s="1077"/>
      <c r="AW68" s="1077"/>
      <c r="AX68" s="1077"/>
      <c r="AY68" s="1077"/>
      <c r="AZ68" s="1078"/>
      <c r="BA68" s="1078"/>
      <c r="BB68" s="1078"/>
      <c r="BC68" s="1078"/>
      <c r="BD68" s="1079"/>
      <c r="BE68" s="263"/>
      <c r="BF68" s="263"/>
      <c r="BG68" s="263"/>
      <c r="BH68" s="263"/>
      <c r="BI68" s="263"/>
      <c r="BJ68" s="263"/>
      <c r="BK68" s="263"/>
      <c r="BL68" s="263"/>
      <c r="BM68" s="263"/>
      <c r="BN68" s="263"/>
      <c r="BO68" s="263"/>
      <c r="BP68" s="263"/>
      <c r="BQ68" s="260">
        <v>62</v>
      </c>
      <c r="BR68" s="265"/>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4"/>
    </row>
    <row r="69" spans="1:131" s="245" customFormat="1" ht="26.25" customHeight="1" x14ac:dyDescent="0.15">
      <c r="A69" s="259">
        <v>2</v>
      </c>
      <c r="B69" s="1069" t="s">
        <v>576</v>
      </c>
      <c r="C69" s="1070"/>
      <c r="D69" s="1070"/>
      <c r="E69" s="1070"/>
      <c r="F69" s="1070"/>
      <c r="G69" s="1070"/>
      <c r="H69" s="1070"/>
      <c r="I69" s="1070"/>
      <c r="J69" s="1070"/>
      <c r="K69" s="1070"/>
      <c r="L69" s="1070"/>
      <c r="M69" s="1070"/>
      <c r="N69" s="1070"/>
      <c r="O69" s="1070"/>
      <c r="P69" s="1071"/>
      <c r="Q69" s="1072">
        <v>3823</v>
      </c>
      <c r="R69" s="1066"/>
      <c r="S69" s="1066"/>
      <c r="T69" s="1066"/>
      <c r="U69" s="1066"/>
      <c r="V69" s="1066">
        <v>3594</v>
      </c>
      <c r="W69" s="1066"/>
      <c r="X69" s="1066"/>
      <c r="Y69" s="1066"/>
      <c r="Z69" s="1066"/>
      <c r="AA69" s="1066">
        <v>229</v>
      </c>
      <c r="AB69" s="1066"/>
      <c r="AC69" s="1066"/>
      <c r="AD69" s="1066"/>
      <c r="AE69" s="1066"/>
      <c r="AF69" s="1066">
        <v>229</v>
      </c>
      <c r="AG69" s="1066"/>
      <c r="AH69" s="1066"/>
      <c r="AI69" s="1066"/>
      <c r="AJ69" s="1066"/>
      <c r="AK69" s="1066" t="s">
        <v>575</v>
      </c>
      <c r="AL69" s="1066"/>
      <c r="AM69" s="1066"/>
      <c r="AN69" s="1066"/>
      <c r="AO69" s="1066"/>
      <c r="AP69" s="1066">
        <v>5476</v>
      </c>
      <c r="AQ69" s="1066"/>
      <c r="AR69" s="1066"/>
      <c r="AS69" s="1066"/>
      <c r="AT69" s="1066"/>
      <c r="AU69" s="1066">
        <v>1690</v>
      </c>
      <c r="AV69" s="1066"/>
      <c r="AW69" s="1066"/>
      <c r="AX69" s="1066"/>
      <c r="AY69" s="1066"/>
      <c r="AZ69" s="1067"/>
      <c r="BA69" s="1067"/>
      <c r="BB69" s="1067"/>
      <c r="BC69" s="1067"/>
      <c r="BD69" s="1068"/>
      <c r="BE69" s="263"/>
      <c r="BF69" s="263"/>
      <c r="BG69" s="263"/>
      <c r="BH69" s="263"/>
      <c r="BI69" s="263"/>
      <c r="BJ69" s="263"/>
      <c r="BK69" s="263"/>
      <c r="BL69" s="263"/>
      <c r="BM69" s="263"/>
      <c r="BN69" s="263"/>
      <c r="BO69" s="263"/>
      <c r="BP69" s="263"/>
      <c r="BQ69" s="260">
        <v>63</v>
      </c>
      <c r="BR69" s="265"/>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4"/>
    </row>
    <row r="70" spans="1:131" s="245" customFormat="1" ht="26.25" customHeight="1" x14ac:dyDescent="0.15">
      <c r="A70" s="259">
        <v>3</v>
      </c>
      <c r="B70" s="1069" t="s">
        <v>577</v>
      </c>
      <c r="C70" s="1070"/>
      <c r="D70" s="1070"/>
      <c r="E70" s="1070"/>
      <c r="F70" s="1070"/>
      <c r="G70" s="1070"/>
      <c r="H70" s="1070"/>
      <c r="I70" s="1070"/>
      <c r="J70" s="1070"/>
      <c r="K70" s="1070"/>
      <c r="L70" s="1070"/>
      <c r="M70" s="1070"/>
      <c r="N70" s="1070"/>
      <c r="O70" s="1070"/>
      <c r="P70" s="1071"/>
      <c r="Q70" s="1072">
        <v>539</v>
      </c>
      <c r="R70" s="1066"/>
      <c r="S70" s="1066"/>
      <c r="T70" s="1066"/>
      <c r="U70" s="1066"/>
      <c r="V70" s="1066">
        <v>522</v>
      </c>
      <c r="W70" s="1066"/>
      <c r="X70" s="1066"/>
      <c r="Y70" s="1066"/>
      <c r="Z70" s="1066"/>
      <c r="AA70" s="1066">
        <v>17</v>
      </c>
      <c r="AB70" s="1066"/>
      <c r="AC70" s="1066"/>
      <c r="AD70" s="1066"/>
      <c r="AE70" s="1066"/>
      <c r="AF70" s="1066">
        <v>17</v>
      </c>
      <c r="AG70" s="1066"/>
      <c r="AH70" s="1066"/>
      <c r="AI70" s="1066"/>
      <c r="AJ70" s="1066"/>
      <c r="AK70" s="1066" t="s">
        <v>575</v>
      </c>
      <c r="AL70" s="1066"/>
      <c r="AM70" s="1066"/>
      <c r="AN70" s="1066"/>
      <c r="AO70" s="1066"/>
      <c r="AP70" s="1066" t="s">
        <v>575</v>
      </c>
      <c r="AQ70" s="1066"/>
      <c r="AR70" s="1066"/>
      <c r="AS70" s="1066"/>
      <c r="AT70" s="1066"/>
      <c r="AU70" s="1066" t="s">
        <v>575</v>
      </c>
      <c r="AV70" s="1066"/>
      <c r="AW70" s="1066"/>
      <c r="AX70" s="1066"/>
      <c r="AY70" s="1066"/>
      <c r="AZ70" s="1067"/>
      <c r="BA70" s="1067"/>
      <c r="BB70" s="1067"/>
      <c r="BC70" s="1067"/>
      <c r="BD70" s="1068"/>
      <c r="BE70" s="263"/>
      <c r="BF70" s="263"/>
      <c r="BG70" s="263"/>
      <c r="BH70" s="263"/>
      <c r="BI70" s="263"/>
      <c r="BJ70" s="263"/>
      <c r="BK70" s="263"/>
      <c r="BL70" s="263"/>
      <c r="BM70" s="263"/>
      <c r="BN70" s="263"/>
      <c r="BO70" s="263"/>
      <c r="BP70" s="263"/>
      <c r="BQ70" s="260">
        <v>64</v>
      </c>
      <c r="BR70" s="265"/>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4"/>
    </row>
    <row r="71" spans="1:131" s="245" customFormat="1" ht="26.25" customHeight="1" x14ac:dyDescent="0.15">
      <c r="A71" s="259">
        <v>4</v>
      </c>
      <c r="B71" s="1069" t="s">
        <v>578</v>
      </c>
      <c r="C71" s="1070"/>
      <c r="D71" s="1070"/>
      <c r="E71" s="1070"/>
      <c r="F71" s="1070"/>
      <c r="G71" s="1070"/>
      <c r="H71" s="1070"/>
      <c r="I71" s="1070"/>
      <c r="J71" s="1070"/>
      <c r="K71" s="1070"/>
      <c r="L71" s="1070"/>
      <c r="M71" s="1070"/>
      <c r="N71" s="1070"/>
      <c r="O71" s="1070"/>
      <c r="P71" s="1071"/>
      <c r="Q71" s="1072">
        <v>159202</v>
      </c>
      <c r="R71" s="1066"/>
      <c r="S71" s="1066"/>
      <c r="T71" s="1066"/>
      <c r="U71" s="1066"/>
      <c r="V71" s="1066">
        <v>154250</v>
      </c>
      <c r="W71" s="1066"/>
      <c r="X71" s="1066"/>
      <c r="Y71" s="1066"/>
      <c r="Z71" s="1066"/>
      <c r="AA71" s="1066">
        <v>4952</v>
      </c>
      <c r="AB71" s="1066"/>
      <c r="AC71" s="1066"/>
      <c r="AD71" s="1066"/>
      <c r="AE71" s="1066"/>
      <c r="AF71" s="1066">
        <v>4952</v>
      </c>
      <c r="AG71" s="1066"/>
      <c r="AH71" s="1066"/>
      <c r="AI71" s="1066"/>
      <c r="AJ71" s="1066"/>
      <c r="AK71" s="1066">
        <v>618</v>
      </c>
      <c r="AL71" s="1066"/>
      <c r="AM71" s="1066"/>
      <c r="AN71" s="1066"/>
      <c r="AO71" s="1066"/>
      <c r="AP71" s="1066" t="s">
        <v>575</v>
      </c>
      <c r="AQ71" s="1066"/>
      <c r="AR71" s="1066"/>
      <c r="AS71" s="1066"/>
      <c r="AT71" s="1066"/>
      <c r="AU71" s="1066" t="s">
        <v>575</v>
      </c>
      <c r="AV71" s="1066"/>
      <c r="AW71" s="1066"/>
      <c r="AX71" s="1066"/>
      <c r="AY71" s="1066"/>
      <c r="AZ71" s="1067"/>
      <c r="BA71" s="1067"/>
      <c r="BB71" s="1067"/>
      <c r="BC71" s="1067"/>
      <c r="BD71" s="1068"/>
      <c r="BE71" s="263"/>
      <c r="BF71" s="263"/>
      <c r="BG71" s="263"/>
      <c r="BH71" s="263"/>
      <c r="BI71" s="263"/>
      <c r="BJ71" s="263"/>
      <c r="BK71" s="263"/>
      <c r="BL71" s="263"/>
      <c r="BM71" s="263"/>
      <c r="BN71" s="263"/>
      <c r="BO71" s="263"/>
      <c r="BP71" s="263"/>
      <c r="BQ71" s="260">
        <v>65</v>
      </c>
      <c r="BR71" s="265"/>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4"/>
    </row>
    <row r="72" spans="1:131" s="245" customFormat="1" ht="26.25" customHeight="1" x14ac:dyDescent="0.15">
      <c r="A72" s="259">
        <v>5</v>
      </c>
      <c r="B72" s="1069" t="s">
        <v>579</v>
      </c>
      <c r="C72" s="1070"/>
      <c r="D72" s="1070"/>
      <c r="E72" s="1070"/>
      <c r="F72" s="1070"/>
      <c r="G72" s="1070"/>
      <c r="H72" s="1070"/>
      <c r="I72" s="1070"/>
      <c r="J72" s="1070"/>
      <c r="K72" s="1070"/>
      <c r="L72" s="1070"/>
      <c r="M72" s="1070"/>
      <c r="N72" s="1070"/>
      <c r="O72" s="1070"/>
      <c r="P72" s="1071"/>
      <c r="Q72" s="1072">
        <v>3603</v>
      </c>
      <c r="R72" s="1066"/>
      <c r="S72" s="1066"/>
      <c r="T72" s="1066"/>
      <c r="U72" s="1066"/>
      <c r="V72" s="1066">
        <v>3083</v>
      </c>
      <c r="W72" s="1066"/>
      <c r="X72" s="1066"/>
      <c r="Y72" s="1066"/>
      <c r="Z72" s="1066"/>
      <c r="AA72" s="1066">
        <v>520</v>
      </c>
      <c r="AB72" s="1066"/>
      <c r="AC72" s="1066"/>
      <c r="AD72" s="1066"/>
      <c r="AE72" s="1066"/>
      <c r="AF72" s="1066">
        <v>520</v>
      </c>
      <c r="AG72" s="1066"/>
      <c r="AH72" s="1066"/>
      <c r="AI72" s="1066"/>
      <c r="AJ72" s="1066"/>
      <c r="AK72" s="1066" t="s">
        <v>575</v>
      </c>
      <c r="AL72" s="1066"/>
      <c r="AM72" s="1066"/>
      <c r="AN72" s="1066"/>
      <c r="AO72" s="1066"/>
      <c r="AP72" s="1066" t="s">
        <v>575</v>
      </c>
      <c r="AQ72" s="1066"/>
      <c r="AR72" s="1066"/>
      <c r="AS72" s="1066"/>
      <c r="AT72" s="1066"/>
      <c r="AU72" s="1066" t="s">
        <v>575</v>
      </c>
      <c r="AV72" s="1066"/>
      <c r="AW72" s="1066"/>
      <c r="AX72" s="1066"/>
      <c r="AY72" s="1066"/>
      <c r="AZ72" s="1067"/>
      <c r="BA72" s="1067"/>
      <c r="BB72" s="1067"/>
      <c r="BC72" s="1067"/>
      <c r="BD72" s="1068"/>
      <c r="BE72" s="263"/>
      <c r="BF72" s="263"/>
      <c r="BG72" s="263"/>
      <c r="BH72" s="263"/>
      <c r="BI72" s="263"/>
      <c r="BJ72" s="263"/>
      <c r="BK72" s="263"/>
      <c r="BL72" s="263"/>
      <c r="BM72" s="263"/>
      <c r="BN72" s="263"/>
      <c r="BO72" s="263"/>
      <c r="BP72" s="263"/>
      <c r="BQ72" s="260">
        <v>66</v>
      </c>
      <c r="BR72" s="265"/>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4"/>
    </row>
    <row r="73" spans="1:131" s="245" customFormat="1" ht="26.25" customHeight="1" x14ac:dyDescent="0.15">
      <c r="A73" s="259">
        <v>6</v>
      </c>
      <c r="B73" s="1069" t="s">
        <v>580</v>
      </c>
      <c r="C73" s="1070"/>
      <c r="D73" s="1070"/>
      <c r="E73" s="1070"/>
      <c r="F73" s="1070"/>
      <c r="G73" s="1070"/>
      <c r="H73" s="1070"/>
      <c r="I73" s="1070"/>
      <c r="J73" s="1070"/>
      <c r="K73" s="1070"/>
      <c r="L73" s="1070"/>
      <c r="M73" s="1070"/>
      <c r="N73" s="1070"/>
      <c r="O73" s="1070"/>
      <c r="P73" s="1071"/>
      <c r="Q73" s="1072">
        <v>154</v>
      </c>
      <c r="R73" s="1066"/>
      <c r="S73" s="1066"/>
      <c r="T73" s="1066"/>
      <c r="U73" s="1066"/>
      <c r="V73" s="1066">
        <v>150</v>
      </c>
      <c r="W73" s="1066"/>
      <c r="X73" s="1066"/>
      <c r="Y73" s="1066"/>
      <c r="Z73" s="1066"/>
      <c r="AA73" s="1066">
        <v>4</v>
      </c>
      <c r="AB73" s="1066"/>
      <c r="AC73" s="1066"/>
      <c r="AD73" s="1066"/>
      <c r="AE73" s="1066"/>
      <c r="AF73" s="1066">
        <v>4</v>
      </c>
      <c r="AG73" s="1066"/>
      <c r="AH73" s="1066"/>
      <c r="AI73" s="1066"/>
      <c r="AJ73" s="1066"/>
      <c r="AK73" s="1066" t="s">
        <v>575</v>
      </c>
      <c r="AL73" s="1066"/>
      <c r="AM73" s="1066"/>
      <c r="AN73" s="1066"/>
      <c r="AO73" s="1066"/>
      <c r="AP73" s="1066" t="s">
        <v>575</v>
      </c>
      <c r="AQ73" s="1066"/>
      <c r="AR73" s="1066"/>
      <c r="AS73" s="1066"/>
      <c r="AT73" s="1066"/>
      <c r="AU73" s="1066" t="s">
        <v>575</v>
      </c>
      <c r="AV73" s="1066"/>
      <c r="AW73" s="1066"/>
      <c r="AX73" s="1066"/>
      <c r="AY73" s="1066"/>
      <c r="AZ73" s="1067"/>
      <c r="BA73" s="1067"/>
      <c r="BB73" s="1067"/>
      <c r="BC73" s="1067"/>
      <c r="BD73" s="1068"/>
      <c r="BE73" s="263"/>
      <c r="BF73" s="263"/>
      <c r="BG73" s="263"/>
      <c r="BH73" s="263"/>
      <c r="BI73" s="263"/>
      <c r="BJ73" s="263"/>
      <c r="BK73" s="263"/>
      <c r="BL73" s="263"/>
      <c r="BM73" s="263"/>
      <c r="BN73" s="263"/>
      <c r="BO73" s="263"/>
      <c r="BP73" s="263"/>
      <c r="BQ73" s="260">
        <v>67</v>
      </c>
      <c r="BR73" s="265"/>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4"/>
    </row>
    <row r="74" spans="1:131" s="245" customFormat="1" ht="26.25" customHeight="1" x14ac:dyDescent="0.15">
      <c r="A74" s="259">
        <v>7</v>
      </c>
      <c r="B74" s="1069" t="s">
        <v>581</v>
      </c>
      <c r="C74" s="1070"/>
      <c r="D74" s="1070"/>
      <c r="E74" s="1070"/>
      <c r="F74" s="1070"/>
      <c r="G74" s="1070"/>
      <c r="H74" s="1070"/>
      <c r="I74" s="1070"/>
      <c r="J74" s="1070"/>
      <c r="K74" s="1070"/>
      <c r="L74" s="1070"/>
      <c r="M74" s="1070"/>
      <c r="N74" s="1070"/>
      <c r="O74" s="1070"/>
      <c r="P74" s="1071"/>
      <c r="Q74" s="1072">
        <v>1</v>
      </c>
      <c r="R74" s="1066"/>
      <c r="S74" s="1066"/>
      <c r="T74" s="1066"/>
      <c r="U74" s="1066"/>
      <c r="V74" s="1066">
        <v>1</v>
      </c>
      <c r="W74" s="1066"/>
      <c r="X74" s="1066"/>
      <c r="Y74" s="1066"/>
      <c r="Z74" s="1066"/>
      <c r="AA74" s="1066">
        <v>0</v>
      </c>
      <c r="AB74" s="1066"/>
      <c r="AC74" s="1066"/>
      <c r="AD74" s="1066"/>
      <c r="AE74" s="1066"/>
      <c r="AF74" s="1066">
        <v>0</v>
      </c>
      <c r="AG74" s="1066"/>
      <c r="AH74" s="1066"/>
      <c r="AI74" s="1066"/>
      <c r="AJ74" s="1066"/>
      <c r="AK74" s="1066" t="s">
        <v>575</v>
      </c>
      <c r="AL74" s="1066"/>
      <c r="AM74" s="1066"/>
      <c r="AN74" s="1066"/>
      <c r="AO74" s="1066"/>
      <c r="AP74" s="1066" t="s">
        <v>575</v>
      </c>
      <c r="AQ74" s="1066"/>
      <c r="AR74" s="1066"/>
      <c r="AS74" s="1066"/>
      <c r="AT74" s="1066"/>
      <c r="AU74" s="1066" t="s">
        <v>575</v>
      </c>
      <c r="AV74" s="1066"/>
      <c r="AW74" s="1066"/>
      <c r="AX74" s="1066"/>
      <c r="AY74" s="1066"/>
      <c r="AZ74" s="1067"/>
      <c r="BA74" s="1067"/>
      <c r="BB74" s="1067"/>
      <c r="BC74" s="1067"/>
      <c r="BD74" s="1068"/>
      <c r="BE74" s="263"/>
      <c r="BF74" s="263"/>
      <c r="BG74" s="263"/>
      <c r="BH74" s="263"/>
      <c r="BI74" s="263"/>
      <c r="BJ74" s="263"/>
      <c r="BK74" s="263"/>
      <c r="BL74" s="263"/>
      <c r="BM74" s="263"/>
      <c r="BN74" s="263"/>
      <c r="BO74" s="263"/>
      <c r="BP74" s="263"/>
      <c r="BQ74" s="260">
        <v>68</v>
      </c>
      <c r="BR74" s="265"/>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4"/>
    </row>
    <row r="75" spans="1:131" s="245" customFormat="1" ht="26.25" customHeight="1" x14ac:dyDescent="0.15">
      <c r="A75" s="259">
        <v>8</v>
      </c>
      <c r="B75" s="1069" t="s">
        <v>582</v>
      </c>
      <c r="C75" s="1070"/>
      <c r="D75" s="1070"/>
      <c r="E75" s="1070"/>
      <c r="F75" s="1070"/>
      <c r="G75" s="1070"/>
      <c r="H75" s="1070"/>
      <c r="I75" s="1070"/>
      <c r="J75" s="1070"/>
      <c r="K75" s="1070"/>
      <c r="L75" s="1070"/>
      <c r="M75" s="1070"/>
      <c r="N75" s="1070"/>
      <c r="O75" s="1070"/>
      <c r="P75" s="1071"/>
      <c r="Q75" s="1073">
        <v>1</v>
      </c>
      <c r="R75" s="1074"/>
      <c r="S75" s="1074"/>
      <c r="T75" s="1074"/>
      <c r="U75" s="1075"/>
      <c r="V75" s="1076">
        <v>1</v>
      </c>
      <c r="W75" s="1074"/>
      <c r="X75" s="1074"/>
      <c r="Y75" s="1074"/>
      <c r="Z75" s="1075"/>
      <c r="AA75" s="1076">
        <v>0</v>
      </c>
      <c r="AB75" s="1074"/>
      <c r="AC75" s="1074"/>
      <c r="AD75" s="1074"/>
      <c r="AE75" s="1075"/>
      <c r="AF75" s="1076">
        <v>0</v>
      </c>
      <c r="AG75" s="1074"/>
      <c r="AH75" s="1074"/>
      <c r="AI75" s="1074"/>
      <c r="AJ75" s="1075"/>
      <c r="AK75" s="1066" t="s">
        <v>575</v>
      </c>
      <c r="AL75" s="1066"/>
      <c r="AM75" s="1066"/>
      <c r="AN75" s="1066"/>
      <c r="AO75" s="1066"/>
      <c r="AP75" s="1076" t="s">
        <v>575</v>
      </c>
      <c r="AQ75" s="1074"/>
      <c r="AR75" s="1074"/>
      <c r="AS75" s="1074"/>
      <c r="AT75" s="1075"/>
      <c r="AU75" s="1076" t="s">
        <v>575</v>
      </c>
      <c r="AV75" s="1074"/>
      <c r="AW75" s="1074"/>
      <c r="AX75" s="1074"/>
      <c r="AY75" s="1075"/>
      <c r="AZ75" s="1067"/>
      <c r="BA75" s="1067"/>
      <c r="BB75" s="1067"/>
      <c r="BC75" s="1067"/>
      <c r="BD75" s="1068"/>
      <c r="BE75" s="263"/>
      <c r="BF75" s="263"/>
      <c r="BG75" s="263"/>
      <c r="BH75" s="263"/>
      <c r="BI75" s="263"/>
      <c r="BJ75" s="263"/>
      <c r="BK75" s="263"/>
      <c r="BL75" s="263"/>
      <c r="BM75" s="263"/>
      <c r="BN75" s="263"/>
      <c r="BO75" s="263"/>
      <c r="BP75" s="263"/>
      <c r="BQ75" s="260">
        <v>69</v>
      </c>
      <c r="BR75" s="265"/>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4"/>
    </row>
    <row r="76" spans="1:131" s="245" customFormat="1" ht="26.25" customHeight="1" x14ac:dyDescent="0.15">
      <c r="A76" s="259">
        <v>9</v>
      </c>
      <c r="B76" s="1069" t="s">
        <v>583</v>
      </c>
      <c r="C76" s="1070"/>
      <c r="D76" s="1070"/>
      <c r="E76" s="1070"/>
      <c r="F76" s="1070"/>
      <c r="G76" s="1070"/>
      <c r="H76" s="1070"/>
      <c r="I76" s="1070"/>
      <c r="J76" s="1070"/>
      <c r="K76" s="1070"/>
      <c r="L76" s="1070"/>
      <c r="M76" s="1070"/>
      <c r="N76" s="1070"/>
      <c r="O76" s="1070"/>
      <c r="P76" s="1071"/>
      <c r="Q76" s="1073">
        <v>5</v>
      </c>
      <c r="R76" s="1074"/>
      <c r="S76" s="1074"/>
      <c r="T76" s="1074"/>
      <c r="U76" s="1075"/>
      <c r="V76" s="1076">
        <v>3</v>
      </c>
      <c r="W76" s="1074"/>
      <c r="X76" s="1074"/>
      <c r="Y76" s="1074"/>
      <c r="Z76" s="1075"/>
      <c r="AA76" s="1076">
        <v>2</v>
      </c>
      <c r="AB76" s="1074"/>
      <c r="AC76" s="1074"/>
      <c r="AD76" s="1074"/>
      <c r="AE76" s="1075"/>
      <c r="AF76" s="1076">
        <v>2</v>
      </c>
      <c r="AG76" s="1074"/>
      <c r="AH76" s="1074"/>
      <c r="AI76" s="1074"/>
      <c r="AJ76" s="1075"/>
      <c r="AK76" s="1066" t="s">
        <v>575</v>
      </c>
      <c r="AL76" s="1066"/>
      <c r="AM76" s="1066"/>
      <c r="AN76" s="1066"/>
      <c r="AO76" s="1066"/>
      <c r="AP76" s="1076" t="s">
        <v>575</v>
      </c>
      <c r="AQ76" s="1074"/>
      <c r="AR76" s="1074"/>
      <c r="AS76" s="1074"/>
      <c r="AT76" s="1075"/>
      <c r="AU76" s="1076" t="s">
        <v>575</v>
      </c>
      <c r="AV76" s="1074"/>
      <c r="AW76" s="1074"/>
      <c r="AX76" s="1074"/>
      <c r="AY76" s="1075"/>
      <c r="AZ76" s="1067"/>
      <c r="BA76" s="1067"/>
      <c r="BB76" s="1067"/>
      <c r="BC76" s="1067"/>
      <c r="BD76" s="1068"/>
      <c r="BE76" s="263"/>
      <c r="BF76" s="263"/>
      <c r="BG76" s="263"/>
      <c r="BH76" s="263"/>
      <c r="BI76" s="263"/>
      <c r="BJ76" s="263"/>
      <c r="BK76" s="263"/>
      <c r="BL76" s="263"/>
      <c r="BM76" s="263"/>
      <c r="BN76" s="263"/>
      <c r="BO76" s="263"/>
      <c r="BP76" s="263"/>
      <c r="BQ76" s="260">
        <v>70</v>
      </c>
      <c r="BR76" s="265"/>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4"/>
    </row>
    <row r="77" spans="1:131" s="245" customFormat="1" ht="26.25" customHeight="1" x14ac:dyDescent="0.15">
      <c r="A77" s="259">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3"/>
      <c r="BF77" s="263"/>
      <c r="BG77" s="263"/>
      <c r="BH77" s="263"/>
      <c r="BI77" s="263"/>
      <c r="BJ77" s="263"/>
      <c r="BK77" s="263"/>
      <c r="BL77" s="263"/>
      <c r="BM77" s="263"/>
      <c r="BN77" s="263"/>
      <c r="BO77" s="263"/>
      <c r="BP77" s="263"/>
      <c r="BQ77" s="260">
        <v>71</v>
      </c>
      <c r="BR77" s="265"/>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4"/>
    </row>
    <row r="78" spans="1:131" s="245" customFormat="1" ht="26.25" customHeight="1" x14ac:dyDescent="0.15">
      <c r="A78" s="259">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3"/>
      <c r="BF78" s="263"/>
      <c r="BG78" s="263"/>
      <c r="BH78" s="263"/>
      <c r="BI78" s="263"/>
      <c r="BJ78" s="266"/>
      <c r="BK78" s="266"/>
      <c r="BL78" s="266"/>
      <c r="BM78" s="266"/>
      <c r="BN78" s="266"/>
      <c r="BO78" s="263"/>
      <c r="BP78" s="263"/>
      <c r="BQ78" s="260">
        <v>72</v>
      </c>
      <c r="BR78" s="265"/>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4"/>
    </row>
    <row r="79" spans="1:131" s="245" customFormat="1" ht="26.25" customHeight="1" x14ac:dyDescent="0.15">
      <c r="A79" s="259">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3"/>
      <c r="BF79" s="263"/>
      <c r="BG79" s="263"/>
      <c r="BH79" s="263"/>
      <c r="BI79" s="263"/>
      <c r="BJ79" s="266"/>
      <c r="BK79" s="266"/>
      <c r="BL79" s="266"/>
      <c r="BM79" s="266"/>
      <c r="BN79" s="266"/>
      <c r="BO79" s="263"/>
      <c r="BP79" s="263"/>
      <c r="BQ79" s="260">
        <v>73</v>
      </c>
      <c r="BR79" s="265"/>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4"/>
    </row>
    <row r="80" spans="1:131" s="245" customFormat="1" ht="26.25" customHeight="1" x14ac:dyDescent="0.15">
      <c r="A80" s="259">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3"/>
      <c r="BF80" s="263"/>
      <c r="BG80" s="263"/>
      <c r="BH80" s="263"/>
      <c r="BI80" s="263"/>
      <c r="BJ80" s="263"/>
      <c r="BK80" s="263"/>
      <c r="BL80" s="263"/>
      <c r="BM80" s="263"/>
      <c r="BN80" s="263"/>
      <c r="BO80" s="263"/>
      <c r="BP80" s="263"/>
      <c r="BQ80" s="260">
        <v>74</v>
      </c>
      <c r="BR80" s="265"/>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4"/>
    </row>
    <row r="81" spans="1:131" s="245" customFormat="1" ht="26.25" customHeight="1" x14ac:dyDescent="0.15">
      <c r="A81" s="259">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3"/>
      <c r="BF81" s="263"/>
      <c r="BG81" s="263"/>
      <c r="BH81" s="263"/>
      <c r="BI81" s="263"/>
      <c r="BJ81" s="263"/>
      <c r="BK81" s="263"/>
      <c r="BL81" s="263"/>
      <c r="BM81" s="263"/>
      <c r="BN81" s="263"/>
      <c r="BO81" s="263"/>
      <c r="BP81" s="263"/>
      <c r="BQ81" s="260">
        <v>75</v>
      </c>
      <c r="BR81" s="265"/>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4"/>
    </row>
    <row r="82" spans="1:131" s="245" customFormat="1" ht="26.25" customHeight="1" x14ac:dyDescent="0.15">
      <c r="A82" s="259">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3"/>
      <c r="BF82" s="263"/>
      <c r="BG82" s="263"/>
      <c r="BH82" s="263"/>
      <c r="BI82" s="263"/>
      <c r="BJ82" s="263"/>
      <c r="BK82" s="263"/>
      <c r="BL82" s="263"/>
      <c r="BM82" s="263"/>
      <c r="BN82" s="263"/>
      <c r="BO82" s="263"/>
      <c r="BP82" s="263"/>
      <c r="BQ82" s="260">
        <v>76</v>
      </c>
      <c r="BR82" s="265"/>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4"/>
    </row>
    <row r="83" spans="1:131" s="245" customFormat="1" ht="26.25" customHeight="1" x14ac:dyDescent="0.15">
      <c r="A83" s="259">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3"/>
      <c r="BF83" s="263"/>
      <c r="BG83" s="263"/>
      <c r="BH83" s="263"/>
      <c r="BI83" s="263"/>
      <c r="BJ83" s="263"/>
      <c r="BK83" s="263"/>
      <c r="BL83" s="263"/>
      <c r="BM83" s="263"/>
      <c r="BN83" s="263"/>
      <c r="BO83" s="263"/>
      <c r="BP83" s="263"/>
      <c r="BQ83" s="260">
        <v>77</v>
      </c>
      <c r="BR83" s="265"/>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4"/>
    </row>
    <row r="84" spans="1:131" s="245" customFormat="1" ht="26.25" customHeight="1" x14ac:dyDescent="0.15">
      <c r="A84" s="259">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3"/>
      <c r="BF84" s="263"/>
      <c r="BG84" s="263"/>
      <c r="BH84" s="263"/>
      <c r="BI84" s="263"/>
      <c r="BJ84" s="263"/>
      <c r="BK84" s="263"/>
      <c r="BL84" s="263"/>
      <c r="BM84" s="263"/>
      <c r="BN84" s="263"/>
      <c r="BO84" s="263"/>
      <c r="BP84" s="263"/>
      <c r="BQ84" s="260">
        <v>78</v>
      </c>
      <c r="BR84" s="265"/>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4"/>
    </row>
    <row r="85" spans="1:131" s="245" customFormat="1" ht="26.25" customHeight="1" x14ac:dyDescent="0.15">
      <c r="A85" s="259">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3"/>
      <c r="BF85" s="263"/>
      <c r="BG85" s="263"/>
      <c r="BH85" s="263"/>
      <c r="BI85" s="263"/>
      <c r="BJ85" s="263"/>
      <c r="BK85" s="263"/>
      <c r="BL85" s="263"/>
      <c r="BM85" s="263"/>
      <c r="BN85" s="263"/>
      <c r="BO85" s="263"/>
      <c r="BP85" s="263"/>
      <c r="BQ85" s="260">
        <v>79</v>
      </c>
      <c r="BR85" s="265"/>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4"/>
    </row>
    <row r="86" spans="1:131" s="245" customFormat="1" ht="26.25" customHeight="1" x14ac:dyDescent="0.15">
      <c r="A86" s="259">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3"/>
      <c r="BF86" s="263"/>
      <c r="BG86" s="263"/>
      <c r="BH86" s="263"/>
      <c r="BI86" s="263"/>
      <c r="BJ86" s="263"/>
      <c r="BK86" s="263"/>
      <c r="BL86" s="263"/>
      <c r="BM86" s="263"/>
      <c r="BN86" s="263"/>
      <c r="BO86" s="263"/>
      <c r="BP86" s="263"/>
      <c r="BQ86" s="260">
        <v>80</v>
      </c>
      <c r="BR86" s="265"/>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4"/>
    </row>
    <row r="87" spans="1:131" s="245" customFormat="1" ht="26.25" customHeight="1" x14ac:dyDescent="0.15">
      <c r="A87" s="267">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3"/>
      <c r="BF87" s="263"/>
      <c r="BG87" s="263"/>
      <c r="BH87" s="263"/>
      <c r="BI87" s="263"/>
      <c r="BJ87" s="263"/>
      <c r="BK87" s="263"/>
      <c r="BL87" s="263"/>
      <c r="BM87" s="263"/>
      <c r="BN87" s="263"/>
      <c r="BO87" s="263"/>
      <c r="BP87" s="263"/>
      <c r="BQ87" s="260">
        <v>81</v>
      </c>
      <c r="BR87" s="265"/>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4"/>
    </row>
    <row r="88" spans="1:131" s="245" customFormat="1" ht="26.25" customHeight="1" thickBot="1" x14ac:dyDescent="0.2">
      <c r="A88" s="262" t="s">
        <v>388</v>
      </c>
      <c r="B88" s="1039" t="s">
        <v>417</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7790</v>
      </c>
      <c r="AG88" s="1054"/>
      <c r="AH88" s="1054"/>
      <c r="AI88" s="1054"/>
      <c r="AJ88" s="1054"/>
      <c r="AK88" s="1058"/>
      <c r="AL88" s="1058"/>
      <c r="AM88" s="1058"/>
      <c r="AN88" s="1058"/>
      <c r="AO88" s="1058"/>
      <c r="AP88" s="1054">
        <v>15885</v>
      </c>
      <c r="AQ88" s="1054"/>
      <c r="AR88" s="1054"/>
      <c r="AS88" s="1054"/>
      <c r="AT88" s="1054"/>
      <c r="AU88" s="1054">
        <v>2486</v>
      </c>
      <c r="AV88" s="1054"/>
      <c r="AW88" s="1054"/>
      <c r="AX88" s="1054"/>
      <c r="AY88" s="1054"/>
      <c r="AZ88" s="1055"/>
      <c r="BA88" s="1055"/>
      <c r="BB88" s="1055"/>
      <c r="BC88" s="1055"/>
      <c r="BD88" s="1056"/>
      <c r="BE88" s="263"/>
      <c r="BF88" s="263"/>
      <c r="BG88" s="263"/>
      <c r="BH88" s="263"/>
      <c r="BI88" s="263"/>
      <c r="BJ88" s="263"/>
      <c r="BK88" s="263"/>
      <c r="BL88" s="263"/>
      <c r="BM88" s="263"/>
      <c r="BN88" s="263"/>
      <c r="BO88" s="263"/>
      <c r="BP88" s="263"/>
      <c r="BQ88" s="260">
        <v>82</v>
      </c>
      <c r="BR88" s="265"/>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4"/>
    </row>
    <row r="89" spans="1:131" s="245" customFormat="1" ht="26.25" hidden="1" customHeight="1" x14ac:dyDescent="0.15">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83</v>
      </c>
      <c r="BR89" s="265"/>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4"/>
    </row>
    <row r="90" spans="1:131" s="245" customFormat="1" ht="26.25" hidden="1" customHeight="1" x14ac:dyDescent="0.15">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84</v>
      </c>
      <c r="BR90" s="265"/>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4"/>
    </row>
    <row r="91" spans="1:131" s="245" customFormat="1" ht="26.25" hidden="1" customHeight="1" x14ac:dyDescent="0.15">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85</v>
      </c>
      <c r="BR91" s="265"/>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4"/>
    </row>
    <row r="92" spans="1:131" s="245" customFormat="1" ht="26.25" hidden="1" customHeight="1" x14ac:dyDescent="0.15">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86</v>
      </c>
      <c r="BR92" s="265"/>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4"/>
    </row>
    <row r="93" spans="1:131" s="245" customFormat="1" ht="26.25" hidden="1" customHeight="1" x14ac:dyDescent="0.15">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87</v>
      </c>
      <c r="BR93" s="265"/>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4"/>
    </row>
    <row r="94" spans="1:131" s="245" customFormat="1" ht="26.25" hidden="1" customHeight="1" x14ac:dyDescent="0.15">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88</v>
      </c>
      <c r="BR94" s="265"/>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4"/>
    </row>
    <row r="95" spans="1:131" s="245" customFormat="1" ht="26.25" hidden="1" customHeight="1" x14ac:dyDescent="0.15">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89</v>
      </c>
      <c r="BR95" s="265"/>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4"/>
    </row>
    <row r="96" spans="1:131" s="245" customFormat="1" ht="26.25" hidden="1" customHeight="1" x14ac:dyDescent="0.15">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90</v>
      </c>
      <c r="BR96" s="265"/>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4"/>
    </row>
    <row r="97" spans="1:131" s="245" customFormat="1" ht="26.25" hidden="1" customHeight="1" x14ac:dyDescent="0.15">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91</v>
      </c>
      <c r="BR97" s="265"/>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4"/>
    </row>
    <row r="98" spans="1:131" s="245" customFormat="1" ht="26.25" hidden="1" customHeight="1" x14ac:dyDescent="0.15">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92</v>
      </c>
      <c r="BR98" s="265"/>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4"/>
    </row>
    <row r="99" spans="1:131" s="245" customFormat="1" ht="26.25" hidden="1" customHeight="1" x14ac:dyDescent="0.15">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93</v>
      </c>
      <c r="BR99" s="265"/>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4"/>
    </row>
    <row r="100" spans="1:131" s="245" customFormat="1" ht="26.25" hidden="1" customHeight="1" x14ac:dyDescent="0.15">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94</v>
      </c>
      <c r="BR100" s="265"/>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4"/>
    </row>
    <row r="101" spans="1:131" s="245" customFormat="1" ht="26.25" hidden="1" customHeight="1" x14ac:dyDescent="0.15">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95</v>
      </c>
      <c r="BR101" s="265"/>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4"/>
    </row>
    <row r="102" spans="1:131" s="245" customFormat="1" ht="26.25" customHeight="1" thickBot="1" x14ac:dyDescent="0.2">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388</v>
      </c>
      <c r="BR102" s="1039" t="s">
        <v>418</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40</v>
      </c>
      <c r="CS102" s="1046"/>
      <c r="CT102" s="1046"/>
      <c r="CU102" s="1046"/>
      <c r="CV102" s="1047"/>
      <c r="CW102" s="1045">
        <v>54</v>
      </c>
      <c r="CX102" s="1046"/>
      <c r="CY102" s="1046"/>
      <c r="CZ102" s="1046"/>
      <c r="DA102" s="1047"/>
      <c r="DB102" s="1045" t="s">
        <v>573</v>
      </c>
      <c r="DC102" s="1046"/>
      <c r="DD102" s="1046"/>
      <c r="DE102" s="1046"/>
      <c r="DF102" s="1047"/>
      <c r="DG102" s="1045">
        <v>94</v>
      </c>
      <c r="DH102" s="1046"/>
      <c r="DI102" s="1046"/>
      <c r="DJ102" s="1046"/>
      <c r="DK102" s="1047"/>
      <c r="DL102" s="1045" t="s">
        <v>573</v>
      </c>
      <c r="DM102" s="1046"/>
      <c r="DN102" s="1046"/>
      <c r="DO102" s="1046"/>
      <c r="DP102" s="1047"/>
      <c r="DQ102" s="1045">
        <v>69</v>
      </c>
      <c r="DR102" s="1046"/>
      <c r="DS102" s="1046"/>
      <c r="DT102" s="1046"/>
      <c r="DU102" s="1047"/>
      <c r="DV102" s="1028"/>
      <c r="DW102" s="1029"/>
      <c r="DX102" s="1029"/>
      <c r="DY102" s="1029"/>
      <c r="DZ102" s="1030"/>
      <c r="EA102" s="244"/>
    </row>
    <row r="103" spans="1:131" s="245" customFormat="1" ht="26.25" customHeight="1" x14ac:dyDescent="0.15">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1031" t="s">
        <v>419</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4"/>
    </row>
    <row r="104" spans="1:131" s="245" customFormat="1" ht="26.25" customHeight="1" x14ac:dyDescent="0.15">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1032" t="s">
        <v>420</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4"/>
    </row>
    <row r="105" spans="1:131" s="245" customFormat="1" ht="11.25" customHeight="1" x14ac:dyDescent="0.15">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x14ac:dyDescent="0.15">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x14ac:dyDescent="0.2">
      <c r="A107" s="273" t="s">
        <v>421</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422</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x14ac:dyDescent="0.15">
      <c r="A108" s="1033" t="s">
        <v>423</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424</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4" customFormat="1" ht="26.25" customHeight="1" x14ac:dyDescent="0.15">
      <c r="A109" s="988" t="s">
        <v>425</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426</v>
      </c>
      <c r="AB109" s="989"/>
      <c r="AC109" s="989"/>
      <c r="AD109" s="989"/>
      <c r="AE109" s="990"/>
      <c r="AF109" s="991" t="s">
        <v>427</v>
      </c>
      <c r="AG109" s="989"/>
      <c r="AH109" s="989"/>
      <c r="AI109" s="989"/>
      <c r="AJ109" s="990"/>
      <c r="AK109" s="991" t="s">
        <v>304</v>
      </c>
      <c r="AL109" s="989"/>
      <c r="AM109" s="989"/>
      <c r="AN109" s="989"/>
      <c r="AO109" s="990"/>
      <c r="AP109" s="991" t="s">
        <v>428</v>
      </c>
      <c r="AQ109" s="989"/>
      <c r="AR109" s="989"/>
      <c r="AS109" s="989"/>
      <c r="AT109" s="1020"/>
      <c r="AU109" s="988" t="s">
        <v>425</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426</v>
      </c>
      <c r="BR109" s="989"/>
      <c r="BS109" s="989"/>
      <c r="BT109" s="989"/>
      <c r="BU109" s="990"/>
      <c r="BV109" s="991" t="s">
        <v>427</v>
      </c>
      <c r="BW109" s="989"/>
      <c r="BX109" s="989"/>
      <c r="BY109" s="989"/>
      <c r="BZ109" s="990"/>
      <c r="CA109" s="991" t="s">
        <v>304</v>
      </c>
      <c r="CB109" s="989"/>
      <c r="CC109" s="989"/>
      <c r="CD109" s="989"/>
      <c r="CE109" s="990"/>
      <c r="CF109" s="1027" t="s">
        <v>428</v>
      </c>
      <c r="CG109" s="1027"/>
      <c r="CH109" s="1027"/>
      <c r="CI109" s="1027"/>
      <c r="CJ109" s="1027"/>
      <c r="CK109" s="991" t="s">
        <v>429</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426</v>
      </c>
      <c r="DH109" s="989"/>
      <c r="DI109" s="989"/>
      <c r="DJ109" s="989"/>
      <c r="DK109" s="990"/>
      <c r="DL109" s="991" t="s">
        <v>427</v>
      </c>
      <c r="DM109" s="989"/>
      <c r="DN109" s="989"/>
      <c r="DO109" s="989"/>
      <c r="DP109" s="990"/>
      <c r="DQ109" s="991" t="s">
        <v>304</v>
      </c>
      <c r="DR109" s="989"/>
      <c r="DS109" s="989"/>
      <c r="DT109" s="989"/>
      <c r="DU109" s="990"/>
      <c r="DV109" s="991" t="s">
        <v>428</v>
      </c>
      <c r="DW109" s="989"/>
      <c r="DX109" s="989"/>
      <c r="DY109" s="989"/>
      <c r="DZ109" s="1020"/>
    </row>
    <row r="110" spans="1:131" s="244" customFormat="1" ht="26.25" customHeight="1" x14ac:dyDescent="0.15">
      <c r="A110" s="891" t="s">
        <v>430</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1797895</v>
      </c>
      <c r="AB110" s="982"/>
      <c r="AC110" s="982"/>
      <c r="AD110" s="982"/>
      <c r="AE110" s="983"/>
      <c r="AF110" s="984">
        <v>1749356</v>
      </c>
      <c r="AG110" s="982"/>
      <c r="AH110" s="982"/>
      <c r="AI110" s="982"/>
      <c r="AJ110" s="983"/>
      <c r="AK110" s="984">
        <v>1747743</v>
      </c>
      <c r="AL110" s="982"/>
      <c r="AM110" s="982"/>
      <c r="AN110" s="982"/>
      <c r="AO110" s="983"/>
      <c r="AP110" s="985">
        <v>17.8</v>
      </c>
      <c r="AQ110" s="986"/>
      <c r="AR110" s="986"/>
      <c r="AS110" s="986"/>
      <c r="AT110" s="987"/>
      <c r="AU110" s="1021" t="s">
        <v>73</v>
      </c>
      <c r="AV110" s="1022"/>
      <c r="AW110" s="1022"/>
      <c r="AX110" s="1022"/>
      <c r="AY110" s="1022"/>
      <c r="AZ110" s="947" t="s">
        <v>431</v>
      </c>
      <c r="BA110" s="892"/>
      <c r="BB110" s="892"/>
      <c r="BC110" s="892"/>
      <c r="BD110" s="892"/>
      <c r="BE110" s="892"/>
      <c r="BF110" s="892"/>
      <c r="BG110" s="892"/>
      <c r="BH110" s="892"/>
      <c r="BI110" s="892"/>
      <c r="BJ110" s="892"/>
      <c r="BK110" s="892"/>
      <c r="BL110" s="892"/>
      <c r="BM110" s="892"/>
      <c r="BN110" s="892"/>
      <c r="BO110" s="892"/>
      <c r="BP110" s="893"/>
      <c r="BQ110" s="948">
        <v>21116606</v>
      </c>
      <c r="BR110" s="929"/>
      <c r="BS110" s="929"/>
      <c r="BT110" s="929"/>
      <c r="BU110" s="929"/>
      <c r="BV110" s="929">
        <v>20616901</v>
      </c>
      <c r="BW110" s="929"/>
      <c r="BX110" s="929"/>
      <c r="BY110" s="929"/>
      <c r="BZ110" s="929"/>
      <c r="CA110" s="929">
        <v>20171964</v>
      </c>
      <c r="CB110" s="929"/>
      <c r="CC110" s="929"/>
      <c r="CD110" s="929"/>
      <c r="CE110" s="929"/>
      <c r="CF110" s="953">
        <v>205.9</v>
      </c>
      <c r="CG110" s="954"/>
      <c r="CH110" s="954"/>
      <c r="CI110" s="954"/>
      <c r="CJ110" s="954"/>
      <c r="CK110" s="1017" t="s">
        <v>432</v>
      </c>
      <c r="CL110" s="903"/>
      <c r="CM110" s="978" t="s">
        <v>433</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v>1367091</v>
      </c>
      <c r="DH110" s="929"/>
      <c r="DI110" s="929"/>
      <c r="DJ110" s="929"/>
      <c r="DK110" s="929"/>
      <c r="DL110" s="929">
        <v>1218684</v>
      </c>
      <c r="DM110" s="929"/>
      <c r="DN110" s="929"/>
      <c r="DO110" s="929"/>
      <c r="DP110" s="929"/>
      <c r="DQ110" s="929">
        <v>1067895</v>
      </c>
      <c r="DR110" s="929"/>
      <c r="DS110" s="929"/>
      <c r="DT110" s="929"/>
      <c r="DU110" s="929"/>
      <c r="DV110" s="930">
        <v>10.9</v>
      </c>
      <c r="DW110" s="930"/>
      <c r="DX110" s="930"/>
      <c r="DY110" s="930"/>
      <c r="DZ110" s="931"/>
    </row>
    <row r="111" spans="1:131" s="244" customFormat="1" ht="26.25" customHeight="1" x14ac:dyDescent="0.15">
      <c r="A111" s="858" t="s">
        <v>434</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409</v>
      </c>
      <c r="AB111" s="1010"/>
      <c r="AC111" s="1010"/>
      <c r="AD111" s="1010"/>
      <c r="AE111" s="1011"/>
      <c r="AF111" s="1012" t="s">
        <v>130</v>
      </c>
      <c r="AG111" s="1010"/>
      <c r="AH111" s="1010"/>
      <c r="AI111" s="1010"/>
      <c r="AJ111" s="1011"/>
      <c r="AK111" s="1012" t="s">
        <v>130</v>
      </c>
      <c r="AL111" s="1010"/>
      <c r="AM111" s="1010"/>
      <c r="AN111" s="1010"/>
      <c r="AO111" s="1011"/>
      <c r="AP111" s="1013" t="s">
        <v>409</v>
      </c>
      <c r="AQ111" s="1014"/>
      <c r="AR111" s="1014"/>
      <c r="AS111" s="1014"/>
      <c r="AT111" s="1015"/>
      <c r="AU111" s="1023"/>
      <c r="AV111" s="1024"/>
      <c r="AW111" s="1024"/>
      <c r="AX111" s="1024"/>
      <c r="AY111" s="1024"/>
      <c r="AZ111" s="899" t="s">
        <v>435</v>
      </c>
      <c r="BA111" s="834"/>
      <c r="BB111" s="834"/>
      <c r="BC111" s="834"/>
      <c r="BD111" s="834"/>
      <c r="BE111" s="834"/>
      <c r="BF111" s="834"/>
      <c r="BG111" s="834"/>
      <c r="BH111" s="834"/>
      <c r="BI111" s="834"/>
      <c r="BJ111" s="834"/>
      <c r="BK111" s="834"/>
      <c r="BL111" s="834"/>
      <c r="BM111" s="834"/>
      <c r="BN111" s="834"/>
      <c r="BO111" s="834"/>
      <c r="BP111" s="835"/>
      <c r="BQ111" s="900">
        <v>1428379</v>
      </c>
      <c r="BR111" s="901"/>
      <c r="BS111" s="901"/>
      <c r="BT111" s="901"/>
      <c r="BU111" s="901"/>
      <c r="BV111" s="901">
        <v>1259543</v>
      </c>
      <c r="BW111" s="901"/>
      <c r="BX111" s="901"/>
      <c r="BY111" s="901"/>
      <c r="BZ111" s="901"/>
      <c r="CA111" s="901">
        <v>1088324</v>
      </c>
      <c r="CB111" s="901"/>
      <c r="CC111" s="901"/>
      <c r="CD111" s="901"/>
      <c r="CE111" s="901"/>
      <c r="CF111" s="962">
        <v>11.1</v>
      </c>
      <c r="CG111" s="963"/>
      <c r="CH111" s="963"/>
      <c r="CI111" s="963"/>
      <c r="CJ111" s="963"/>
      <c r="CK111" s="1018"/>
      <c r="CL111" s="905"/>
      <c r="CM111" s="908" t="s">
        <v>436</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437</v>
      </c>
      <c r="DH111" s="901"/>
      <c r="DI111" s="901"/>
      <c r="DJ111" s="901"/>
      <c r="DK111" s="901"/>
      <c r="DL111" s="901" t="s">
        <v>409</v>
      </c>
      <c r="DM111" s="901"/>
      <c r="DN111" s="901"/>
      <c r="DO111" s="901"/>
      <c r="DP111" s="901"/>
      <c r="DQ111" s="901" t="s">
        <v>409</v>
      </c>
      <c r="DR111" s="901"/>
      <c r="DS111" s="901"/>
      <c r="DT111" s="901"/>
      <c r="DU111" s="901"/>
      <c r="DV111" s="878" t="s">
        <v>130</v>
      </c>
      <c r="DW111" s="878"/>
      <c r="DX111" s="878"/>
      <c r="DY111" s="878"/>
      <c r="DZ111" s="879"/>
    </row>
    <row r="112" spans="1:131" s="244" customFormat="1" ht="26.25" customHeight="1" x14ac:dyDescent="0.15">
      <c r="A112" s="1003" t="s">
        <v>438</v>
      </c>
      <c r="B112" s="1004"/>
      <c r="C112" s="834" t="s">
        <v>439</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409</v>
      </c>
      <c r="AB112" s="864"/>
      <c r="AC112" s="864"/>
      <c r="AD112" s="864"/>
      <c r="AE112" s="865"/>
      <c r="AF112" s="866" t="s">
        <v>409</v>
      </c>
      <c r="AG112" s="864"/>
      <c r="AH112" s="864"/>
      <c r="AI112" s="864"/>
      <c r="AJ112" s="865"/>
      <c r="AK112" s="866" t="s">
        <v>409</v>
      </c>
      <c r="AL112" s="864"/>
      <c r="AM112" s="864"/>
      <c r="AN112" s="864"/>
      <c r="AO112" s="865"/>
      <c r="AP112" s="911" t="s">
        <v>409</v>
      </c>
      <c r="AQ112" s="912"/>
      <c r="AR112" s="912"/>
      <c r="AS112" s="912"/>
      <c r="AT112" s="913"/>
      <c r="AU112" s="1023"/>
      <c r="AV112" s="1024"/>
      <c r="AW112" s="1024"/>
      <c r="AX112" s="1024"/>
      <c r="AY112" s="1024"/>
      <c r="AZ112" s="899" t="s">
        <v>440</v>
      </c>
      <c r="BA112" s="834"/>
      <c r="BB112" s="834"/>
      <c r="BC112" s="834"/>
      <c r="BD112" s="834"/>
      <c r="BE112" s="834"/>
      <c r="BF112" s="834"/>
      <c r="BG112" s="834"/>
      <c r="BH112" s="834"/>
      <c r="BI112" s="834"/>
      <c r="BJ112" s="834"/>
      <c r="BK112" s="834"/>
      <c r="BL112" s="834"/>
      <c r="BM112" s="834"/>
      <c r="BN112" s="834"/>
      <c r="BO112" s="834"/>
      <c r="BP112" s="835"/>
      <c r="BQ112" s="900">
        <v>5757515</v>
      </c>
      <c r="BR112" s="901"/>
      <c r="BS112" s="901"/>
      <c r="BT112" s="901"/>
      <c r="BU112" s="901"/>
      <c r="BV112" s="901">
        <v>5545156</v>
      </c>
      <c r="BW112" s="901"/>
      <c r="BX112" s="901"/>
      <c r="BY112" s="901"/>
      <c r="BZ112" s="901"/>
      <c r="CA112" s="901">
        <v>4922417</v>
      </c>
      <c r="CB112" s="901"/>
      <c r="CC112" s="901"/>
      <c r="CD112" s="901"/>
      <c r="CE112" s="901"/>
      <c r="CF112" s="962">
        <v>50.2</v>
      </c>
      <c r="CG112" s="963"/>
      <c r="CH112" s="963"/>
      <c r="CI112" s="963"/>
      <c r="CJ112" s="963"/>
      <c r="CK112" s="1018"/>
      <c r="CL112" s="905"/>
      <c r="CM112" s="908" t="s">
        <v>441</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437</v>
      </c>
      <c r="DH112" s="901"/>
      <c r="DI112" s="901"/>
      <c r="DJ112" s="901"/>
      <c r="DK112" s="901"/>
      <c r="DL112" s="901" t="s">
        <v>437</v>
      </c>
      <c r="DM112" s="901"/>
      <c r="DN112" s="901"/>
      <c r="DO112" s="901"/>
      <c r="DP112" s="901"/>
      <c r="DQ112" s="901" t="s">
        <v>409</v>
      </c>
      <c r="DR112" s="901"/>
      <c r="DS112" s="901"/>
      <c r="DT112" s="901"/>
      <c r="DU112" s="901"/>
      <c r="DV112" s="878" t="s">
        <v>130</v>
      </c>
      <c r="DW112" s="878"/>
      <c r="DX112" s="878"/>
      <c r="DY112" s="878"/>
      <c r="DZ112" s="879"/>
    </row>
    <row r="113" spans="1:130" s="244" customFormat="1" ht="26.25" customHeight="1" x14ac:dyDescent="0.15">
      <c r="A113" s="1005"/>
      <c r="B113" s="1006"/>
      <c r="C113" s="834" t="s">
        <v>442</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405023</v>
      </c>
      <c r="AB113" s="1010"/>
      <c r="AC113" s="1010"/>
      <c r="AD113" s="1010"/>
      <c r="AE113" s="1011"/>
      <c r="AF113" s="1012">
        <v>358310</v>
      </c>
      <c r="AG113" s="1010"/>
      <c r="AH113" s="1010"/>
      <c r="AI113" s="1010"/>
      <c r="AJ113" s="1011"/>
      <c r="AK113" s="1012">
        <v>319198</v>
      </c>
      <c r="AL113" s="1010"/>
      <c r="AM113" s="1010"/>
      <c r="AN113" s="1010"/>
      <c r="AO113" s="1011"/>
      <c r="AP113" s="1013">
        <v>3.3</v>
      </c>
      <c r="AQ113" s="1014"/>
      <c r="AR113" s="1014"/>
      <c r="AS113" s="1014"/>
      <c r="AT113" s="1015"/>
      <c r="AU113" s="1023"/>
      <c r="AV113" s="1024"/>
      <c r="AW113" s="1024"/>
      <c r="AX113" s="1024"/>
      <c r="AY113" s="1024"/>
      <c r="AZ113" s="899" t="s">
        <v>443</v>
      </c>
      <c r="BA113" s="834"/>
      <c r="BB113" s="834"/>
      <c r="BC113" s="834"/>
      <c r="BD113" s="834"/>
      <c r="BE113" s="834"/>
      <c r="BF113" s="834"/>
      <c r="BG113" s="834"/>
      <c r="BH113" s="834"/>
      <c r="BI113" s="834"/>
      <c r="BJ113" s="834"/>
      <c r="BK113" s="834"/>
      <c r="BL113" s="834"/>
      <c r="BM113" s="834"/>
      <c r="BN113" s="834"/>
      <c r="BO113" s="834"/>
      <c r="BP113" s="835"/>
      <c r="BQ113" s="900">
        <v>2594263</v>
      </c>
      <c r="BR113" s="901"/>
      <c r="BS113" s="901"/>
      <c r="BT113" s="901"/>
      <c r="BU113" s="901"/>
      <c r="BV113" s="901">
        <v>2620495</v>
      </c>
      <c r="BW113" s="901"/>
      <c r="BX113" s="901"/>
      <c r="BY113" s="901"/>
      <c r="BZ113" s="901"/>
      <c r="CA113" s="901">
        <v>2485929</v>
      </c>
      <c r="CB113" s="901"/>
      <c r="CC113" s="901"/>
      <c r="CD113" s="901"/>
      <c r="CE113" s="901"/>
      <c r="CF113" s="962">
        <v>25.4</v>
      </c>
      <c r="CG113" s="963"/>
      <c r="CH113" s="963"/>
      <c r="CI113" s="963"/>
      <c r="CJ113" s="963"/>
      <c r="CK113" s="1018"/>
      <c r="CL113" s="905"/>
      <c r="CM113" s="908" t="s">
        <v>444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409</v>
      </c>
      <c r="DH113" s="864"/>
      <c r="DI113" s="864"/>
      <c r="DJ113" s="864"/>
      <c r="DK113" s="865"/>
      <c r="DL113" s="866" t="s">
        <v>409</v>
      </c>
      <c r="DM113" s="864"/>
      <c r="DN113" s="864"/>
      <c r="DO113" s="864"/>
      <c r="DP113" s="865"/>
      <c r="DQ113" s="866" t="s">
        <v>409</v>
      </c>
      <c r="DR113" s="864"/>
      <c r="DS113" s="864"/>
      <c r="DT113" s="864"/>
      <c r="DU113" s="865"/>
      <c r="DV113" s="911" t="s">
        <v>130</v>
      </c>
      <c r="DW113" s="912"/>
      <c r="DX113" s="912"/>
      <c r="DY113" s="912"/>
      <c r="DZ113" s="913"/>
    </row>
    <row r="114" spans="1:130" s="244" customFormat="1" ht="26.25" customHeight="1" x14ac:dyDescent="0.15">
      <c r="A114" s="1005"/>
      <c r="B114" s="1006"/>
      <c r="C114" s="834" t="s">
        <v>445</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137798</v>
      </c>
      <c r="AB114" s="864"/>
      <c r="AC114" s="864"/>
      <c r="AD114" s="864"/>
      <c r="AE114" s="865"/>
      <c r="AF114" s="866">
        <v>131516</v>
      </c>
      <c r="AG114" s="864"/>
      <c r="AH114" s="864"/>
      <c r="AI114" s="864"/>
      <c r="AJ114" s="865"/>
      <c r="AK114" s="866">
        <v>183164</v>
      </c>
      <c r="AL114" s="864"/>
      <c r="AM114" s="864"/>
      <c r="AN114" s="864"/>
      <c r="AO114" s="865"/>
      <c r="AP114" s="911">
        <v>1.9</v>
      </c>
      <c r="AQ114" s="912"/>
      <c r="AR114" s="912"/>
      <c r="AS114" s="912"/>
      <c r="AT114" s="913"/>
      <c r="AU114" s="1023"/>
      <c r="AV114" s="1024"/>
      <c r="AW114" s="1024"/>
      <c r="AX114" s="1024"/>
      <c r="AY114" s="1024"/>
      <c r="AZ114" s="899" t="s">
        <v>446</v>
      </c>
      <c r="BA114" s="834"/>
      <c r="BB114" s="834"/>
      <c r="BC114" s="834"/>
      <c r="BD114" s="834"/>
      <c r="BE114" s="834"/>
      <c r="BF114" s="834"/>
      <c r="BG114" s="834"/>
      <c r="BH114" s="834"/>
      <c r="BI114" s="834"/>
      <c r="BJ114" s="834"/>
      <c r="BK114" s="834"/>
      <c r="BL114" s="834"/>
      <c r="BM114" s="834"/>
      <c r="BN114" s="834"/>
      <c r="BO114" s="834"/>
      <c r="BP114" s="835"/>
      <c r="BQ114" s="900">
        <v>766288</v>
      </c>
      <c r="BR114" s="901"/>
      <c r="BS114" s="901"/>
      <c r="BT114" s="901"/>
      <c r="BU114" s="901"/>
      <c r="BV114" s="901">
        <v>641042</v>
      </c>
      <c r="BW114" s="901"/>
      <c r="BX114" s="901"/>
      <c r="BY114" s="901"/>
      <c r="BZ114" s="901"/>
      <c r="CA114" s="901">
        <v>583936</v>
      </c>
      <c r="CB114" s="901"/>
      <c r="CC114" s="901"/>
      <c r="CD114" s="901"/>
      <c r="CE114" s="901"/>
      <c r="CF114" s="962">
        <v>6</v>
      </c>
      <c r="CG114" s="963"/>
      <c r="CH114" s="963"/>
      <c r="CI114" s="963"/>
      <c r="CJ114" s="963"/>
      <c r="CK114" s="1018"/>
      <c r="CL114" s="905"/>
      <c r="CM114" s="908" t="s">
        <v>447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437</v>
      </c>
      <c r="DH114" s="864"/>
      <c r="DI114" s="864"/>
      <c r="DJ114" s="864"/>
      <c r="DK114" s="865"/>
      <c r="DL114" s="866" t="s">
        <v>130</v>
      </c>
      <c r="DM114" s="864"/>
      <c r="DN114" s="864"/>
      <c r="DO114" s="864"/>
      <c r="DP114" s="865"/>
      <c r="DQ114" s="866" t="s">
        <v>448</v>
      </c>
      <c r="DR114" s="864"/>
      <c r="DS114" s="864"/>
      <c r="DT114" s="864"/>
      <c r="DU114" s="865"/>
      <c r="DV114" s="911" t="s">
        <v>409</v>
      </c>
      <c r="DW114" s="912"/>
      <c r="DX114" s="912"/>
      <c r="DY114" s="912"/>
      <c r="DZ114" s="913"/>
    </row>
    <row r="115" spans="1:130" s="244" customFormat="1" ht="26.25" customHeight="1" x14ac:dyDescent="0.15">
      <c r="A115" s="1005"/>
      <c r="B115" s="1006"/>
      <c r="C115" s="834" t="s">
        <v>449</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165653</v>
      </c>
      <c r="AB115" s="1010"/>
      <c r="AC115" s="1010"/>
      <c r="AD115" s="1010"/>
      <c r="AE115" s="1011"/>
      <c r="AF115" s="1012">
        <v>183794</v>
      </c>
      <c r="AG115" s="1010"/>
      <c r="AH115" s="1010"/>
      <c r="AI115" s="1010"/>
      <c r="AJ115" s="1011"/>
      <c r="AK115" s="1012">
        <v>183188</v>
      </c>
      <c r="AL115" s="1010"/>
      <c r="AM115" s="1010"/>
      <c r="AN115" s="1010"/>
      <c r="AO115" s="1011"/>
      <c r="AP115" s="1013">
        <v>1.9</v>
      </c>
      <c r="AQ115" s="1014"/>
      <c r="AR115" s="1014"/>
      <c r="AS115" s="1014"/>
      <c r="AT115" s="1015"/>
      <c r="AU115" s="1023"/>
      <c r="AV115" s="1024"/>
      <c r="AW115" s="1024"/>
      <c r="AX115" s="1024"/>
      <c r="AY115" s="1024"/>
      <c r="AZ115" s="899" t="s">
        <v>450</v>
      </c>
      <c r="BA115" s="834"/>
      <c r="BB115" s="834"/>
      <c r="BC115" s="834"/>
      <c r="BD115" s="834"/>
      <c r="BE115" s="834"/>
      <c r="BF115" s="834"/>
      <c r="BG115" s="834"/>
      <c r="BH115" s="834"/>
      <c r="BI115" s="834"/>
      <c r="BJ115" s="834"/>
      <c r="BK115" s="834"/>
      <c r="BL115" s="834"/>
      <c r="BM115" s="834"/>
      <c r="BN115" s="834"/>
      <c r="BO115" s="834"/>
      <c r="BP115" s="835"/>
      <c r="BQ115" s="900">
        <v>17515</v>
      </c>
      <c r="BR115" s="901"/>
      <c r="BS115" s="901"/>
      <c r="BT115" s="901"/>
      <c r="BU115" s="901"/>
      <c r="BV115" s="901">
        <v>54767</v>
      </c>
      <c r="BW115" s="901"/>
      <c r="BX115" s="901"/>
      <c r="BY115" s="901"/>
      <c r="BZ115" s="901"/>
      <c r="CA115" s="901">
        <v>68832</v>
      </c>
      <c r="CB115" s="901"/>
      <c r="CC115" s="901"/>
      <c r="CD115" s="901"/>
      <c r="CE115" s="901"/>
      <c r="CF115" s="962">
        <v>0.7</v>
      </c>
      <c r="CG115" s="963"/>
      <c r="CH115" s="963"/>
      <c r="CI115" s="963"/>
      <c r="CJ115" s="963"/>
      <c r="CK115" s="1018"/>
      <c r="CL115" s="905"/>
      <c r="CM115" s="899" t="s">
        <v>451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130</v>
      </c>
      <c r="DH115" s="864"/>
      <c r="DI115" s="864"/>
      <c r="DJ115" s="864"/>
      <c r="DK115" s="865"/>
      <c r="DL115" s="866" t="s">
        <v>130</v>
      </c>
      <c r="DM115" s="864"/>
      <c r="DN115" s="864"/>
      <c r="DO115" s="864"/>
      <c r="DP115" s="865"/>
      <c r="DQ115" s="866" t="s">
        <v>130</v>
      </c>
      <c r="DR115" s="864"/>
      <c r="DS115" s="864"/>
      <c r="DT115" s="864"/>
      <c r="DU115" s="865"/>
      <c r="DV115" s="911" t="s">
        <v>409</v>
      </c>
      <c r="DW115" s="912"/>
      <c r="DX115" s="912"/>
      <c r="DY115" s="912"/>
      <c r="DZ115" s="913"/>
    </row>
    <row r="116" spans="1:130" s="244" customFormat="1" ht="26.25" customHeight="1" x14ac:dyDescent="0.15">
      <c r="A116" s="1007"/>
      <c r="B116" s="1008"/>
      <c r="C116" s="967" t="s">
        <v>452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409</v>
      </c>
      <c r="AB116" s="864"/>
      <c r="AC116" s="864"/>
      <c r="AD116" s="864"/>
      <c r="AE116" s="865"/>
      <c r="AF116" s="866" t="s">
        <v>409</v>
      </c>
      <c r="AG116" s="864"/>
      <c r="AH116" s="864"/>
      <c r="AI116" s="864"/>
      <c r="AJ116" s="865"/>
      <c r="AK116" s="866" t="s">
        <v>409</v>
      </c>
      <c r="AL116" s="864"/>
      <c r="AM116" s="864"/>
      <c r="AN116" s="864"/>
      <c r="AO116" s="865"/>
      <c r="AP116" s="911" t="s">
        <v>409</v>
      </c>
      <c r="AQ116" s="912"/>
      <c r="AR116" s="912"/>
      <c r="AS116" s="912"/>
      <c r="AT116" s="913"/>
      <c r="AU116" s="1023"/>
      <c r="AV116" s="1024"/>
      <c r="AW116" s="1024"/>
      <c r="AX116" s="1024"/>
      <c r="AY116" s="1024"/>
      <c r="AZ116" s="950" t="s">
        <v>453</v>
      </c>
      <c r="BA116" s="951"/>
      <c r="BB116" s="951"/>
      <c r="BC116" s="951"/>
      <c r="BD116" s="951"/>
      <c r="BE116" s="951"/>
      <c r="BF116" s="951"/>
      <c r="BG116" s="951"/>
      <c r="BH116" s="951"/>
      <c r="BI116" s="951"/>
      <c r="BJ116" s="951"/>
      <c r="BK116" s="951"/>
      <c r="BL116" s="951"/>
      <c r="BM116" s="951"/>
      <c r="BN116" s="951"/>
      <c r="BO116" s="951"/>
      <c r="BP116" s="952"/>
      <c r="BQ116" s="900" t="s">
        <v>409</v>
      </c>
      <c r="BR116" s="901"/>
      <c r="BS116" s="901"/>
      <c r="BT116" s="901"/>
      <c r="BU116" s="901"/>
      <c r="BV116" s="901" t="s">
        <v>437</v>
      </c>
      <c r="BW116" s="901"/>
      <c r="BX116" s="901"/>
      <c r="BY116" s="901"/>
      <c r="BZ116" s="901"/>
      <c r="CA116" s="901" t="s">
        <v>409</v>
      </c>
      <c r="CB116" s="901"/>
      <c r="CC116" s="901"/>
      <c r="CD116" s="901"/>
      <c r="CE116" s="901"/>
      <c r="CF116" s="962" t="s">
        <v>409</v>
      </c>
      <c r="CG116" s="963"/>
      <c r="CH116" s="963"/>
      <c r="CI116" s="963"/>
      <c r="CJ116" s="963"/>
      <c r="CK116" s="1018"/>
      <c r="CL116" s="905"/>
      <c r="CM116" s="908" t="s">
        <v>454</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409</v>
      </c>
      <c r="DH116" s="864"/>
      <c r="DI116" s="864"/>
      <c r="DJ116" s="864"/>
      <c r="DK116" s="865"/>
      <c r="DL116" s="866" t="s">
        <v>130</v>
      </c>
      <c r="DM116" s="864"/>
      <c r="DN116" s="864"/>
      <c r="DO116" s="864"/>
      <c r="DP116" s="865"/>
      <c r="DQ116" s="866" t="s">
        <v>448</v>
      </c>
      <c r="DR116" s="864"/>
      <c r="DS116" s="864"/>
      <c r="DT116" s="864"/>
      <c r="DU116" s="865"/>
      <c r="DV116" s="911" t="s">
        <v>409</v>
      </c>
      <c r="DW116" s="912"/>
      <c r="DX116" s="912"/>
      <c r="DY116" s="912"/>
      <c r="DZ116" s="913"/>
    </row>
    <row r="117" spans="1:130" s="244" customFormat="1" ht="26.25" customHeight="1" x14ac:dyDescent="0.15">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455</v>
      </c>
      <c r="Z117" s="990"/>
      <c r="AA117" s="995">
        <v>2506369</v>
      </c>
      <c r="AB117" s="996"/>
      <c r="AC117" s="996"/>
      <c r="AD117" s="996"/>
      <c r="AE117" s="997"/>
      <c r="AF117" s="998">
        <v>2422976</v>
      </c>
      <c r="AG117" s="996"/>
      <c r="AH117" s="996"/>
      <c r="AI117" s="996"/>
      <c r="AJ117" s="997"/>
      <c r="AK117" s="998">
        <v>2433293</v>
      </c>
      <c r="AL117" s="996"/>
      <c r="AM117" s="996"/>
      <c r="AN117" s="996"/>
      <c r="AO117" s="997"/>
      <c r="AP117" s="999"/>
      <c r="AQ117" s="1000"/>
      <c r="AR117" s="1000"/>
      <c r="AS117" s="1000"/>
      <c r="AT117" s="1001"/>
      <c r="AU117" s="1023"/>
      <c r="AV117" s="1024"/>
      <c r="AW117" s="1024"/>
      <c r="AX117" s="1024"/>
      <c r="AY117" s="1024"/>
      <c r="AZ117" s="950" t="s">
        <v>456</v>
      </c>
      <c r="BA117" s="951"/>
      <c r="BB117" s="951"/>
      <c r="BC117" s="951"/>
      <c r="BD117" s="951"/>
      <c r="BE117" s="951"/>
      <c r="BF117" s="951"/>
      <c r="BG117" s="951"/>
      <c r="BH117" s="951"/>
      <c r="BI117" s="951"/>
      <c r="BJ117" s="951"/>
      <c r="BK117" s="951"/>
      <c r="BL117" s="951"/>
      <c r="BM117" s="951"/>
      <c r="BN117" s="951"/>
      <c r="BO117" s="951"/>
      <c r="BP117" s="952"/>
      <c r="BQ117" s="900" t="s">
        <v>130</v>
      </c>
      <c r="BR117" s="901"/>
      <c r="BS117" s="901"/>
      <c r="BT117" s="901"/>
      <c r="BU117" s="901"/>
      <c r="BV117" s="901" t="s">
        <v>457</v>
      </c>
      <c r="BW117" s="901"/>
      <c r="BX117" s="901"/>
      <c r="BY117" s="901"/>
      <c r="BZ117" s="901"/>
      <c r="CA117" s="901" t="s">
        <v>409</v>
      </c>
      <c r="CB117" s="901"/>
      <c r="CC117" s="901"/>
      <c r="CD117" s="901"/>
      <c r="CE117" s="901"/>
      <c r="CF117" s="962" t="s">
        <v>409</v>
      </c>
      <c r="CG117" s="963"/>
      <c r="CH117" s="963"/>
      <c r="CI117" s="963"/>
      <c r="CJ117" s="963"/>
      <c r="CK117" s="1018"/>
      <c r="CL117" s="905"/>
      <c r="CM117" s="908" t="s">
        <v>458</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130</v>
      </c>
      <c r="DH117" s="864"/>
      <c r="DI117" s="864"/>
      <c r="DJ117" s="864"/>
      <c r="DK117" s="865"/>
      <c r="DL117" s="866" t="s">
        <v>437</v>
      </c>
      <c r="DM117" s="864"/>
      <c r="DN117" s="864"/>
      <c r="DO117" s="864"/>
      <c r="DP117" s="865"/>
      <c r="DQ117" s="866" t="s">
        <v>409</v>
      </c>
      <c r="DR117" s="864"/>
      <c r="DS117" s="864"/>
      <c r="DT117" s="864"/>
      <c r="DU117" s="865"/>
      <c r="DV117" s="911" t="s">
        <v>130</v>
      </c>
      <c r="DW117" s="912"/>
      <c r="DX117" s="912"/>
      <c r="DY117" s="912"/>
      <c r="DZ117" s="913"/>
    </row>
    <row r="118" spans="1:130" s="244" customFormat="1" ht="26.25" customHeight="1" x14ac:dyDescent="0.15">
      <c r="A118" s="988" t="s">
        <v>429</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426</v>
      </c>
      <c r="AB118" s="989"/>
      <c r="AC118" s="989"/>
      <c r="AD118" s="989"/>
      <c r="AE118" s="990"/>
      <c r="AF118" s="991" t="s">
        <v>427</v>
      </c>
      <c r="AG118" s="989"/>
      <c r="AH118" s="989"/>
      <c r="AI118" s="989"/>
      <c r="AJ118" s="990"/>
      <c r="AK118" s="991" t="s">
        <v>304</v>
      </c>
      <c r="AL118" s="989"/>
      <c r="AM118" s="989"/>
      <c r="AN118" s="989"/>
      <c r="AO118" s="990"/>
      <c r="AP118" s="992" t="s">
        <v>428</v>
      </c>
      <c r="AQ118" s="993"/>
      <c r="AR118" s="993"/>
      <c r="AS118" s="993"/>
      <c r="AT118" s="994"/>
      <c r="AU118" s="1023"/>
      <c r="AV118" s="1024"/>
      <c r="AW118" s="1024"/>
      <c r="AX118" s="1024"/>
      <c r="AY118" s="1024"/>
      <c r="AZ118" s="966" t="s">
        <v>459</v>
      </c>
      <c r="BA118" s="967"/>
      <c r="BB118" s="967"/>
      <c r="BC118" s="967"/>
      <c r="BD118" s="967"/>
      <c r="BE118" s="967"/>
      <c r="BF118" s="967"/>
      <c r="BG118" s="967"/>
      <c r="BH118" s="967"/>
      <c r="BI118" s="967"/>
      <c r="BJ118" s="967"/>
      <c r="BK118" s="967"/>
      <c r="BL118" s="967"/>
      <c r="BM118" s="967"/>
      <c r="BN118" s="967"/>
      <c r="BO118" s="967"/>
      <c r="BP118" s="968"/>
      <c r="BQ118" s="969" t="s">
        <v>130</v>
      </c>
      <c r="BR118" s="932"/>
      <c r="BS118" s="932"/>
      <c r="BT118" s="932"/>
      <c r="BU118" s="932"/>
      <c r="BV118" s="932" t="s">
        <v>130</v>
      </c>
      <c r="BW118" s="932"/>
      <c r="BX118" s="932"/>
      <c r="BY118" s="932"/>
      <c r="BZ118" s="932"/>
      <c r="CA118" s="932" t="s">
        <v>409</v>
      </c>
      <c r="CB118" s="932"/>
      <c r="CC118" s="932"/>
      <c r="CD118" s="932"/>
      <c r="CE118" s="932"/>
      <c r="CF118" s="962" t="s">
        <v>409</v>
      </c>
      <c r="CG118" s="963"/>
      <c r="CH118" s="963"/>
      <c r="CI118" s="963"/>
      <c r="CJ118" s="963"/>
      <c r="CK118" s="1018"/>
      <c r="CL118" s="905"/>
      <c r="CM118" s="908" t="s">
        <v>460</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409</v>
      </c>
      <c r="DH118" s="864"/>
      <c r="DI118" s="864"/>
      <c r="DJ118" s="864"/>
      <c r="DK118" s="865"/>
      <c r="DL118" s="866" t="s">
        <v>409</v>
      </c>
      <c r="DM118" s="864"/>
      <c r="DN118" s="864"/>
      <c r="DO118" s="864"/>
      <c r="DP118" s="865"/>
      <c r="DQ118" s="866" t="s">
        <v>409</v>
      </c>
      <c r="DR118" s="864"/>
      <c r="DS118" s="864"/>
      <c r="DT118" s="864"/>
      <c r="DU118" s="865"/>
      <c r="DV118" s="911" t="s">
        <v>437</v>
      </c>
      <c r="DW118" s="912"/>
      <c r="DX118" s="912"/>
      <c r="DY118" s="912"/>
      <c r="DZ118" s="913"/>
    </row>
    <row r="119" spans="1:130" s="244" customFormat="1" ht="26.25" customHeight="1" x14ac:dyDescent="0.15">
      <c r="A119" s="902" t="s">
        <v>432</v>
      </c>
      <c r="B119" s="903"/>
      <c r="C119" s="978" t="s">
        <v>433</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v>144619</v>
      </c>
      <c r="AB119" s="982"/>
      <c r="AC119" s="982"/>
      <c r="AD119" s="982"/>
      <c r="AE119" s="983"/>
      <c r="AF119" s="984">
        <v>162760</v>
      </c>
      <c r="AG119" s="982"/>
      <c r="AH119" s="982"/>
      <c r="AI119" s="982"/>
      <c r="AJ119" s="983"/>
      <c r="AK119" s="984">
        <v>162154</v>
      </c>
      <c r="AL119" s="982"/>
      <c r="AM119" s="982"/>
      <c r="AN119" s="982"/>
      <c r="AO119" s="983"/>
      <c r="AP119" s="985">
        <v>1.7</v>
      </c>
      <c r="AQ119" s="986"/>
      <c r="AR119" s="986"/>
      <c r="AS119" s="986"/>
      <c r="AT119" s="987"/>
      <c r="AU119" s="1025"/>
      <c r="AV119" s="1026"/>
      <c r="AW119" s="1026"/>
      <c r="AX119" s="1026"/>
      <c r="AY119" s="1026"/>
      <c r="AZ119" s="275" t="s">
        <v>186</v>
      </c>
      <c r="BA119" s="275"/>
      <c r="BB119" s="275"/>
      <c r="BC119" s="275"/>
      <c r="BD119" s="275"/>
      <c r="BE119" s="275"/>
      <c r="BF119" s="275"/>
      <c r="BG119" s="275"/>
      <c r="BH119" s="275"/>
      <c r="BI119" s="275"/>
      <c r="BJ119" s="275"/>
      <c r="BK119" s="275"/>
      <c r="BL119" s="275"/>
      <c r="BM119" s="275"/>
      <c r="BN119" s="275"/>
      <c r="BO119" s="964" t="s">
        <v>461</v>
      </c>
      <c r="BP119" s="965"/>
      <c r="BQ119" s="969">
        <v>31680566</v>
      </c>
      <c r="BR119" s="932"/>
      <c r="BS119" s="932"/>
      <c r="BT119" s="932"/>
      <c r="BU119" s="932"/>
      <c r="BV119" s="932">
        <v>30737904</v>
      </c>
      <c r="BW119" s="932"/>
      <c r="BX119" s="932"/>
      <c r="BY119" s="932"/>
      <c r="BZ119" s="932"/>
      <c r="CA119" s="932">
        <v>29321402</v>
      </c>
      <c r="CB119" s="932"/>
      <c r="CC119" s="932"/>
      <c r="CD119" s="932"/>
      <c r="CE119" s="932"/>
      <c r="CF119" s="830"/>
      <c r="CG119" s="831"/>
      <c r="CH119" s="831"/>
      <c r="CI119" s="831"/>
      <c r="CJ119" s="921"/>
      <c r="CK119" s="1019"/>
      <c r="CL119" s="907"/>
      <c r="CM119" s="925" t="s">
        <v>462</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61288</v>
      </c>
      <c r="DH119" s="847"/>
      <c r="DI119" s="847"/>
      <c r="DJ119" s="847"/>
      <c r="DK119" s="848"/>
      <c r="DL119" s="849">
        <v>40859</v>
      </c>
      <c r="DM119" s="847"/>
      <c r="DN119" s="847"/>
      <c r="DO119" s="847"/>
      <c r="DP119" s="848"/>
      <c r="DQ119" s="849">
        <v>20429</v>
      </c>
      <c r="DR119" s="847"/>
      <c r="DS119" s="847"/>
      <c r="DT119" s="847"/>
      <c r="DU119" s="848"/>
      <c r="DV119" s="935">
        <v>0.2</v>
      </c>
      <c r="DW119" s="936"/>
      <c r="DX119" s="936"/>
      <c r="DY119" s="936"/>
      <c r="DZ119" s="937"/>
    </row>
    <row r="120" spans="1:130" s="244" customFormat="1" ht="26.25" customHeight="1" x14ac:dyDescent="0.15">
      <c r="A120" s="904"/>
      <c r="B120" s="905"/>
      <c r="C120" s="908" t="s">
        <v>436</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437</v>
      </c>
      <c r="AB120" s="864"/>
      <c r="AC120" s="864"/>
      <c r="AD120" s="864"/>
      <c r="AE120" s="865"/>
      <c r="AF120" s="866" t="s">
        <v>437</v>
      </c>
      <c r="AG120" s="864"/>
      <c r="AH120" s="864"/>
      <c r="AI120" s="864"/>
      <c r="AJ120" s="865"/>
      <c r="AK120" s="866" t="s">
        <v>130</v>
      </c>
      <c r="AL120" s="864"/>
      <c r="AM120" s="864"/>
      <c r="AN120" s="864"/>
      <c r="AO120" s="865"/>
      <c r="AP120" s="911" t="s">
        <v>437</v>
      </c>
      <c r="AQ120" s="912"/>
      <c r="AR120" s="912"/>
      <c r="AS120" s="912"/>
      <c r="AT120" s="913"/>
      <c r="AU120" s="970" t="s">
        <v>463</v>
      </c>
      <c r="AV120" s="971"/>
      <c r="AW120" s="971"/>
      <c r="AX120" s="971"/>
      <c r="AY120" s="972"/>
      <c r="AZ120" s="947" t="s">
        <v>464</v>
      </c>
      <c r="BA120" s="892"/>
      <c r="BB120" s="892"/>
      <c r="BC120" s="892"/>
      <c r="BD120" s="892"/>
      <c r="BE120" s="892"/>
      <c r="BF120" s="892"/>
      <c r="BG120" s="892"/>
      <c r="BH120" s="892"/>
      <c r="BI120" s="892"/>
      <c r="BJ120" s="892"/>
      <c r="BK120" s="892"/>
      <c r="BL120" s="892"/>
      <c r="BM120" s="892"/>
      <c r="BN120" s="892"/>
      <c r="BO120" s="892"/>
      <c r="BP120" s="893"/>
      <c r="BQ120" s="948">
        <v>5107574</v>
      </c>
      <c r="BR120" s="929"/>
      <c r="BS120" s="929"/>
      <c r="BT120" s="929"/>
      <c r="BU120" s="929"/>
      <c r="BV120" s="929">
        <v>4984813</v>
      </c>
      <c r="BW120" s="929"/>
      <c r="BX120" s="929"/>
      <c r="BY120" s="929"/>
      <c r="BZ120" s="929"/>
      <c r="CA120" s="929">
        <v>4346863</v>
      </c>
      <c r="CB120" s="929"/>
      <c r="CC120" s="929"/>
      <c r="CD120" s="929"/>
      <c r="CE120" s="929"/>
      <c r="CF120" s="953">
        <v>44.4</v>
      </c>
      <c r="CG120" s="954"/>
      <c r="CH120" s="954"/>
      <c r="CI120" s="954"/>
      <c r="CJ120" s="954"/>
      <c r="CK120" s="955" t="s">
        <v>465</v>
      </c>
      <c r="CL120" s="939"/>
      <c r="CM120" s="939"/>
      <c r="CN120" s="939"/>
      <c r="CO120" s="940"/>
      <c r="CP120" s="959" t="s">
        <v>405</v>
      </c>
      <c r="CQ120" s="960"/>
      <c r="CR120" s="960"/>
      <c r="CS120" s="960"/>
      <c r="CT120" s="960"/>
      <c r="CU120" s="960"/>
      <c r="CV120" s="960"/>
      <c r="CW120" s="960"/>
      <c r="CX120" s="960"/>
      <c r="CY120" s="960"/>
      <c r="CZ120" s="960"/>
      <c r="DA120" s="960"/>
      <c r="DB120" s="960"/>
      <c r="DC120" s="960"/>
      <c r="DD120" s="960"/>
      <c r="DE120" s="960"/>
      <c r="DF120" s="961"/>
      <c r="DG120" s="948">
        <v>5752905</v>
      </c>
      <c r="DH120" s="929"/>
      <c r="DI120" s="929"/>
      <c r="DJ120" s="929"/>
      <c r="DK120" s="929"/>
      <c r="DL120" s="929">
        <v>5540759</v>
      </c>
      <c r="DM120" s="929"/>
      <c r="DN120" s="929"/>
      <c r="DO120" s="929"/>
      <c r="DP120" s="929"/>
      <c r="DQ120" s="929">
        <v>4917211</v>
      </c>
      <c r="DR120" s="929"/>
      <c r="DS120" s="929"/>
      <c r="DT120" s="929"/>
      <c r="DU120" s="929"/>
      <c r="DV120" s="930">
        <v>50.2</v>
      </c>
      <c r="DW120" s="930"/>
      <c r="DX120" s="930"/>
      <c r="DY120" s="930"/>
      <c r="DZ120" s="931"/>
    </row>
    <row r="121" spans="1:130" s="244" customFormat="1" ht="26.25" customHeight="1" x14ac:dyDescent="0.15">
      <c r="A121" s="904"/>
      <c r="B121" s="905"/>
      <c r="C121" s="950" t="s">
        <v>466</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437</v>
      </c>
      <c r="AB121" s="864"/>
      <c r="AC121" s="864"/>
      <c r="AD121" s="864"/>
      <c r="AE121" s="865"/>
      <c r="AF121" s="866" t="s">
        <v>457</v>
      </c>
      <c r="AG121" s="864"/>
      <c r="AH121" s="864"/>
      <c r="AI121" s="864"/>
      <c r="AJ121" s="865"/>
      <c r="AK121" s="866" t="s">
        <v>409</v>
      </c>
      <c r="AL121" s="864"/>
      <c r="AM121" s="864"/>
      <c r="AN121" s="864"/>
      <c r="AO121" s="865"/>
      <c r="AP121" s="911" t="s">
        <v>437</v>
      </c>
      <c r="AQ121" s="912"/>
      <c r="AR121" s="912"/>
      <c r="AS121" s="912"/>
      <c r="AT121" s="913"/>
      <c r="AU121" s="973"/>
      <c r="AV121" s="974"/>
      <c r="AW121" s="974"/>
      <c r="AX121" s="974"/>
      <c r="AY121" s="975"/>
      <c r="AZ121" s="899" t="s">
        <v>467</v>
      </c>
      <c r="BA121" s="834"/>
      <c r="BB121" s="834"/>
      <c r="BC121" s="834"/>
      <c r="BD121" s="834"/>
      <c r="BE121" s="834"/>
      <c r="BF121" s="834"/>
      <c r="BG121" s="834"/>
      <c r="BH121" s="834"/>
      <c r="BI121" s="834"/>
      <c r="BJ121" s="834"/>
      <c r="BK121" s="834"/>
      <c r="BL121" s="834"/>
      <c r="BM121" s="834"/>
      <c r="BN121" s="834"/>
      <c r="BO121" s="834"/>
      <c r="BP121" s="835"/>
      <c r="BQ121" s="900">
        <v>3581339</v>
      </c>
      <c r="BR121" s="901"/>
      <c r="BS121" s="901"/>
      <c r="BT121" s="901"/>
      <c r="BU121" s="901"/>
      <c r="BV121" s="901">
        <v>3794196</v>
      </c>
      <c r="BW121" s="901"/>
      <c r="BX121" s="901"/>
      <c r="BY121" s="901"/>
      <c r="BZ121" s="901"/>
      <c r="CA121" s="901">
        <v>4084438</v>
      </c>
      <c r="CB121" s="901"/>
      <c r="CC121" s="901"/>
      <c r="CD121" s="901"/>
      <c r="CE121" s="901"/>
      <c r="CF121" s="962">
        <v>41.7</v>
      </c>
      <c r="CG121" s="963"/>
      <c r="CH121" s="963"/>
      <c r="CI121" s="963"/>
      <c r="CJ121" s="963"/>
      <c r="CK121" s="956"/>
      <c r="CL121" s="942"/>
      <c r="CM121" s="942"/>
      <c r="CN121" s="942"/>
      <c r="CO121" s="943"/>
      <c r="CP121" s="922" t="s">
        <v>403</v>
      </c>
      <c r="CQ121" s="923"/>
      <c r="CR121" s="923"/>
      <c r="CS121" s="923"/>
      <c r="CT121" s="923"/>
      <c r="CU121" s="923"/>
      <c r="CV121" s="923"/>
      <c r="CW121" s="923"/>
      <c r="CX121" s="923"/>
      <c r="CY121" s="923"/>
      <c r="CZ121" s="923"/>
      <c r="DA121" s="923"/>
      <c r="DB121" s="923"/>
      <c r="DC121" s="923"/>
      <c r="DD121" s="923"/>
      <c r="DE121" s="923"/>
      <c r="DF121" s="924"/>
      <c r="DG121" s="900">
        <v>4610</v>
      </c>
      <c r="DH121" s="901"/>
      <c r="DI121" s="901"/>
      <c r="DJ121" s="901"/>
      <c r="DK121" s="901"/>
      <c r="DL121" s="901">
        <v>4397</v>
      </c>
      <c r="DM121" s="901"/>
      <c r="DN121" s="901"/>
      <c r="DO121" s="901"/>
      <c r="DP121" s="901"/>
      <c r="DQ121" s="901">
        <v>5206</v>
      </c>
      <c r="DR121" s="901"/>
      <c r="DS121" s="901"/>
      <c r="DT121" s="901"/>
      <c r="DU121" s="901"/>
      <c r="DV121" s="878">
        <v>0.1</v>
      </c>
      <c r="DW121" s="878"/>
      <c r="DX121" s="878"/>
      <c r="DY121" s="878"/>
      <c r="DZ121" s="879"/>
    </row>
    <row r="122" spans="1:130" s="244" customFormat="1" ht="26.25" customHeight="1" x14ac:dyDescent="0.15">
      <c r="A122" s="904"/>
      <c r="B122" s="905"/>
      <c r="C122" s="908" t="s">
        <v>447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437</v>
      </c>
      <c r="AB122" s="864"/>
      <c r="AC122" s="864"/>
      <c r="AD122" s="864"/>
      <c r="AE122" s="865"/>
      <c r="AF122" s="866" t="s">
        <v>409</v>
      </c>
      <c r="AG122" s="864"/>
      <c r="AH122" s="864"/>
      <c r="AI122" s="864"/>
      <c r="AJ122" s="865"/>
      <c r="AK122" s="866" t="s">
        <v>130</v>
      </c>
      <c r="AL122" s="864"/>
      <c r="AM122" s="864"/>
      <c r="AN122" s="864"/>
      <c r="AO122" s="865"/>
      <c r="AP122" s="911" t="s">
        <v>130</v>
      </c>
      <c r="AQ122" s="912"/>
      <c r="AR122" s="912"/>
      <c r="AS122" s="912"/>
      <c r="AT122" s="913"/>
      <c r="AU122" s="973"/>
      <c r="AV122" s="974"/>
      <c r="AW122" s="974"/>
      <c r="AX122" s="974"/>
      <c r="AY122" s="975"/>
      <c r="AZ122" s="966" t="s">
        <v>468</v>
      </c>
      <c r="BA122" s="967"/>
      <c r="BB122" s="967"/>
      <c r="BC122" s="967"/>
      <c r="BD122" s="967"/>
      <c r="BE122" s="967"/>
      <c r="BF122" s="967"/>
      <c r="BG122" s="967"/>
      <c r="BH122" s="967"/>
      <c r="BI122" s="967"/>
      <c r="BJ122" s="967"/>
      <c r="BK122" s="967"/>
      <c r="BL122" s="967"/>
      <c r="BM122" s="967"/>
      <c r="BN122" s="967"/>
      <c r="BO122" s="967"/>
      <c r="BP122" s="968"/>
      <c r="BQ122" s="969">
        <v>19595921</v>
      </c>
      <c r="BR122" s="932"/>
      <c r="BS122" s="932"/>
      <c r="BT122" s="932"/>
      <c r="BU122" s="932"/>
      <c r="BV122" s="932">
        <v>19253345</v>
      </c>
      <c r="BW122" s="932"/>
      <c r="BX122" s="932"/>
      <c r="BY122" s="932"/>
      <c r="BZ122" s="932"/>
      <c r="CA122" s="932">
        <v>18825069</v>
      </c>
      <c r="CB122" s="932"/>
      <c r="CC122" s="932"/>
      <c r="CD122" s="932"/>
      <c r="CE122" s="932"/>
      <c r="CF122" s="933">
        <v>192.1</v>
      </c>
      <c r="CG122" s="934"/>
      <c r="CH122" s="934"/>
      <c r="CI122" s="934"/>
      <c r="CJ122" s="934"/>
      <c r="CK122" s="956"/>
      <c r="CL122" s="942"/>
      <c r="CM122" s="942"/>
      <c r="CN122" s="942"/>
      <c r="CO122" s="943"/>
      <c r="CP122" s="922" t="s">
        <v>401</v>
      </c>
      <c r="CQ122" s="923"/>
      <c r="CR122" s="923"/>
      <c r="CS122" s="923"/>
      <c r="CT122" s="923"/>
      <c r="CU122" s="923"/>
      <c r="CV122" s="923"/>
      <c r="CW122" s="923"/>
      <c r="CX122" s="923"/>
      <c r="CY122" s="923"/>
      <c r="CZ122" s="923"/>
      <c r="DA122" s="923"/>
      <c r="DB122" s="923"/>
      <c r="DC122" s="923"/>
      <c r="DD122" s="923"/>
      <c r="DE122" s="923"/>
      <c r="DF122" s="924"/>
      <c r="DG122" s="900" t="s">
        <v>437</v>
      </c>
      <c r="DH122" s="901"/>
      <c r="DI122" s="901"/>
      <c r="DJ122" s="901"/>
      <c r="DK122" s="901"/>
      <c r="DL122" s="901" t="s">
        <v>437</v>
      </c>
      <c r="DM122" s="901"/>
      <c r="DN122" s="901"/>
      <c r="DO122" s="901"/>
      <c r="DP122" s="901"/>
      <c r="DQ122" s="901" t="s">
        <v>437</v>
      </c>
      <c r="DR122" s="901"/>
      <c r="DS122" s="901"/>
      <c r="DT122" s="901"/>
      <c r="DU122" s="901"/>
      <c r="DV122" s="878" t="s">
        <v>437</v>
      </c>
      <c r="DW122" s="878"/>
      <c r="DX122" s="878"/>
      <c r="DY122" s="878"/>
      <c r="DZ122" s="879"/>
    </row>
    <row r="123" spans="1:130" s="244" customFormat="1" ht="26.25" customHeight="1" x14ac:dyDescent="0.15">
      <c r="A123" s="904"/>
      <c r="B123" s="905"/>
      <c r="C123" s="908" t="s">
        <v>454</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130</v>
      </c>
      <c r="AB123" s="864"/>
      <c r="AC123" s="864"/>
      <c r="AD123" s="864"/>
      <c r="AE123" s="865"/>
      <c r="AF123" s="866" t="s">
        <v>437</v>
      </c>
      <c r="AG123" s="864"/>
      <c r="AH123" s="864"/>
      <c r="AI123" s="864"/>
      <c r="AJ123" s="865"/>
      <c r="AK123" s="866" t="s">
        <v>130</v>
      </c>
      <c r="AL123" s="864"/>
      <c r="AM123" s="864"/>
      <c r="AN123" s="864"/>
      <c r="AO123" s="865"/>
      <c r="AP123" s="911" t="s">
        <v>130</v>
      </c>
      <c r="AQ123" s="912"/>
      <c r="AR123" s="912"/>
      <c r="AS123" s="912"/>
      <c r="AT123" s="913"/>
      <c r="AU123" s="976"/>
      <c r="AV123" s="977"/>
      <c r="AW123" s="977"/>
      <c r="AX123" s="977"/>
      <c r="AY123" s="977"/>
      <c r="AZ123" s="275" t="s">
        <v>186</v>
      </c>
      <c r="BA123" s="275"/>
      <c r="BB123" s="275"/>
      <c r="BC123" s="275"/>
      <c r="BD123" s="275"/>
      <c r="BE123" s="275"/>
      <c r="BF123" s="275"/>
      <c r="BG123" s="275"/>
      <c r="BH123" s="275"/>
      <c r="BI123" s="275"/>
      <c r="BJ123" s="275"/>
      <c r="BK123" s="275"/>
      <c r="BL123" s="275"/>
      <c r="BM123" s="275"/>
      <c r="BN123" s="275"/>
      <c r="BO123" s="964" t="s">
        <v>469</v>
      </c>
      <c r="BP123" s="965"/>
      <c r="BQ123" s="919">
        <v>28284834</v>
      </c>
      <c r="BR123" s="920"/>
      <c r="BS123" s="920"/>
      <c r="BT123" s="920"/>
      <c r="BU123" s="920"/>
      <c r="BV123" s="920">
        <v>28032354</v>
      </c>
      <c r="BW123" s="920"/>
      <c r="BX123" s="920"/>
      <c r="BY123" s="920"/>
      <c r="BZ123" s="920"/>
      <c r="CA123" s="920">
        <v>27256370</v>
      </c>
      <c r="CB123" s="920"/>
      <c r="CC123" s="920"/>
      <c r="CD123" s="920"/>
      <c r="CE123" s="920"/>
      <c r="CF123" s="830"/>
      <c r="CG123" s="831"/>
      <c r="CH123" s="831"/>
      <c r="CI123" s="831"/>
      <c r="CJ123" s="921"/>
      <c r="CK123" s="956"/>
      <c r="CL123" s="942"/>
      <c r="CM123" s="942"/>
      <c r="CN123" s="942"/>
      <c r="CO123" s="943"/>
      <c r="CP123" s="922" t="s">
        <v>470</v>
      </c>
      <c r="CQ123" s="923"/>
      <c r="CR123" s="923"/>
      <c r="CS123" s="923"/>
      <c r="CT123" s="923"/>
      <c r="CU123" s="923"/>
      <c r="CV123" s="923"/>
      <c r="CW123" s="923"/>
      <c r="CX123" s="923"/>
      <c r="CY123" s="923"/>
      <c r="CZ123" s="923"/>
      <c r="DA123" s="923"/>
      <c r="DB123" s="923"/>
      <c r="DC123" s="923"/>
      <c r="DD123" s="923"/>
      <c r="DE123" s="923"/>
      <c r="DF123" s="924"/>
      <c r="DG123" s="863" t="s">
        <v>130</v>
      </c>
      <c r="DH123" s="864"/>
      <c r="DI123" s="864"/>
      <c r="DJ123" s="864"/>
      <c r="DK123" s="865"/>
      <c r="DL123" s="866" t="s">
        <v>130</v>
      </c>
      <c r="DM123" s="864"/>
      <c r="DN123" s="864"/>
      <c r="DO123" s="864"/>
      <c r="DP123" s="865"/>
      <c r="DQ123" s="866" t="s">
        <v>130</v>
      </c>
      <c r="DR123" s="864"/>
      <c r="DS123" s="864"/>
      <c r="DT123" s="864"/>
      <c r="DU123" s="865"/>
      <c r="DV123" s="911" t="s">
        <v>130</v>
      </c>
      <c r="DW123" s="912"/>
      <c r="DX123" s="912"/>
      <c r="DY123" s="912"/>
      <c r="DZ123" s="913"/>
    </row>
    <row r="124" spans="1:130" s="244" customFormat="1" ht="26.25" customHeight="1" thickBot="1" x14ac:dyDescent="0.2">
      <c r="A124" s="904"/>
      <c r="B124" s="905"/>
      <c r="C124" s="908" t="s">
        <v>458</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409</v>
      </c>
      <c r="AB124" s="864"/>
      <c r="AC124" s="864"/>
      <c r="AD124" s="864"/>
      <c r="AE124" s="865"/>
      <c r="AF124" s="866" t="s">
        <v>130</v>
      </c>
      <c r="AG124" s="864"/>
      <c r="AH124" s="864"/>
      <c r="AI124" s="864"/>
      <c r="AJ124" s="865"/>
      <c r="AK124" s="866" t="s">
        <v>409</v>
      </c>
      <c r="AL124" s="864"/>
      <c r="AM124" s="864"/>
      <c r="AN124" s="864"/>
      <c r="AO124" s="865"/>
      <c r="AP124" s="911" t="s">
        <v>130</v>
      </c>
      <c r="AQ124" s="912"/>
      <c r="AR124" s="912"/>
      <c r="AS124" s="912"/>
      <c r="AT124" s="913"/>
      <c r="AU124" s="914" t="s">
        <v>471</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36.5</v>
      </c>
      <c r="BR124" s="918"/>
      <c r="BS124" s="918"/>
      <c r="BT124" s="918"/>
      <c r="BU124" s="918"/>
      <c r="BV124" s="918">
        <v>28.6</v>
      </c>
      <c r="BW124" s="918"/>
      <c r="BX124" s="918"/>
      <c r="BY124" s="918"/>
      <c r="BZ124" s="918"/>
      <c r="CA124" s="918">
        <v>21</v>
      </c>
      <c r="CB124" s="918"/>
      <c r="CC124" s="918"/>
      <c r="CD124" s="918"/>
      <c r="CE124" s="918"/>
      <c r="CF124" s="808"/>
      <c r="CG124" s="809"/>
      <c r="CH124" s="809"/>
      <c r="CI124" s="809"/>
      <c r="CJ124" s="949"/>
      <c r="CK124" s="957"/>
      <c r="CL124" s="957"/>
      <c r="CM124" s="957"/>
      <c r="CN124" s="957"/>
      <c r="CO124" s="958"/>
      <c r="CP124" s="922" t="s">
        <v>472</v>
      </c>
      <c r="CQ124" s="923"/>
      <c r="CR124" s="923"/>
      <c r="CS124" s="923"/>
      <c r="CT124" s="923"/>
      <c r="CU124" s="923"/>
      <c r="CV124" s="923"/>
      <c r="CW124" s="923"/>
      <c r="CX124" s="923"/>
      <c r="CY124" s="923"/>
      <c r="CZ124" s="923"/>
      <c r="DA124" s="923"/>
      <c r="DB124" s="923"/>
      <c r="DC124" s="923"/>
      <c r="DD124" s="923"/>
      <c r="DE124" s="923"/>
      <c r="DF124" s="924"/>
      <c r="DG124" s="846" t="s">
        <v>457</v>
      </c>
      <c r="DH124" s="847"/>
      <c r="DI124" s="847"/>
      <c r="DJ124" s="847"/>
      <c r="DK124" s="848"/>
      <c r="DL124" s="849" t="s">
        <v>457</v>
      </c>
      <c r="DM124" s="847"/>
      <c r="DN124" s="847"/>
      <c r="DO124" s="847"/>
      <c r="DP124" s="848"/>
      <c r="DQ124" s="849" t="s">
        <v>457</v>
      </c>
      <c r="DR124" s="847"/>
      <c r="DS124" s="847"/>
      <c r="DT124" s="847"/>
      <c r="DU124" s="848"/>
      <c r="DV124" s="935" t="s">
        <v>457</v>
      </c>
      <c r="DW124" s="936"/>
      <c r="DX124" s="936"/>
      <c r="DY124" s="936"/>
      <c r="DZ124" s="937"/>
    </row>
    <row r="125" spans="1:130" s="244" customFormat="1" ht="26.25" customHeight="1" x14ac:dyDescent="0.15">
      <c r="A125" s="904"/>
      <c r="B125" s="905"/>
      <c r="C125" s="908" t="s">
        <v>460</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130</v>
      </c>
      <c r="AB125" s="864"/>
      <c r="AC125" s="864"/>
      <c r="AD125" s="864"/>
      <c r="AE125" s="865"/>
      <c r="AF125" s="866" t="s">
        <v>457</v>
      </c>
      <c r="AG125" s="864"/>
      <c r="AH125" s="864"/>
      <c r="AI125" s="864"/>
      <c r="AJ125" s="865"/>
      <c r="AK125" s="866" t="s">
        <v>130</v>
      </c>
      <c r="AL125" s="864"/>
      <c r="AM125" s="864"/>
      <c r="AN125" s="864"/>
      <c r="AO125" s="865"/>
      <c r="AP125" s="911" t="s">
        <v>130</v>
      </c>
      <c r="AQ125" s="912"/>
      <c r="AR125" s="912"/>
      <c r="AS125" s="912"/>
      <c r="AT125" s="913"/>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938" t="s">
        <v>473</v>
      </c>
      <c r="CL125" s="939"/>
      <c r="CM125" s="939"/>
      <c r="CN125" s="939"/>
      <c r="CO125" s="940"/>
      <c r="CP125" s="947" t="s">
        <v>474</v>
      </c>
      <c r="CQ125" s="892"/>
      <c r="CR125" s="892"/>
      <c r="CS125" s="892"/>
      <c r="CT125" s="892"/>
      <c r="CU125" s="892"/>
      <c r="CV125" s="892"/>
      <c r="CW125" s="892"/>
      <c r="CX125" s="892"/>
      <c r="CY125" s="892"/>
      <c r="CZ125" s="892"/>
      <c r="DA125" s="892"/>
      <c r="DB125" s="892"/>
      <c r="DC125" s="892"/>
      <c r="DD125" s="892"/>
      <c r="DE125" s="892"/>
      <c r="DF125" s="893"/>
      <c r="DG125" s="948" t="s">
        <v>130</v>
      </c>
      <c r="DH125" s="929"/>
      <c r="DI125" s="929"/>
      <c r="DJ125" s="929"/>
      <c r="DK125" s="929"/>
      <c r="DL125" s="929" t="s">
        <v>457</v>
      </c>
      <c r="DM125" s="929"/>
      <c r="DN125" s="929"/>
      <c r="DO125" s="929"/>
      <c r="DP125" s="929"/>
      <c r="DQ125" s="929" t="s">
        <v>409</v>
      </c>
      <c r="DR125" s="929"/>
      <c r="DS125" s="929"/>
      <c r="DT125" s="929"/>
      <c r="DU125" s="929"/>
      <c r="DV125" s="930" t="s">
        <v>437</v>
      </c>
      <c r="DW125" s="930"/>
      <c r="DX125" s="930"/>
      <c r="DY125" s="930"/>
      <c r="DZ125" s="931"/>
    </row>
    <row r="126" spans="1:130" s="244" customFormat="1" ht="26.25" customHeight="1" thickBot="1" x14ac:dyDescent="0.2">
      <c r="A126" s="904"/>
      <c r="B126" s="905"/>
      <c r="C126" s="908" t="s">
        <v>462</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21034</v>
      </c>
      <c r="AB126" s="864"/>
      <c r="AC126" s="864"/>
      <c r="AD126" s="864"/>
      <c r="AE126" s="865"/>
      <c r="AF126" s="866">
        <v>21034</v>
      </c>
      <c r="AG126" s="864"/>
      <c r="AH126" s="864"/>
      <c r="AI126" s="864"/>
      <c r="AJ126" s="865"/>
      <c r="AK126" s="866">
        <v>21034</v>
      </c>
      <c r="AL126" s="864"/>
      <c r="AM126" s="864"/>
      <c r="AN126" s="864"/>
      <c r="AO126" s="865"/>
      <c r="AP126" s="911">
        <v>0.2</v>
      </c>
      <c r="AQ126" s="912"/>
      <c r="AR126" s="912"/>
      <c r="AS126" s="912"/>
      <c r="AT126" s="913"/>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941"/>
      <c r="CL126" s="942"/>
      <c r="CM126" s="942"/>
      <c r="CN126" s="942"/>
      <c r="CO126" s="943"/>
      <c r="CP126" s="899" t="s">
        <v>475</v>
      </c>
      <c r="CQ126" s="834"/>
      <c r="CR126" s="834"/>
      <c r="CS126" s="834"/>
      <c r="CT126" s="834"/>
      <c r="CU126" s="834"/>
      <c r="CV126" s="834"/>
      <c r="CW126" s="834"/>
      <c r="CX126" s="834"/>
      <c r="CY126" s="834"/>
      <c r="CZ126" s="834"/>
      <c r="DA126" s="834"/>
      <c r="DB126" s="834"/>
      <c r="DC126" s="834"/>
      <c r="DD126" s="834"/>
      <c r="DE126" s="834"/>
      <c r="DF126" s="835"/>
      <c r="DG126" s="900">
        <v>17515</v>
      </c>
      <c r="DH126" s="901"/>
      <c r="DI126" s="901"/>
      <c r="DJ126" s="901"/>
      <c r="DK126" s="901"/>
      <c r="DL126" s="901">
        <v>54767</v>
      </c>
      <c r="DM126" s="901"/>
      <c r="DN126" s="901"/>
      <c r="DO126" s="901"/>
      <c r="DP126" s="901"/>
      <c r="DQ126" s="901">
        <v>68832</v>
      </c>
      <c r="DR126" s="901"/>
      <c r="DS126" s="901"/>
      <c r="DT126" s="901"/>
      <c r="DU126" s="901"/>
      <c r="DV126" s="878">
        <v>0.7</v>
      </c>
      <c r="DW126" s="878"/>
      <c r="DX126" s="878"/>
      <c r="DY126" s="878"/>
      <c r="DZ126" s="879"/>
    </row>
    <row r="127" spans="1:130" s="244" customFormat="1" ht="26.25" customHeight="1" x14ac:dyDescent="0.15">
      <c r="A127" s="906"/>
      <c r="B127" s="907"/>
      <c r="C127" s="925" t="s">
        <v>476</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457</v>
      </c>
      <c r="AB127" s="864"/>
      <c r="AC127" s="864"/>
      <c r="AD127" s="864"/>
      <c r="AE127" s="865"/>
      <c r="AF127" s="866" t="s">
        <v>437</v>
      </c>
      <c r="AG127" s="864"/>
      <c r="AH127" s="864"/>
      <c r="AI127" s="864"/>
      <c r="AJ127" s="865"/>
      <c r="AK127" s="866" t="s">
        <v>457</v>
      </c>
      <c r="AL127" s="864"/>
      <c r="AM127" s="864"/>
      <c r="AN127" s="864"/>
      <c r="AO127" s="865"/>
      <c r="AP127" s="911" t="s">
        <v>457</v>
      </c>
      <c r="AQ127" s="912"/>
      <c r="AR127" s="912"/>
      <c r="AS127" s="912"/>
      <c r="AT127" s="913"/>
      <c r="AU127" s="280"/>
      <c r="AV127" s="280"/>
      <c r="AW127" s="280"/>
      <c r="AX127" s="928" t="s">
        <v>477</v>
      </c>
      <c r="AY127" s="896"/>
      <c r="AZ127" s="896"/>
      <c r="BA127" s="896"/>
      <c r="BB127" s="896"/>
      <c r="BC127" s="896"/>
      <c r="BD127" s="896"/>
      <c r="BE127" s="897"/>
      <c r="BF127" s="895" t="s">
        <v>478</v>
      </c>
      <c r="BG127" s="896"/>
      <c r="BH127" s="896"/>
      <c r="BI127" s="896"/>
      <c r="BJ127" s="896"/>
      <c r="BK127" s="896"/>
      <c r="BL127" s="897"/>
      <c r="BM127" s="895" t="s">
        <v>479</v>
      </c>
      <c r="BN127" s="896"/>
      <c r="BO127" s="896"/>
      <c r="BP127" s="896"/>
      <c r="BQ127" s="896"/>
      <c r="BR127" s="896"/>
      <c r="BS127" s="897"/>
      <c r="BT127" s="895" t="s">
        <v>480</v>
      </c>
      <c r="BU127" s="896"/>
      <c r="BV127" s="896"/>
      <c r="BW127" s="896"/>
      <c r="BX127" s="896"/>
      <c r="BY127" s="896"/>
      <c r="BZ127" s="898"/>
      <c r="CA127" s="280"/>
      <c r="CB127" s="280"/>
      <c r="CC127" s="280"/>
      <c r="CD127" s="281"/>
      <c r="CE127" s="281"/>
      <c r="CF127" s="281"/>
      <c r="CG127" s="278"/>
      <c r="CH127" s="278"/>
      <c r="CI127" s="278"/>
      <c r="CJ127" s="279"/>
      <c r="CK127" s="941"/>
      <c r="CL127" s="942"/>
      <c r="CM127" s="942"/>
      <c r="CN127" s="942"/>
      <c r="CO127" s="943"/>
      <c r="CP127" s="899" t="s">
        <v>481</v>
      </c>
      <c r="CQ127" s="834"/>
      <c r="CR127" s="834"/>
      <c r="CS127" s="834"/>
      <c r="CT127" s="834"/>
      <c r="CU127" s="834"/>
      <c r="CV127" s="834"/>
      <c r="CW127" s="834"/>
      <c r="CX127" s="834"/>
      <c r="CY127" s="834"/>
      <c r="CZ127" s="834"/>
      <c r="DA127" s="834"/>
      <c r="DB127" s="834"/>
      <c r="DC127" s="834"/>
      <c r="DD127" s="834"/>
      <c r="DE127" s="834"/>
      <c r="DF127" s="835"/>
      <c r="DG127" s="900" t="s">
        <v>130</v>
      </c>
      <c r="DH127" s="901"/>
      <c r="DI127" s="901"/>
      <c r="DJ127" s="901"/>
      <c r="DK127" s="901"/>
      <c r="DL127" s="901" t="s">
        <v>130</v>
      </c>
      <c r="DM127" s="901"/>
      <c r="DN127" s="901"/>
      <c r="DO127" s="901"/>
      <c r="DP127" s="901"/>
      <c r="DQ127" s="901" t="s">
        <v>130</v>
      </c>
      <c r="DR127" s="901"/>
      <c r="DS127" s="901"/>
      <c r="DT127" s="901"/>
      <c r="DU127" s="901"/>
      <c r="DV127" s="878" t="s">
        <v>130</v>
      </c>
      <c r="DW127" s="878"/>
      <c r="DX127" s="878"/>
      <c r="DY127" s="878"/>
      <c r="DZ127" s="879"/>
    </row>
    <row r="128" spans="1:130" s="244" customFormat="1" ht="26.25" customHeight="1" thickBot="1" x14ac:dyDescent="0.2">
      <c r="A128" s="880" t="s">
        <v>482</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483</v>
      </c>
      <c r="X128" s="882"/>
      <c r="Y128" s="882"/>
      <c r="Z128" s="883"/>
      <c r="AA128" s="884">
        <v>324292</v>
      </c>
      <c r="AB128" s="885"/>
      <c r="AC128" s="885"/>
      <c r="AD128" s="885"/>
      <c r="AE128" s="886"/>
      <c r="AF128" s="887">
        <v>315639</v>
      </c>
      <c r="AG128" s="885"/>
      <c r="AH128" s="885"/>
      <c r="AI128" s="885"/>
      <c r="AJ128" s="886"/>
      <c r="AK128" s="887">
        <v>313510</v>
      </c>
      <c r="AL128" s="885"/>
      <c r="AM128" s="885"/>
      <c r="AN128" s="885"/>
      <c r="AO128" s="886"/>
      <c r="AP128" s="888"/>
      <c r="AQ128" s="889"/>
      <c r="AR128" s="889"/>
      <c r="AS128" s="889"/>
      <c r="AT128" s="890"/>
      <c r="AU128" s="280"/>
      <c r="AV128" s="280"/>
      <c r="AW128" s="280"/>
      <c r="AX128" s="891" t="s">
        <v>484</v>
      </c>
      <c r="AY128" s="892"/>
      <c r="AZ128" s="892"/>
      <c r="BA128" s="892"/>
      <c r="BB128" s="892"/>
      <c r="BC128" s="892"/>
      <c r="BD128" s="892"/>
      <c r="BE128" s="893"/>
      <c r="BF128" s="870" t="s">
        <v>409</v>
      </c>
      <c r="BG128" s="871"/>
      <c r="BH128" s="871"/>
      <c r="BI128" s="871"/>
      <c r="BJ128" s="871"/>
      <c r="BK128" s="871"/>
      <c r="BL128" s="894"/>
      <c r="BM128" s="870">
        <v>13.15</v>
      </c>
      <c r="BN128" s="871"/>
      <c r="BO128" s="871"/>
      <c r="BP128" s="871"/>
      <c r="BQ128" s="871"/>
      <c r="BR128" s="871"/>
      <c r="BS128" s="894"/>
      <c r="BT128" s="870">
        <v>20</v>
      </c>
      <c r="BU128" s="871"/>
      <c r="BV128" s="871"/>
      <c r="BW128" s="871"/>
      <c r="BX128" s="871"/>
      <c r="BY128" s="871"/>
      <c r="BZ128" s="872"/>
      <c r="CA128" s="281"/>
      <c r="CB128" s="281"/>
      <c r="CC128" s="281"/>
      <c r="CD128" s="281"/>
      <c r="CE128" s="281"/>
      <c r="CF128" s="281"/>
      <c r="CG128" s="278"/>
      <c r="CH128" s="278"/>
      <c r="CI128" s="278"/>
      <c r="CJ128" s="279"/>
      <c r="CK128" s="944"/>
      <c r="CL128" s="945"/>
      <c r="CM128" s="945"/>
      <c r="CN128" s="945"/>
      <c r="CO128" s="946"/>
      <c r="CP128" s="873" t="s">
        <v>485</v>
      </c>
      <c r="CQ128" s="812"/>
      <c r="CR128" s="812"/>
      <c r="CS128" s="812"/>
      <c r="CT128" s="812"/>
      <c r="CU128" s="812"/>
      <c r="CV128" s="812"/>
      <c r="CW128" s="812"/>
      <c r="CX128" s="812"/>
      <c r="CY128" s="812"/>
      <c r="CZ128" s="812"/>
      <c r="DA128" s="812"/>
      <c r="DB128" s="812"/>
      <c r="DC128" s="812"/>
      <c r="DD128" s="812"/>
      <c r="DE128" s="812"/>
      <c r="DF128" s="813"/>
      <c r="DG128" s="874" t="s">
        <v>448</v>
      </c>
      <c r="DH128" s="875"/>
      <c r="DI128" s="875"/>
      <c r="DJ128" s="875"/>
      <c r="DK128" s="875"/>
      <c r="DL128" s="875" t="s">
        <v>448</v>
      </c>
      <c r="DM128" s="875"/>
      <c r="DN128" s="875"/>
      <c r="DO128" s="875"/>
      <c r="DP128" s="875"/>
      <c r="DQ128" s="875" t="s">
        <v>409</v>
      </c>
      <c r="DR128" s="875"/>
      <c r="DS128" s="875"/>
      <c r="DT128" s="875"/>
      <c r="DU128" s="875"/>
      <c r="DV128" s="876" t="s">
        <v>437</v>
      </c>
      <c r="DW128" s="876"/>
      <c r="DX128" s="876"/>
      <c r="DY128" s="876"/>
      <c r="DZ128" s="877"/>
    </row>
    <row r="129" spans="1:131" s="244"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486</v>
      </c>
      <c r="X129" s="861"/>
      <c r="Y129" s="861"/>
      <c r="Z129" s="862"/>
      <c r="AA129" s="863">
        <v>10757587</v>
      </c>
      <c r="AB129" s="864"/>
      <c r="AC129" s="864"/>
      <c r="AD129" s="864"/>
      <c r="AE129" s="865"/>
      <c r="AF129" s="866">
        <v>10897133</v>
      </c>
      <c r="AG129" s="864"/>
      <c r="AH129" s="864"/>
      <c r="AI129" s="864"/>
      <c r="AJ129" s="865"/>
      <c r="AK129" s="866">
        <v>11227774</v>
      </c>
      <c r="AL129" s="864"/>
      <c r="AM129" s="864"/>
      <c r="AN129" s="864"/>
      <c r="AO129" s="865"/>
      <c r="AP129" s="867"/>
      <c r="AQ129" s="868"/>
      <c r="AR129" s="868"/>
      <c r="AS129" s="868"/>
      <c r="AT129" s="869"/>
      <c r="AU129" s="282"/>
      <c r="AV129" s="282"/>
      <c r="AW129" s="282"/>
      <c r="AX129" s="833" t="s">
        <v>487</v>
      </c>
      <c r="AY129" s="834"/>
      <c r="AZ129" s="834"/>
      <c r="BA129" s="834"/>
      <c r="BB129" s="834"/>
      <c r="BC129" s="834"/>
      <c r="BD129" s="834"/>
      <c r="BE129" s="835"/>
      <c r="BF129" s="853" t="s">
        <v>130</v>
      </c>
      <c r="BG129" s="854"/>
      <c r="BH129" s="854"/>
      <c r="BI129" s="854"/>
      <c r="BJ129" s="854"/>
      <c r="BK129" s="854"/>
      <c r="BL129" s="855"/>
      <c r="BM129" s="853">
        <v>18.149999999999999</v>
      </c>
      <c r="BN129" s="854"/>
      <c r="BO129" s="854"/>
      <c r="BP129" s="854"/>
      <c r="BQ129" s="854"/>
      <c r="BR129" s="854"/>
      <c r="BS129" s="855"/>
      <c r="BT129" s="853">
        <v>30</v>
      </c>
      <c r="BU129" s="856"/>
      <c r="BV129" s="856"/>
      <c r="BW129" s="856"/>
      <c r="BX129" s="856"/>
      <c r="BY129" s="856"/>
      <c r="BZ129" s="857"/>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x14ac:dyDescent="0.15">
      <c r="A130" s="858" t="s">
        <v>488</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489</v>
      </c>
      <c r="X130" s="861"/>
      <c r="Y130" s="861"/>
      <c r="Z130" s="862"/>
      <c r="AA130" s="863">
        <v>1478646</v>
      </c>
      <c r="AB130" s="864"/>
      <c r="AC130" s="864"/>
      <c r="AD130" s="864"/>
      <c r="AE130" s="865"/>
      <c r="AF130" s="866">
        <v>1448402</v>
      </c>
      <c r="AG130" s="864"/>
      <c r="AH130" s="864"/>
      <c r="AI130" s="864"/>
      <c r="AJ130" s="865"/>
      <c r="AK130" s="866">
        <v>1429977</v>
      </c>
      <c r="AL130" s="864"/>
      <c r="AM130" s="864"/>
      <c r="AN130" s="864"/>
      <c r="AO130" s="865"/>
      <c r="AP130" s="867"/>
      <c r="AQ130" s="868"/>
      <c r="AR130" s="868"/>
      <c r="AS130" s="868"/>
      <c r="AT130" s="869"/>
      <c r="AU130" s="282"/>
      <c r="AV130" s="282"/>
      <c r="AW130" s="282"/>
      <c r="AX130" s="833" t="s">
        <v>490</v>
      </c>
      <c r="AY130" s="834"/>
      <c r="AZ130" s="834"/>
      <c r="BA130" s="834"/>
      <c r="BB130" s="834"/>
      <c r="BC130" s="834"/>
      <c r="BD130" s="834"/>
      <c r="BE130" s="835"/>
      <c r="BF130" s="836">
        <v>7.1</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491</v>
      </c>
      <c r="X131" s="844"/>
      <c r="Y131" s="844"/>
      <c r="Z131" s="845"/>
      <c r="AA131" s="846">
        <v>9278941</v>
      </c>
      <c r="AB131" s="847"/>
      <c r="AC131" s="847"/>
      <c r="AD131" s="847"/>
      <c r="AE131" s="848"/>
      <c r="AF131" s="849">
        <v>9448731</v>
      </c>
      <c r="AG131" s="847"/>
      <c r="AH131" s="847"/>
      <c r="AI131" s="847"/>
      <c r="AJ131" s="848"/>
      <c r="AK131" s="849">
        <v>9797797</v>
      </c>
      <c r="AL131" s="847"/>
      <c r="AM131" s="847"/>
      <c r="AN131" s="847"/>
      <c r="AO131" s="848"/>
      <c r="AP131" s="850"/>
      <c r="AQ131" s="851"/>
      <c r="AR131" s="851"/>
      <c r="AS131" s="851"/>
      <c r="AT131" s="852"/>
      <c r="AU131" s="282"/>
      <c r="AV131" s="282"/>
      <c r="AW131" s="282"/>
      <c r="AX131" s="811" t="s">
        <v>492</v>
      </c>
      <c r="AY131" s="812"/>
      <c r="AZ131" s="812"/>
      <c r="BA131" s="812"/>
      <c r="BB131" s="812"/>
      <c r="BC131" s="812"/>
      <c r="BD131" s="812"/>
      <c r="BE131" s="813"/>
      <c r="BF131" s="814">
        <v>21</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x14ac:dyDescent="0.15">
      <c r="A132" s="820" t="s">
        <v>493</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494</v>
      </c>
      <c r="W132" s="824"/>
      <c r="X132" s="824"/>
      <c r="Y132" s="824"/>
      <c r="Z132" s="825"/>
      <c r="AA132" s="826">
        <v>7.5809405410000004</v>
      </c>
      <c r="AB132" s="827"/>
      <c r="AC132" s="827"/>
      <c r="AD132" s="827"/>
      <c r="AE132" s="828"/>
      <c r="AF132" s="829">
        <v>6.9737936239999998</v>
      </c>
      <c r="AG132" s="827"/>
      <c r="AH132" s="827"/>
      <c r="AI132" s="827"/>
      <c r="AJ132" s="828"/>
      <c r="AK132" s="829">
        <v>7.0404193920000004</v>
      </c>
      <c r="AL132" s="827"/>
      <c r="AM132" s="827"/>
      <c r="AN132" s="827"/>
      <c r="AO132" s="828"/>
      <c r="AP132" s="830"/>
      <c r="AQ132" s="831"/>
      <c r="AR132" s="831"/>
      <c r="AS132" s="831"/>
      <c r="AT132" s="832"/>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495</v>
      </c>
      <c r="W133" s="803"/>
      <c r="X133" s="803"/>
      <c r="Y133" s="803"/>
      <c r="Z133" s="804"/>
      <c r="AA133" s="805">
        <v>6.2</v>
      </c>
      <c r="AB133" s="806"/>
      <c r="AC133" s="806"/>
      <c r="AD133" s="806"/>
      <c r="AE133" s="807"/>
      <c r="AF133" s="805">
        <v>6.8</v>
      </c>
      <c r="AG133" s="806"/>
      <c r="AH133" s="806"/>
      <c r="AI133" s="806"/>
      <c r="AJ133" s="807"/>
      <c r="AK133" s="805">
        <v>7.1</v>
      </c>
      <c r="AL133" s="806"/>
      <c r="AM133" s="806"/>
      <c r="AN133" s="806"/>
      <c r="AO133" s="807"/>
      <c r="AP133" s="808"/>
      <c r="AQ133" s="809"/>
      <c r="AR133" s="809"/>
      <c r="AS133" s="809"/>
      <c r="AT133" s="810"/>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x14ac:dyDescent="0.15">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25" hidden="1" x14ac:dyDescent="0.15">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sheetData>
  <sheetProtection algorithmName="SHA-512" hashValue="i4zrWu0DgqDulnGniDs41fH7NIQxRAqsbueqhukHkeTDHo+VL6hZrKYIDB7PGFWAMiUl5zPavCWhrH/k0lhUFg==" saltValue="sKwVNBGTaa4bkLEnuOPns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89" customWidth="1"/>
    <col min="121" max="121" width="0" style="288" hidden="1" customWidth="1"/>
    <col min="122" max="16384" width="9" style="288" hidden="1"/>
  </cols>
  <sheetData>
    <row r="1" spans="1:120"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8"/>
    </row>
    <row r="17" spans="119:120" x14ac:dyDescent="0.15">
      <c r="DP17" s="288"/>
    </row>
    <row r="18" spans="119:120" x14ac:dyDescent="0.15"/>
    <row r="19" spans="119:120" x14ac:dyDescent="0.15"/>
    <row r="20" spans="119:120" x14ac:dyDescent="0.15">
      <c r="DO20" s="288"/>
      <c r="DP20" s="288"/>
    </row>
    <row r="21" spans="119:120" x14ac:dyDescent="0.15">
      <c r="DP21" s="288"/>
    </row>
    <row r="22" spans="119:120" x14ac:dyDescent="0.15"/>
    <row r="23" spans="119:120" x14ac:dyDescent="0.15">
      <c r="DO23" s="288"/>
      <c r="DP23" s="288"/>
    </row>
    <row r="24" spans="119:120" x14ac:dyDescent="0.15">
      <c r="DP24" s="288"/>
    </row>
    <row r="25" spans="119:120" x14ac:dyDescent="0.15">
      <c r="DP25" s="288"/>
    </row>
    <row r="26" spans="119:120" x14ac:dyDescent="0.15">
      <c r="DO26" s="288"/>
      <c r="DP26" s="288"/>
    </row>
    <row r="27" spans="119:120" x14ac:dyDescent="0.15"/>
    <row r="28" spans="119:120" x14ac:dyDescent="0.15">
      <c r="DO28" s="288"/>
      <c r="DP28" s="288"/>
    </row>
    <row r="29" spans="119:120" x14ac:dyDescent="0.15">
      <c r="DP29" s="288"/>
    </row>
    <row r="30" spans="119:120" x14ac:dyDescent="0.15"/>
    <row r="31" spans="119:120" x14ac:dyDescent="0.15">
      <c r="DO31" s="288"/>
      <c r="DP31" s="288"/>
    </row>
    <row r="32" spans="119:120" x14ac:dyDescent="0.15"/>
    <row r="33" spans="98:120" x14ac:dyDescent="0.15">
      <c r="DO33" s="288"/>
      <c r="DP33" s="288"/>
    </row>
    <row r="34" spans="98:120" x14ac:dyDescent="0.15">
      <c r="DM34" s="288"/>
    </row>
    <row r="35" spans="98:120" x14ac:dyDescent="0.15">
      <c r="CT35" s="288"/>
      <c r="CU35" s="288"/>
      <c r="CV35" s="288"/>
      <c r="CY35" s="288"/>
      <c r="CZ35" s="288"/>
      <c r="DA35" s="288"/>
      <c r="DD35" s="288"/>
      <c r="DE35" s="288"/>
      <c r="DF35" s="288"/>
      <c r="DI35" s="288"/>
      <c r="DJ35" s="288"/>
      <c r="DK35" s="288"/>
      <c r="DM35" s="288"/>
      <c r="DN35" s="288"/>
      <c r="DO35" s="288"/>
      <c r="DP35" s="288"/>
    </row>
    <row r="36" spans="98:120" x14ac:dyDescent="0.15"/>
    <row r="37" spans="98:120" x14ac:dyDescent="0.15">
      <c r="CW37" s="288"/>
      <c r="DB37" s="288"/>
      <c r="DG37" s="288"/>
      <c r="DL37" s="288"/>
      <c r="DP37" s="288"/>
    </row>
    <row r="38" spans="98:120" x14ac:dyDescent="0.15">
      <c r="CT38" s="288"/>
      <c r="CU38" s="288"/>
      <c r="CV38" s="288"/>
      <c r="CW38" s="288"/>
      <c r="CY38" s="288"/>
      <c r="CZ38" s="288"/>
      <c r="DA38" s="288"/>
      <c r="DB38" s="288"/>
      <c r="DD38" s="288"/>
      <c r="DE38" s="288"/>
      <c r="DF38" s="288"/>
      <c r="DG38" s="288"/>
      <c r="DI38" s="288"/>
      <c r="DJ38" s="288"/>
      <c r="DK38" s="288"/>
      <c r="DL38" s="288"/>
      <c r="DN38" s="288"/>
      <c r="DO38" s="288"/>
      <c r="DP38" s="28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8"/>
      <c r="DO49" s="288"/>
      <c r="DP49" s="28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8"/>
      <c r="CS63" s="288"/>
      <c r="CX63" s="288"/>
      <c r="DC63" s="288"/>
      <c r="DH63" s="288"/>
    </row>
    <row r="64" spans="22:120" x14ac:dyDescent="0.15">
      <c r="V64" s="288"/>
    </row>
    <row r="65" spans="15:120" x14ac:dyDescent="0.15">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x14ac:dyDescent="0.15">
      <c r="Q66" s="288"/>
      <c r="S66" s="288"/>
      <c r="U66" s="288"/>
      <c r="DM66" s="288"/>
    </row>
    <row r="67" spans="15:120" x14ac:dyDescent="0.15">
      <c r="O67" s="288"/>
      <c r="P67" s="288"/>
      <c r="R67" s="288"/>
      <c r="T67" s="288"/>
      <c r="Y67" s="288"/>
      <c r="CT67" s="288"/>
      <c r="CV67" s="288"/>
      <c r="CW67" s="288"/>
      <c r="CY67" s="288"/>
      <c r="DA67" s="288"/>
      <c r="DB67" s="288"/>
      <c r="DD67" s="288"/>
      <c r="DF67" s="288"/>
      <c r="DG67" s="288"/>
      <c r="DI67" s="288"/>
      <c r="DK67" s="288"/>
      <c r="DL67" s="288"/>
      <c r="DN67" s="288"/>
      <c r="DO67" s="288"/>
      <c r="DP67" s="288"/>
    </row>
    <row r="68" spans="15:120" x14ac:dyDescent="0.15"/>
    <row r="69" spans="15:120" x14ac:dyDescent="0.15"/>
    <row r="70" spans="15:120" x14ac:dyDescent="0.15"/>
    <row r="71" spans="15:120" x14ac:dyDescent="0.15"/>
    <row r="72" spans="15:120" x14ac:dyDescent="0.15">
      <c r="DP72" s="288"/>
    </row>
    <row r="73" spans="15:120" x14ac:dyDescent="0.15">
      <c r="DP73" s="28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8"/>
      <c r="CX96" s="288"/>
      <c r="DC96" s="288"/>
      <c r="DH96" s="288"/>
    </row>
    <row r="97" spans="24:120" x14ac:dyDescent="0.15">
      <c r="CS97" s="288"/>
      <c r="CX97" s="288"/>
      <c r="DC97" s="288"/>
      <c r="DH97" s="288"/>
      <c r="DP97" s="289" t="s">
        <v>496</v>
      </c>
    </row>
    <row r="98" spans="24:120" hidden="1" x14ac:dyDescent="0.15">
      <c r="CS98" s="288"/>
      <c r="CX98" s="288"/>
      <c r="DC98" s="288"/>
      <c r="DH98" s="288"/>
    </row>
    <row r="99" spans="24:120" hidden="1" x14ac:dyDescent="0.15">
      <c r="CS99" s="288"/>
      <c r="CX99" s="288"/>
      <c r="DC99" s="288"/>
      <c r="DH99" s="288"/>
    </row>
    <row r="101" spans="24:120" ht="12" hidden="1" customHeight="1" x14ac:dyDescent="0.15">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x14ac:dyDescent="0.15">
      <c r="CU102" s="288"/>
      <c r="CZ102" s="288"/>
      <c r="DE102" s="288"/>
      <c r="DJ102" s="288"/>
      <c r="DM102" s="288"/>
    </row>
    <row r="103" spans="24:120" hidden="1" x14ac:dyDescent="0.15">
      <c r="CT103" s="288"/>
      <c r="CV103" s="288"/>
      <c r="CW103" s="288"/>
      <c r="CY103" s="288"/>
      <c r="DA103" s="288"/>
      <c r="DB103" s="288"/>
      <c r="DD103" s="288"/>
      <c r="DF103" s="288"/>
      <c r="DG103" s="288"/>
      <c r="DI103" s="288"/>
      <c r="DK103" s="288"/>
      <c r="DL103" s="288"/>
      <c r="DM103" s="288"/>
      <c r="DN103" s="288"/>
      <c r="DO103" s="288"/>
      <c r="DP103" s="288"/>
    </row>
    <row r="104" spans="24:120" hidden="1" x14ac:dyDescent="0.15">
      <c r="CV104" s="288"/>
      <c r="CW104" s="288"/>
      <c r="DA104" s="288"/>
      <c r="DB104" s="288"/>
      <c r="DF104" s="288"/>
      <c r="DG104" s="288"/>
      <c r="DK104" s="288"/>
      <c r="DL104" s="288"/>
      <c r="DN104" s="288"/>
      <c r="DO104" s="288"/>
      <c r="DP104" s="288"/>
    </row>
    <row r="105" spans="24:120" ht="12.75" hidden="1" customHeight="1" x14ac:dyDescent="0.15"/>
  </sheetData>
  <sheetProtection algorithmName="SHA-512" hashValue="HvqfRi7tx52KHUjo7WpwZpFvxhDNEv1pEfRL9wSsk2SVQtyqNy++xK53mirFbx7M/VMWSPeJ9k7+3ICv1JLkQw==" saltValue="bnUeJRk7a+2HdoHtB/1ra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89" customWidth="1"/>
    <col min="117" max="16384" width="9" style="288" hidden="1"/>
  </cols>
  <sheetData>
    <row r="1" spans="2:116"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x14ac:dyDescent="0.15"/>
    <row r="3" spans="2:116" x14ac:dyDescent="0.15"/>
    <row r="4" spans="2:116" x14ac:dyDescent="0.15">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x14ac:dyDescent="0.15">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x14ac:dyDescent="0.15"/>
    <row r="20" spans="9:116" x14ac:dyDescent="0.15"/>
    <row r="21" spans="9:116" x14ac:dyDescent="0.15">
      <c r="DL21" s="288"/>
    </row>
    <row r="22" spans="9:116" x14ac:dyDescent="0.15">
      <c r="DI22" s="288"/>
      <c r="DJ22" s="288"/>
      <c r="DK22" s="288"/>
      <c r="DL22" s="288"/>
    </row>
    <row r="23" spans="9:116" x14ac:dyDescent="0.15">
      <c r="CY23" s="288"/>
      <c r="CZ23" s="288"/>
      <c r="DA23" s="288"/>
      <c r="DB23" s="288"/>
      <c r="DC23" s="288"/>
      <c r="DD23" s="288"/>
      <c r="DE23" s="288"/>
      <c r="DF23" s="288"/>
      <c r="DG23" s="288"/>
      <c r="DH23" s="288"/>
      <c r="DI23" s="288"/>
      <c r="DJ23" s="288"/>
      <c r="DK23" s="288"/>
      <c r="DL23" s="28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8"/>
      <c r="DA35" s="288"/>
      <c r="DB35" s="288"/>
      <c r="DC35" s="288"/>
      <c r="DD35" s="288"/>
      <c r="DE35" s="288"/>
      <c r="DF35" s="288"/>
      <c r="DG35" s="288"/>
      <c r="DH35" s="288"/>
      <c r="DI35" s="288"/>
      <c r="DJ35" s="288"/>
      <c r="DK35" s="288"/>
      <c r="DL35" s="288"/>
    </row>
    <row r="36" spans="15:116" x14ac:dyDescent="0.15"/>
    <row r="37" spans="15:116" x14ac:dyDescent="0.15">
      <c r="DL37" s="288"/>
    </row>
    <row r="38" spans="15:116" x14ac:dyDescent="0.15">
      <c r="DI38" s="288"/>
      <c r="DJ38" s="288"/>
      <c r="DK38" s="288"/>
      <c r="DL38" s="288"/>
    </row>
    <row r="39" spans="15:116" x14ac:dyDescent="0.15"/>
    <row r="40" spans="15:116" x14ac:dyDescent="0.15"/>
    <row r="41" spans="15:116" x14ac:dyDescent="0.15"/>
    <row r="42" spans="15:116" x14ac:dyDescent="0.15"/>
    <row r="43" spans="15:116" x14ac:dyDescent="0.15">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x14ac:dyDescent="0.15">
      <c r="DL44" s="288"/>
    </row>
    <row r="45" spans="15:116" x14ac:dyDescent="0.15"/>
    <row r="46" spans="15:116" x14ac:dyDescent="0.15">
      <c r="DA46" s="288"/>
      <c r="DB46" s="288"/>
      <c r="DC46" s="288"/>
      <c r="DD46" s="288"/>
      <c r="DE46" s="288"/>
      <c r="DF46" s="288"/>
      <c r="DG46" s="288"/>
      <c r="DH46" s="288"/>
      <c r="DI46" s="288"/>
      <c r="DJ46" s="288"/>
      <c r="DK46" s="288"/>
      <c r="DL46" s="288"/>
    </row>
    <row r="47" spans="15:116" x14ac:dyDescent="0.15"/>
    <row r="48" spans="15:116" x14ac:dyDescent="0.15"/>
    <row r="49" spans="104:116" x14ac:dyDescent="0.15"/>
    <row r="50" spans="104:116" x14ac:dyDescent="0.15">
      <c r="CZ50" s="288"/>
      <c r="DA50" s="288"/>
      <c r="DB50" s="288"/>
      <c r="DC50" s="288"/>
      <c r="DD50" s="288"/>
      <c r="DE50" s="288"/>
      <c r="DF50" s="288"/>
      <c r="DG50" s="288"/>
      <c r="DH50" s="288"/>
      <c r="DI50" s="288"/>
      <c r="DJ50" s="288"/>
      <c r="DK50" s="288"/>
      <c r="DL50" s="288"/>
    </row>
    <row r="51" spans="104:116" x14ac:dyDescent="0.15"/>
    <row r="52" spans="104:116" x14ac:dyDescent="0.15"/>
    <row r="53" spans="104:116" x14ac:dyDescent="0.15">
      <c r="DL53" s="28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8"/>
      <c r="DD67" s="288"/>
      <c r="DE67" s="288"/>
      <c r="DF67" s="288"/>
      <c r="DG67" s="288"/>
      <c r="DH67" s="288"/>
      <c r="DI67" s="288"/>
      <c r="DJ67" s="288"/>
      <c r="DK67" s="288"/>
      <c r="DL67" s="28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DqLAReaodhZMvrfxNu2w9rglxL0SsrpAgnzvASiC38VdvWImKGXxUvuDTMMKXU5shXyyWkko20j4LLISa892A==" saltValue="GOnYxK0S8hUsBAwI6gvwo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0" customWidth="1"/>
    <col min="37" max="44" width="17" style="290" customWidth="1"/>
    <col min="45" max="45" width="6.125" style="297" customWidth="1"/>
    <col min="46" max="46" width="3" style="295" customWidth="1"/>
    <col min="47" max="47" width="19.125" style="290" hidden="1" customWidth="1"/>
    <col min="48" max="52" width="12.625" style="290" hidden="1" customWidth="1"/>
    <col min="53" max="16384" width="8.625" style="290" hidden="1"/>
  </cols>
  <sheetData>
    <row r="1" spans="1:46" x14ac:dyDescent="0.15">
      <c r="AS1" s="291"/>
      <c r="AT1" s="291"/>
    </row>
    <row r="2" spans="1:46" x14ac:dyDescent="0.15">
      <c r="AS2" s="291"/>
      <c r="AT2" s="291"/>
    </row>
    <row r="3" spans="1:46" x14ac:dyDescent="0.15">
      <c r="AS3" s="291"/>
      <c r="AT3" s="291"/>
    </row>
    <row r="4" spans="1:46" x14ac:dyDescent="0.15">
      <c r="AS4" s="291"/>
      <c r="AT4" s="291"/>
    </row>
    <row r="5" spans="1:46" ht="17.25" x14ac:dyDescent="0.15">
      <c r="A5" s="292" t="s">
        <v>497</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x14ac:dyDescent="0.15">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498</v>
      </c>
      <c r="AL6" s="296"/>
      <c r="AM6" s="296"/>
      <c r="AN6" s="296"/>
      <c r="AO6" s="291"/>
      <c r="AP6" s="291"/>
      <c r="AQ6" s="291"/>
      <c r="AR6" s="291"/>
    </row>
    <row r="7" spans="1:46" ht="13.5" customHeight="1" x14ac:dyDescent="0.15">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236" t="s">
        <v>499</v>
      </c>
      <c r="AP7" s="301"/>
      <c r="AQ7" s="302" t="s">
        <v>500</v>
      </c>
      <c r="AR7" s="303"/>
    </row>
    <row r="8" spans="1:46" x14ac:dyDescent="0.15">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237"/>
      <c r="AP8" s="307" t="s">
        <v>501</v>
      </c>
      <c r="AQ8" s="308" t="s">
        <v>502</v>
      </c>
      <c r="AR8" s="309" t="s">
        <v>503</v>
      </c>
    </row>
    <row r="9" spans="1:46" x14ac:dyDescent="0.15">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227" t="s">
        <v>504</v>
      </c>
      <c r="AL9" s="1228"/>
      <c r="AM9" s="1228"/>
      <c r="AN9" s="1229"/>
      <c r="AO9" s="310">
        <v>2806726</v>
      </c>
      <c r="AP9" s="310">
        <v>52400</v>
      </c>
      <c r="AQ9" s="311">
        <v>63314</v>
      </c>
      <c r="AR9" s="312">
        <v>-17.2</v>
      </c>
    </row>
    <row r="10" spans="1:46" ht="13.5" customHeight="1" x14ac:dyDescent="0.15">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227" t="s">
        <v>505</v>
      </c>
      <c r="AL10" s="1228"/>
      <c r="AM10" s="1228"/>
      <c r="AN10" s="1229"/>
      <c r="AO10" s="313">
        <v>564286</v>
      </c>
      <c r="AP10" s="313">
        <v>10535</v>
      </c>
      <c r="AQ10" s="314">
        <v>6537</v>
      </c>
      <c r="AR10" s="315">
        <v>61.2</v>
      </c>
    </row>
    <row r="11" spans="1:46" ht="13.5" customHeight="1" x14ac:dyDescent="0.15">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227" t="s">
        <v>506</v>
      </c>
      <c r="AL11" s="1228"/>
      <c r="AM11" s="1228"/>
      <c r="AN11" s="1229"/>
      <c r="AO11" s="313">
        <v>22087</v>
      </c>
      <c r="AP11" s="313">
        <v>412</v>
      </c>
      <c r="AQ11" s="314">
        <v>1199</v>
      </c>
      <c r="AR11" s="315">
        <v>-65.599999999999994</v>
      </c>
    </row>
    <row r="12" spans="1:46" ht="13.5" customHeight="1" x14ac:dyDescent="0.15">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227" t="s">
        <v>507</v>
      </c>
      <c r="AL12" s="1228"/>
      <c r="AM12" s="1228"/>
      <c r="AN12" s="1229"/>
      <c r="AO12" s="313" t="s">
        <v>508</v>
      </c>
      <c r="AP12" s="313" t="s">
        <v>508</v>
      </c>
      <c r="AQ12" s="314">
        <v>6</v>
      </c>
      <c r="AR12" s="315" t="s">
        <v>508</v>
      </c>
    </row>
    <row r="13" spans="1:46" ht="13.5" customHeight="1" x14ac:dyDescent="0.15">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227" t="s">
        <v>509</v>
      </c>
      <c r="AL13" s="1228"/>
      <c r="AM13" s="1228"/>
      <c r="AN13" s="1229"/>
      <c r="AO13" s="313">
        <v>107860</v>
      </c>
      <c r="AP13" s="313">
        <v>2014</v>
      </c>
      <c r="AQ13" s="314">
        <v>2551</v>
      </c>
      <c r="AR13" s="315">
        <v>-21.1</v>
      </c>
    </row>
    <row r="14" spans="1:46" ht="13.5" customHeight="1" x14ac:dyDescent="0.15">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227" t="s">
        <v>510</v>
      </c>
      <c r="AL14" s="1228"/>
      <c r="AM14" s="1228"/>
      <c r="AN14" s="1229"/>
      <c r="AO14" s="313">
        <v>44414</v>
      </c>
      <c r="AP14" s="313">
        <v>829</v>
      </c>
      <c r="AQ14" s="314">
        <v>1371</v>
      </c>
      <c r="AR14" s="315">
        <v>-39.5</v>
      </c>
    </row>
    <row r="15" spans="1:46" ht="13.5" customHeight="1" x14ac:dyDescent="0.15">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230" t="s">
        <v>511</v>
      </c>
      <c r="AL15" s="1231"/>
      <c r="AM15" s="1231"/>
      <c r="AN15" s="1232"/>
      <c r="AO15" s="313">
        <v>-211474</v>
      </c>
      <c r="AP15" s="313">
        <v>-3948</v>
      </c>
      <c r="AQ15" s="314">
        <v>-3830</v>
      </c>
      <c r="AR15" s="315">
        <v>3.1</v>
      </c>
    </row>
    <row r="16" spans="1:46" x14ac:dyDescent="0.15">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230" t="s">
        <v>186</v>
      </c>
      <c r="AL16" s="1231"/>
      <c r="AM16" s="1231"/>
      <c r="AN16" s="1232"/>
      <c r="AO16" s="313">
        <v>3333899</v>
      </c>
      <c r="AP16" s="313">
        <v>62243</v>
      </c>
      <c r="AQ16" s="314">
        <v>71148</v>
      </c>
      <c r="AR16" s="315">
        <v>-12.5</v>
      </c>
    </row>
    <row r="17" spans="1:46" x14ac:dyDescent="0.15">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1"/>
      <c r="AN17" s="291"/>
      <c r="AO17" s="291"/>
      <c r="AP17" s="291"/>
      <c r="AQ17" s="291"/>
      <c r="AR17" s="316"/>
    </row>
    <row r="18" spans="1:46" x14ac:dyDescent="0.15">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7"/>
      <c r="AR18" s="317"/>
    </row>
    <row r="19" spans="1:46" x14ac:dyDescent="0.15">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512</v>
      </c>
      <c r="AL19" s="291"/>
      <c r="AM19" s="291"/>
      <c r="AN19" s="291"/>
      <c r="AO19" s="291"/>
      <c r="AP19" s="291"/>
      <c r="AQ19" s="291"/>
      <c r="AR19" s="291"/>
    </row>
    <row r="20" spans="1:46" x14ac:dyDescent="0.15">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8"/>
      <c r="AL20" s="319"/>
      <c r="AM20" s="319"/>
      <c r="AN20" s="320"/>
      <c r="AO20" s="321" t="s">
        <v>513</v>
      </c>
      <c r="AP20" s="322" t="s">
        <v>514</v>
      </c>
      <c r="AQ20" s="323" t="s">
        <v>515</v>
      </c>
      <c r="AR20" s="324"/>
    </row>
    <row r="21" spans="1:46" s="330" customFormat="1" x14ac:dyDescent="0.15">
      <c r="A21" s="325"/>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233" t="s">
        <v>516</v>
      </c>
      <c r="AL21" s="1234"/>
      <c r="AM21" s="1234"/>
      <c r="AN21" s="1235"/>
      <c r="AO21" s="326">
        <v>5.84</v>
      </c>
      <c r="AP21" s="327">
        <v>6.38</v>
      </c>
      <c r="AQ21" s="328">
        <v>-0.54</v>
      </c>
      <c r="AR21" s="296"/>
      <c r="AS21" s="329"/>
      <c r="AT21" s="325"/>
    </row>
    <row r="22" spans="1:46" s="330" customFormat="1" x14ac:dyDescent="0.15">
      <c r="A22" s="325"/>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233" t="s">
        <v>517</v>
      </c>
      <c r="AL22" s="1234"/>
      <c r="AM22" s="1234"/>
      <c r="AN22" s="1235"/>
      <c r="AO22" s="331">
        <v>99</v>
      </c>
      <c r="AP22" s="332">
        <v>98.2</v>
      </c>
      <c r="AQ22" s="333">
        <v>0.8</v>
      </c>
      <c r="AR22" s="317"/>
      <c r="AS22" s="329"/>
      <c r="AT22" s="325"/>
    </row>
    <row r="23" spans="1:46" s="330" customFormat="1" x14ac:dyDescent="0.15">
      <c r="A23" s="325"/>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7"/>
      <c r="AQ23" s="317"/>
      <c r="AR23" s="317"/>
      <c r="AS23" s="329"/>
      <c r="AT23" s="325"/>
    </row>
    <row r="24" spans="1:46" s="330" customFormat="1" x14ac:dyDescent="0.15">
      <c r="A24" s="325"/>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6" t="s">
        <v>518</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7"/>
      <c r="AQ26" s="317"/>
      <c r="AR26" s="317"/>
      <c r="AS26" s="296"/>
      <c r="AT26" s="296"/>
    </row>
    <row r="27" spans="1:46" x14ac:dyDescent="0.15">
      <c r="A27" s="338"/>
      <c r="AO27" s="291"/>
      <c r="AP27" s="291"/>
      <c r="AQ27" s="291"/>
      <c r="AR27" s="291"/>
      <c r="AS27" s="291"/>
      <c r="AT27" s="291"/>
    </row>
    <row r="28" spans="1:46" ht="17.25" x14ac:dyDescent="0.15">
      <c r="A28" s="292" t="s">
        <v>519</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9"/>
    </row>
    <row r="29" spans="1:46" x14ac:dyDescent="0.15">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520</v>
      </c>
      <c r="AL29" s="296"/>
      <c r="AM29" s="296"/>
      <c r="AN29" s="296"/>
      <c r="AO29" s="291"/>
      <c r="AP29" s="291"/>
      <c r="AQ29" s="291"/>
      <c r="AR29" s="291"/>
      <c r="AS29" s="340"/>
    </row>
    <row r="30" spans="1:46" ht="13.5" customHeight="1" x14ac:dyDescent="0.15">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236" t="s">
        <v>499</v>
      </c>
      <c r="AP30" s="301"/>
      <c r="AQ30" s="302" t="s">
        <v>500</v>
      </c>
      <c r="AR30" s="303"/>
    </row>
    <row r="31" spans="1:46" x14ac:dyDescent="0.15">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237"/>
      <c r="AP31" s="307" t="s">
        <v>501</v>
      </c>
      <c r="AQ31" s="308" t="s">
        <v>502</v>
      </c>
      <c r="AR31" s="309" t="s">
        <v>503</v>
      </c>
    </row>
    <row r="32" spans="1:46" ht="27" customHeight="1" x14ac:dyDescent="0.15">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216" t="s">
        <v>521</v>
      </c>
      <c r="AL32" s="1217"/>
      <c r="AM32" s="1217"/>
      <c r="AN32" s="1218"/>
      <c r="AO32" s="341">
        <v>1747743</v>
      </c>
      <c r="AP32" s="341">
        <v>32630</v>
      </c>
      <c r="AQ32" s="342">
        <v>34974</v>
      </c>
      <c r="AR32" s="343">
        <v>-6.7</v>
      </c>
    </row>
    <row r="33" spans="1:46" ht="13.5" customHeight="1" x14ac:dyDescent="0.15">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216" t="s">
        <v>522</v>
      </c>
      <c r="AL33" s="1217"/>
      <c r="AM33" s="1217"/>
      <c r="AN33" s="1218"/>
      <c r="AO33" s="341" t="s">
        <v>508</v>
      </c>
      <c r="AP33" s="341" t="s">
        <v>508</v>
      </c>
      <c r="AQ33" s="342" t="s">
        <v>508</v>
      </c>
      <c r="AR33" s="343" t="s">
        <v>508</v>
      </c>
    </row>
    <row r="34" spans="1:46" ht="27" customHeight="1" x14ac:dyDescent="0.15">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216" t="s">
        <v>523</v>
      </c>
      <c r="AL34" s="1217"/>
      <c r="AM34" s="1217"/>
      <c r="AN34" s="1218"/>
      <c r="AO34" s="341" t="s">
        <v>508</v>
      </c>
      <c r="AP34" s="341" t="s">
        <v>508</v>
      </c>
      <c r="AQ34" s="342">
        <v>13</v>
      </c>
      <c r="AR34" s="343" t="s">
        <v>508</v>
      </c>
    </row>
    <row r="35" spans="1:46" ht="27" customHeight="1" x14ac:dyDescent="0.15">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216" t="s">
        <v>524</v>
      </c>
      <c r="AL35" s="1217"/>
      <c r="AM35" s="1217"/>
      <c r="AN35" s="1218"/>
      <c r="AO35" s="341">
        <v>319198</v>
      </c>
      <c r="AP35" s="341">
        <v>5959</v>
      </c>
      <c r="AQ35" s="342">
        <v>9202</v>
      </c>
      <c r="AR35" s="343">
        <v>-35.200000000000003</v>
      </c>
    </row>
    <row r="36" spans="1:46" ht="27" customHeight="1" x14ac:dyDescent="0.15">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216" t="s">
        <v>525</v>
      </c>
      <c r="AL36" s="1217"/>
      <c r="AM36" s="1217"/>
      <c r="AN36" s="1218"/>
      <c r="AO36" s="341">
        <v>183164</v>
      </c>
      <c r="AP36" s="341">
        <v>3420</v>
      </c>
      <c r="AQ36" s="342">
        <v>1932</v>
      </c>
      <c r="AR36" s="343">
        <v>77</v>
      </c>
    </row>
    <row r="37" spans="1:46" ht="13.5" customHeight="1" x14ac:dyDescent="0.15">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216" t="s">
        <v>526</v>
      </c>
      <c r="AL37" s="1217"/>
      <c r="AM37" s="1217"/>
      <c r="AN37" s="1218"/>
      <c r="AO37" s="341">
        <v>183188</v>
      </c>
      <c r="AP37" s="341">
        <v>3420</v>
      </c>
      <c r="AQ37" s="342">
        <v>1045</v>
      </c>
      <c r="AR37" s="343">
        <v>227.3</v>
      </c>
    </row>
    <row r="38" spans="1:46" ht="27" customHeight="1" x14ac:dyDescent="0.15">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213" t="s">
        <v>527</v>
      </c>
      <c r="AL38" s="1214"/>
      <c r="AM38" s="1214"/>
      <c r="AN38" s="1215"/>
      <c r="AO38" s="344" t="s">
        <v>508</v>
      </c>
      <c r="AP38" s="344" t="s">
        <v>508</v>
      </c>
      <c r="AQ38" s="345">
        <v>1</v>
      </c>
      <c r="AR38" s="333" t="s">
        <v>508</v>
      </c>
      <c r="AS38" s="340"/>
    </row>
    <row r="39" spans="1:46" x14ac:dyDescent="0.15">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213" t="s">
        <v>528</v>
      </c>
      <c r="AL39" s="1214"/>
      <c r="AM39" s="1214"/>
      <c r="AN39" s="1215"/>
      <c r="AO39" s="341">
        <v>-313510</v>
      </c>
      <c r="AP39" s="341">
        <v>-5853</v>
      </c>
      <c r="AQ39" s="342">
        <v>-6121</v>
      </c>
      <c r="AR39" s="343">
        <v>-4.4000000000000004</v>
      </c>
      <c r="AS39" s="340"/>
    </row>
    <row r="40" spans="1:46" ht="27" customHeight="1" x14ac:dyDescent="0.15">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216" t="s">
        <v>529</v>
      </c>
      <c r="AL40" s="1217"/>
      <c r="AM40" s="1217"/>
      <c r="AN40" s="1218"/>
      <c r="AO40" s="341">
        <v>-1429977</v>
      </c>
      <c r="AP40" s="341">
        <v>-26697</v>
      </c>
      <c r="AQ40" s="342">
        <v>-29274</v>
      </c>
      <c r="AR40" s="343">
        <v>-8.8000000000000007</v>
      </c>
      <c r="AS40" s="340"/>
    </row>
    <row r="41" spans="1:46" x14ac:dyDescent="0.15">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219" t="s">
        <v>297</v>
      </c>
      <c r="AL41" s="1220"/>
      <c r="AM41" s="1220"/>
      <c r="AN41" s="1221"/>
      <c r="AO41" s="341">
        <v>689806</v>
      </c>
      <c r="AP41" s="341">
        <v>12878</v>
      </c>
      <c r="AQ41" s="342">
        <v>11772</v>
      </c>
      <c r="AR41" s="343">
        <v>9.4</v>
      </c>
      <c r="AS41" s="340"/>
    </row>
    <row r="42" spans="1:46" x14ac:dyDescent="0.15">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6" t="s">
        <v>530</v>
      </c>
      <c r="AL42" s="291"/>
      <c r="AM42" s="291"/>
      <c r="AN42" s="291"/>
      <c r="AO42" s="291"/>
      <c r="AP42" s="291"/>
      <c r="AQ42" s="317"/>
      <c r="AR42" s="317"/>
      <c r="AS42" s="340"/>
    </row>
    <row r="43" spans="1:46" x14ac:dyDescent="0.15">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7"/>
      <c r="AQ43" s="317"/>
      <c r="AR43" s="291"/>
      <c r="AS43" s="340"/>
    </row>
    <row r="44" spans="1:46" x14ac:dyDescent="0.15">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7"/>
      <c r="AR44" s="291"/>
    </row>
    <row r="45" spans="1:46" x14ac:dyDescent="0.15">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8"/>
      <c r="AR45" s="293"/>
      <c r="AS45" s="293"/>
      <c r="AT45" s="291"/>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1"/>
    </row>
    <row r="47" spans="1:46" ht="17.25" customHeight="1" x14ac:dyDescent="0.15">
      <c r="A47" s="350" t="s">
        <v>531</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x14ac:dyDescent="0.15">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1" t="s">
        <v>532</v>
      </c>
      <c r="AL48" s="351"/>
      <c r="AM48" s="351"/>
      <c r="AN48" s="351"/>
      <c r="AO48" s="351"/>
      <c r="AP48" s="351"/>
      <c r="AQ48" s="352"/>
      <c r="AR48" s="351"/>
    </row>
    <row r="49" spans="1:44" ht="13.5" customHeight="1" x14ac:dyDescent="0.15">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3"/>
      <c r="AL49" s="354"/>
      <c r="AM49" s="1222" t="s">
        <v>499</v>
      </c>
      <c r="AN49" s="1224" t="s">
        <v>533</v>
      </c>
      <c r="AO49" s="1225"/>
      <c r="AP49" s="1225"/>
      <c r="AQ49" s="1225"/>
      <c r="AR49" s="1226"/>
    </row>
    <row r="50" spans="1:44" x14ac:dyDescent="0.15">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5"/>
      <c r="AL50" s="356"/>
      <c r="AM50" s="1223"/>
      <c r="AN50" s="357" t="s">
        <v>534</v>
      </c>
      <c r="AO50" s="358" t="s">
        <v>535</v>
      </c>
      <c r="AP50" s="359" t="s">
        <v>536</v>
      </c>
      <c r="AQ50" s="360" t="s">
        <v>537</v>
      </c>
      <c r="AR50" s="361" t="s">
        <v>538</v>
      </c>
    </row>
    <row r="51" spans="1:44" x14ac:dyDescent="0.15">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3" t="s">
        <v>539</v>
      </c>
      <c r="AL51" s="354"/>
      <c r="AM51" s="362">
        <v>2842097</v>
      </c>
      <c r="AN51" s="363">
        <v>54845</v>
      </c>
      <c r="AO51" s="364">
        <v>76.400000000000006</v>
      </c>
      <c r="AP51" s="365">
        <v>44504</v>
      </c>
      <c r="AQ51" s="366">
        <v>-5.9</v>
      </c>
      <c r="AR51" s="367">
        <v>82.3</v>
      </c>
    </row>
    <row r="52" spans="1:44" x14ac:dyDescent="0.15">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8"/>
      <c r="AL52" s="369" t="s">
        <v>540</v>
      </c>
      <c r="AM52" s="370">
        <v>992289</v>
      </c>
      <c r="AN52" s="371">
        <v>19148</v>
      </c>
      <c r="AO52" s="372">
        <v>71.8</v>
      </c>
      <c r="AP52" s="373">
        <v>25876</v>
      </c>
      <c r="AQ52" s="374">
        <v>7.4</v>
      </c>
      <c r="AR52" s="375">
        <v>64.400000000000006</v>
      </c>
    </row>
    <row r="53" spans="1:44" x14ac:dyDescent="0.15">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3" t="s">
        <v>541</v>
      </c>
      <c r="AL53" s="354"/>
      <c r="AM53" s="362">
        <v>5654275</v>
      </c>
      <c r="AN53" s="363">
        <v>108427</v>
      </c>
      <c r="AO53" s="364">
        <v>97.7</v>
      </c>
      <c r="AP53" s="365">
        <v>47820</v>
      </c>
      <c r="AQ53" s="366">
        <v>7.5</v>
      </c>
      <c r="AR53" s="367">
        <v>90.2</v>
      </c>
    </row>
    <row r="54" spans="1:44" x14ac:dyDescent="0.15">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8"/>
      <c r="AL54" s="369" t="s">
        <v>540</v>
      </c>
      <c r="AM54" s="370">
        <v>945804</v>
      </c>
      <c r="AN54" s="371">
        <v>18137</v>
      </c>
      <c r="AO54" s="372">
        <v>-5.3</v>
      </c>
      <c r="AP54" s="373">
        <v>25855</v>
      </c>
      <c r="AQ54" s="374">
        <v>-0.1</v>
      </c>
      <c r="AR54" s="375">
        <v>-5.2</v>
      </c>
    </row>
    <row r="55" spans="1:44" x14ac:dyDescent="0.15">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3" t="s">
        <v>542</v>
      </c>
      <c r="AL55" s="354"/>
      <c r="AM55" s="362">
        <v>3877795</v>
      </c>
      <c r="AN55" s="363">
        <v>73708</v>
      </c>
      <c r="AO55" s="364">
        <v>-32</v>
      </c>
      <c r="AP55" s="365">
        <v>41934</v>
      </c>
      <c r="AQ55" s="366">
        <v>-12.3</v>
      </c>
      <c r="AR55" s="367">
        <v>-19.7</v>
      </c>
    </row>
    <row r="56" spans="1:44" x14ac:dyDescent="0.15">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8"/>
      <c r="AL56" s="369" t="s">
        <v>540</v>
      </c>
      <c r="AM56" s="370">
        <v>1093388</v>
      </c>
      <c r="AN56" s="371">
        <v>20783</v>
      </c>
      <c r="AO56" s="372">
        <v>14.6</v>
      </c>
      <c r="AP56" s="373">
        <v>23352</v>
      </c>
      <c r="AQ56" s="374">
        <v>-9.6999999999999993</v>
      </c>
      <c r="AR56" s="375">
        <v>24.3</v>
      </c>
    </row>
    <row r="57" spans="1:44" x14ac:dyDescent="0.15">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3" t="s">
        <v>543</v>
      </c>
      <c r="AL57" s="354"/>
      <c r="AM57" s="362">
        <v>1775651</v>
      </c>
      <c r="AN57" s="363">
        <v>33559</v>
      </c>
      <c r="AO57" s="364">
        <v>-54.5</v>
      </c>
      <c r="AP57" s="365">
        <v>45588</v>
      </c>
      <c r="AQ57" s="366">
        <v>8.6999999999999993</v>
      </c>
      <c r="AR57" s="367">
        <v>-63.2</v>
      </c>
    </row>
    <row r="58" spans="1:44" x14ac:dyDescent="0.15">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8"/>
      <c r="AL58" s="369" t="s">
        <v>540</v>
      </c>
      <c r="AM58" s="370">
        <v>553311</v>
      </c>
      <c r="AN58" s="371">
        <v>10457</v>
      </c>
      <c r="AO58" s="372">
        <v>-49.7</v>
      </c>
      <c r="AP58" s="373">
        <v>24150</v>
      </c>
      <c r="AQ58" s="374">
        <v>3.4</v>
      </c>
      <c r="AR58" s="375">
        <v>-53.1</v>
      </c>
    </row>
    <row r="59" spans="1:44" x14ac:dyDescent="0.15">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3" t="s">
        <v>544</v>
      </c>
      <c r="AL59" s="354"/>
      <c r="AM59" s="362">
        <v>2595915</v>
      </c>
      <c r="AN59" s="363">
        <v>48465</v>
      </c>
      <c r="AO59" s="364">
        <v>44.4</v>
      </c>
      <c r="AP59" s="365">
        <v>45483</v>
      </c>
      <c r="AQ59" s="366">
        <v>-0.2</v>
      </c>
      <c r="AR59" s="367">
        <v>44.6</v>
      </c>
    </row>
    <row r="60" spans="1:44" x14ac:dyDescent="0.15">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8"/>
      <c r="AL60" s="369" t="s">
        <v>540</v>
      </c>
      <c r="AM60" s="370">
        <v>1173616</v>
      </c>
      <c r="AN60" s="371">
        <v>21911</v>
      </c>
      <c r="AO60" s="372">
        <v>109.5</v>
      </c>
      <c r="AP60" s="373">
        <v>24241</v>
      </c>
      <c r="AQ60" s="374">
        <v>0.4</v>
      </c>
      <c r="AR60" s="375">
        <v>109.1</v>
      </c>
    </row>
    <row r="61" spans="1:44" x14ac:dyDescent="0.15">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3" t="s">
        <v>545</v>
      </c>
      <c r="AL61" s="376"/>
      <c r="AM61" s="377">
        <v>3349147</v>
      </c>
      <c r="AN61" s="378">
        <v>63801</v>
      </c>
      <c r="AO61" s="379">
        <v>26.4</v>
      </c>
      <c r="AP61" s="380">
        <v>45066</v>
      </c>
      <c r="AQ61" s="381">
        <v>-0.4</v>
      </c>
      <c r="AR61" s="367">
        <v>26.8</v>
      </c>
    </row>
    <row r="62" spans="1:44" x14ac:dyDescent="0.15">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8"/>
      <c r="AL62" s="369" t="s">
        <v>540</v>
      </c>
      <c r="AM62" s="370">
        <v>951682</v>
      </c>
      <c r="AN62" s="371">
        <v>18087</v>
      </c>
      <c r="AO62" s="372">
        <v>28.2</v>
      </c>
      <c r="AP62" s="373">
        <v>24695</v>
      </c>
      <c r="AQ62" s="374">
        <v>0.3</v>
      </c>
      <c r="AR62" s="375">
        <v>27.9</v>
      </c>
    </row>
    <row r="63" spans="1:44" x14ac:dyDescent="0.15">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x14ac:dyDescent="0.15">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x14ac:dyDescent="0.15">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1"/>
      <c r="AL67" s="291"/>
      <c r="AM67" s="291"/>
      <c r="AN67" s="291"/>
      <c r="AO67" s="291"/>
      <c r="AP67" s="291"/>
      <c r="AQ67" s="291"/>
      <c r="AR67" s="291"/>
      <c r="AS67" s="291"/>
      <c r="AT67" s="291"/>
    </row>
    <row r="68" spans="1:46" ht="13.5" hidden="1" customHeight="1" x14ac:dyDescent="0.15">
      <c r="AK68" s="291"/>
      <c r="AL68" s="291"/>
      <c r="AM68" s="291"/>
      <c r="AN68" s="291"/>
      <c r="AO68" s="291"/>
      <c r="AP68" s="291"/>
      <c r="AQ68" s="291"/>
      <c r="AR68" s="291"/>
    </row>
    <row r="69" spans="1:46" ht="13.5" hidden="1" customHeight="1" x14ac:dyDescent="0.15">
      <c r="AK69" s="291"/>
      <c r="AL69" s="291"/>
      <c r="AM69" s="291"/>
      <c r="AN69" s="291"/>
      <c r="AO69" s="291"/>
      <c r="AP69" s="291"/>
      <c r="AQ69" s="291"/>
      <c r="AR69" s="291"/>
    </row>
    <row r="70" spans="1:46" hidden="1" x14ac:dyDescent="0.15">
      <c r="AK70" s="291"/>
      <c r="AL70" s="291"/>
      <c r="AM70" s="291"/>
      <c r="AN70" s="291"/>
      <c r="AO70" s="291"/>
      <c r="AP70" s="291"/>
      <c r="AQ70" s="291"/>
      <c r="AR70" s="291"/>
    </row>
    <row r="71" spans="1:46" hidden="1" x14ac:dyDescent="0.15">
      <c r="AK71" s="291"/>
      <c r="AL71" s="291"/>
      <c r="AM71" s="291"/>
      <c r="AN71" s="291"/>
      <c r="AO71" s="291"/>
      <c r="AP71" s="291"/>
      <c r="AQ71" s="291"/>
      <c r="AR71" s="291"/>
    </row>
    <row r="72" spans="1:46" hidden="1" x14ac:dyDescent="0.15">
      <c r="AK72" s="291"/>
      <c r="AL72" s="291"/>
      <c r="AM72" s="291"/>
      <c r="AN72" s="291"/>
      <c r="AO72" s="291"/>
      <c r="AP72" s="291"/>
      <c r="AQ72" s="291"/>
      <c r="AR72" s="291"/>
    </row>
    <row r="73" spans="1:46" hidden="1" x14ac:dyDescent="0.15">
      <c r="AK73" s="291"/>
      <c r="AL73" s="291"/>
      <c r="AM73" s="291"/>
      <c r="AN73" s="291"/>
      <c r="AO73" s="291"/>
      <c r="AP73" s="291"/>
      <c r="AQ73" s="291"/>
      <c r="AR73" s="291"/>
    </row>
  </sheetData>
  <sheetProtection algorithmName="SHA-512" hashValue="tuEOL1j6deWFqjskeA29heO/nYZi6xhYWqxBK20z2frO9gMwpIl4KGjlcCTcCN08TENj2X/pkk3sp5NWkf4aHA==" saltValue="tNS3G95N553lxNJfBSt1y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89" customWidth="1"/>
    <col min="126" max="16384" width="9" style="288" hidden="1"/>
  </cols>
  <sheetData>
    <row r="1" spans="2:125"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x14ac:dyDescent="0.15">
      <c r="B2" s="288"/>
      <c r="DG2" s="288"/>
    </row>
    <row r="3" spans="2:125" x14ac:dyDescent="0.15">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x14ac:dyDescent="0.15"/>
    <row r="5" spans="2:125" x14ac:dyDescent="0.15"/>
    <row r="6" spans="2:125" x14ac:dyDescent="0.15"/>
    <row r="7" spans="2:125" x14ac:dyDescent="0.15"/>
    <row r="8" spans="2:125" x14ac:dyDescent="0.15"/>
    <row r="9" spans="2:125" x14ac:dyDescent="0.15">
      <c r="DU9" s="28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8"/>
    </row>
    <row r="18" spans="125:125" x14ac:dyDescent="0.15"/>
    <row r="19" spans="125:125" x14ac:dyDescent="0.15"/>
    <row r="20" spans="125:125" x14ac:dyDescent="0.15">
      <c r="DU20" s="288"/>
    </row>
    <row r="21" spans="125:125" x14ac:dyDescent="0.15">
      <c r="DU21" s="28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8"/>
    </row>
    <row r="29" spans="125:125" x14ac:dyDescent="0.15"/>
    <row r="30" spans="125:125" x14ac:dyDescent="0.15"/>
    <row r="31" spans="125:125" x14ac:dyDescent="0.15"/>
    <row r="32" spans="125:125" x14ac:dyDescent="0.15"/>
    <row r="33" spans="2:125" x14ac:dyDescent="0.15">
      <c r="B33" s="288"/>
      <c r="G33" s="288"/>
      <c r="I33" s="288"/>
    </row>
    <row r="34" spans="2:125" x14ac:dyDescent="0.15">
      <c r="C34" s="288"/>
      <c r="P34" s="288"/>
      <c r="DE34" s="288"/>
      <c r="DH34" s="288"/>
    </row>
    <row r="35" spans="2:125" x14ac:dyDescent="0.15">
      <c r="D35" s="288"/>
      <c r="E35" s="288"/>
      <c r="DG35" s="288"/>
      <c r="DJ35" s="288"/>
      <c r="DP35" s="288"/>
      <c r="DQ35" s="288"/>
      <c r="DR35" s="288"/>
      <c r="DS35" s="288"/>
      <c r="DT35" s="288"/>
      <c r="DU35" s="288"/>
    </row>
    <row r="36" spans="2:125" x14ac:dyDescent="0.15">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x14ac:dyDescent="0.15">
      <c r="DU37" s="288"/>
    </row>
    <row r="38" spans="2:125" x14ac:dyDescent="0.15">
      <c r="DT38" s="288"/>
      <c r="DU38" s="288"/>
    </row>
    <row r="39" spans="2:125" x14ac:dyDescent="0.15"/>
    <row r="40" spans="2:125" x14ac:dyDescent="0.15">
      <c r="DH40" s="288"/>
    </row>
    <row r="41" spans="2:125" x14ac:dyDescent="0.15">
      <c r="DE41" s="288"/>
    </row>
    <row r="42" spans="2:125" x14ac:dyDescent="0.15">
      <c r="DG42" s="288"/>
      <c r="DJ42" s="288"/>
    </row>
    <row r="43" spans="2:125" x14ac:dyDescent="0.15">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x14ac:dyDescent="0.15">
      <c r="DU44" s="288"/>
    </row>
    <row r="45" spans="2:125" x14ac:dyDescent="0.15"/>
    <row r="46" spans="2:125" x14ac:dyDescent="0.15"/>
    <row r="47" spans="2:125" x14ac:dyDescent="0.15"/>
    <row r="48" spans="2:125" x14ac:dyDescent="0.15">
      <c r="DT48" s="288"/>
      <c r="DU48" s="288"/>
    </row>
    <row r="49" spans="120:125" x14ac:dyDescent="0.15">
      <c r="DU49" s="288"/>
    </row>
    <row r="50" spans="120:125" x14ac:dyDescent="0.15">
      <c r="DU50" s="288"/>
    </row>
    <row r="51" spans="120:125" x14ac:dyDescent="0.15">
      <c r="DP51" s="288"/>
      <c r="DQ51" s="288"/>
      <c r="DR51" s="288"/>
      <c r="DS51" s="288"/>
      <c r="DT51" s="288"/>
      <c r="DU51" s="288"/>
    </row>
    <row r="52" spans="120:125" x14ac:dyDescent="0.15"/>
    <row r="53" spans="120:125" x14ac:dyDescent="0.15"/>
    <row r="54" spans="120:125" x14ac:dyDescent="0.15">
      <c r="DU54" s="288"/>
    </row>
    <row r="55" spans="120:125" x14ac:dyDescent="0.15"/>
    <row r="56" spans="120:125" x14ac:dyDescent="0.15"/>
    <row r="57" spans="120:125" x14ac:dyDescent="0.15"/>
    <row r="58" spans="120:125" x14ac:dyDescent="0.15">
      <c r="DU58" s="288"/>
    </row>
    <row r="59" spans="120:125" x14ac:dyDescent="0.15"/>
    <row r="60" spans="120:125" x14ac:dyDescent="0.15"/>
    <row r="61" spans="120:125" x14ac:dyDescent="0.15"/>
    <row r="62" spans="120:125" x14ac:dyDescent="0.15"/>
    <row r="63" spans="120:125" x14ac:dyDescent="0.15">
      <c r="DU63" s="288"/>
    </row>
    <row r="64" spans="120:125" x14ac:dyDescent="0.15">
      <c r="DT64" s="288"/>
      <c r="DU64" s="288"/>
    </row>
    <row r="65" spans="123:125" x14ac:dyDescent="0.15"/>
    <row r="66" spans="123:125" x14ac:dyDescent="0.15"/>
    <row r="67" spans="123:125" x14ac:dyDescent="0.15"/>
    <row r="68" spans="123:125" x14ac:dyDescent="0.15"/>
    <row r="69" spans="123:125" x14ac:dyDescent="0.15">
      <c r="DS69" s="288"/>
      <c r="DT69" s="288"/>
      <c r="DU69" s="28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8"/>
    </row>
    <row r="83" spans="116:125" x14ac:dyDescent="0.15">
      <c r="DM83" s="288"/>
      <c r="DN83" s="288"/>
      <c r="DO83" s="288"/>
      <c r="DP83" s="288"/>
      <c r="DQ83" s="288"/>
      <c r="DR83" s="288"/>
      <c r="DS83" s="288"/>
      <c r="DT83" s="288"/>
      <c r="DU83" s="288"/>
    </row>
    <row r="84" spans="116:125" x14ac:dyDescent="0.15"/>
    <row r="85" spans="116:125" x14ac:dyDescent="0.15"/>
    <row r="86" spans="116:125" x14ac:dyDescent="0.15"/>
    <row r="87" spans="116:125" x14ac:dyDescent="0.15"/>
    <row r="88" spans="116:125" x14ac:dyDescent="0.15">
      <c r="DU88" s="28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8"/>
      <c r="DT94" s="288"/>
      <c r="DU94" s="288"/>
    </row>
    <row r="95" spans="116:125" ht="13.5" customHeight="1" x14ac:dyDescent="0.15">
      <c r="DU95" s="28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8"/>
    </row>
    <row r="102" spans="124:125" ht="13.5" customHeight="1" x14ac:dyDescent="0.15"/>
    <row r="103" spans="124:125" ht="13.5" customHeight="1" x14ac:dyDescent="0.15"/>
    <row r="104" spans="124:125" ht="13.5" customHeight="1" x14ac:dyDescent="0.15">
      <c r="DT104" s="288"/>
      <c r="DU104" s="28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8" t="s">
        <v>547</v>
      </c>
    </row>
    <row r="120" spans="125:125" ht="13.5" hidden="1" customHeight="1" x14ac:dyDescent="0.15"/>
    <row r="121" spans="125:125" ht="13.5" hidden="1" customHeight="1" x14ac:dyDescent="0.15">
      <c r="DU121" s="288"/>
    </row>
  </sheetData>
  <sheetProtection algorithmName="SHA-512" hashValue="jR/NBsLxJUg8Wl0qYFmeSgmSfgBfdcq+z2dp4CstL7GOxCKifr1191HoPdOpDq1kDAPTM8ugDcJb2gPISRMuFQ==" saltValue="KDPFGIqVNI4u1FVlPhEzk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89" customWidth="1"/>
    <col min="126" max="142" width="0" style="288" hidden="1" customWidth="1"/>
    <col min="143" max="16384" width="9" style="288" hidden="1"/>
  </cols>
  <sheetData>
    <row r="1" spans="1:125" ht="13.5" customHeight="1"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x14ac:dyDescent="0.15">
      <c r="B2" s="288"/>
      <c r="T2" s="288"/>
    </row>
    <row r="3" spans="1:125"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8"/>
      <c r="G33" s="288"/>
      <c r="I33" s="288"/>
    </row>
    <row r="34" spans="2:125" x14ac:dyDescent="0.15">
      <c r="C34" s="288"/>
      <c r="P34" s="288"/>
      <c r="R34" s="288"/>
      <c r="U34" s="288"/>
    </row>
    <row r="35" spans="2:125" x14ac:dyDescent="0.15">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x14ac:dyDescent="0.15">
      <c r="F36" s="288"/>
      <c r="H36" s="288"/>
      <c r="J36" s="288"/>
      <c r="K36" s="288"/>
      <c r="L36" s="288"/>
      <c r="M36" s="288"/>
      <c r="N36" s="288"/>
      <c r="O36" s="288"/>
      <c r="Q36" s="288"/>
      <c r="S36" s="288"/>
      <c r="V36" s="288"/>
    </row>
    <row r="37" spans="2:125" x14ac:dyDescent="0.15"/>
    <row r="38" spans="2:125" x14ac:dyDescent="0.15"/>
    <row r="39" spans="2:125" x14ac:dyDescent="0.15"/>
    <row r="40" spans="2:125" x14ac:dyDescent="0.15">
      <c r="U40" s="288"/>
    </row>
    <row r="41" spans="2:125" x14ac:dyDescent="0.15">
      <c r="R41" s="288"/>
    </row>
    <row r="42" spans="2:125" x14ac:dyDescent="0.15">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x14ac:dyDescent="0.15">
      <c r="Q43" s="288"/>
      <c r="S43" s="288"/>
      <c r="V43" s="28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548</v>
      </c>
    </row>
  </sheetData>
  <sheetProtection algorithmName="SHA-512" hashValue="O3w9d9f9uo9T+kaesPiqxFBbwxeA+Dq6cVo4EII1AJJFshLKtWkQLRl6jBO8PO8/hGJoXo2vsao4/MhhQU2t1g==" saltValue="2QnmTEGLme8tNMcqSpeTK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38" t="s">
        <v>3</v>
      </c>
      <c r="D47" s="1238"/>
      <c r="E47" s="1239"/>
      <c r="F47" s="11">
        <v>30.27</v>
      </c>
      <c r="G47" s="12">
        <v>26.45</v>
      </c>
      <c r="H47" s="12">
        <v>23.21</v>
      </c>
      <c r="I47" s="12">
        <v>21.13</v>
      </c>
      <c r="J47" s="13">
        <v>19.04</v>
      </c>
    </row>
    <row r="48" spans="2:10" ht="57.75" customHeight="1" x14ac:dyDescent="0.15">
      <c r="B48" s="14"/>
      <c r="C48" s="1240" t="s">
        <v>4</v>
      </c>
      <c r="D48" s="1240"/>
      <c r="E48" s="1241"/>
      <c r="F48" s="15">
        <v>3.2</v>
      </c>
      <c r="G48" s="16">
        <v>2.37</v>
      </c>
      <c r="H48" s="16">
        <v>2.41</v>
      </c>
      <c r="I48" s="16">
        <v>2.33</v>
      </c>
      <c r="J48" s="17">
        <v>2.76</v>
      </c>
    </row>
    <row r="49" spans="2:10" ht="57.75" customHeight="1" thickBot="1" x14ac:dyDescent="0.2">
      <c r="B49" s="18"/>
      <c r="C49" s="1242" t="s">
        <v>5</v>
      </c>
      <c r="D49" s="1242"/>
      <c r="E49" s="1243"/>
      <c r="F49" s="19" t="s">
        <v>554</v>
      </c>
      <c r="G49" s="20" t="s">
        <v>555</v>
      </c>
      <c r="H49" s="20" t="s">
        <v>556</v>
      </c>
      <c r="I49" s="20" t="s">
        <v>557</v>
      </c>
      <c r="J49" s="21" t="s">
        <v>558</v>
      </c>
    </row>
    <row r="50" spans="2:10" ht="13.5" customHeight="1" x14ac:dyDescent="0.15"/>
  </sheetData>
  <sheetProtection algorithmName="SHA-512" hashValue="ab5Wv/T3+o50kQC3tm+Ww157hbA4EEayz49wqmlM8FNnDax1DotuzqfPuurZdzyveIXkN+oRbKCumtR0nUdOyg==" saltValue="fza7ByBbjntR5NrAyOjn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2022-09-22T06:31:09Z</cp:lastPrinted>
  <dcterms:created xsi:type="dcterms:W3CDTF">2022-02-02T04:52:20Z</dcterms:created>
  <dcterms:modified xsi:type="dcterms:W3CDTF">2022-09-22T06:31:15Z</dcterms:modified>
  <cp:category/>
</cp:coreProperties>
</file>