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lsv\1113000_市町支援課\14_財政G\R5財政共有\07 市町財政\08-2 令和４年度財政状況資料集\03 市町→県\09 白山市〇\"/>
    </mc:Choice>
  </mc:AlternateContent>
  <xr:revisionPtr revIDLastSave="0" documentId="13_ncr:1_{AA4BE8AE-1769-4010-A219-348142207EEF}"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AU63" i="12"/>
  <c r="AP63" i="12"/>
  <c r="AA35" i="12"/>
  <c r="AA34" i="12"/>
  <c r="AA33" i="12"/>
  <c r="AA32" i="12"/>
  <c r="AA31" i="12"/>
  <c r="AA30" i="12"/>
  <c r="AA29" i="12"/>
  <c r="AA28" i="12"/>
  <c r="AP23" i="12"/>
  <c r="V23" i="12"/>
  <c r="Q23" i="12"/>
  <c r="AA9" i="12"/>
  <c r="AA8" i="12"/>
  <c r="AA7" i="12"/>
  <c r="AA23" i="12" s="1"/>
  <c r="AA77" i="12" l="1"/>
  <c r="AA76" i="12"/>
  <c r="AA75" i="12"/>
  <c r="AA74" i="12"/>
  <c r="AA73" i="12"/>
  <c r="AA72" i="12"/>
  <c r="AA71" i="12"/>
  <c r="AA70" i="12"/>
  <c r="AA69" i="12"/>
  <c r="AA68" i="12"/>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AM34" i="10" l="1"/>
  <c r="AM35" i="10" s="1"/>
  <c r="AM36" i="10" s="1"/>
  <c r="BE34" i="10"/>
  <c r="BE35" i="10" s="1"/>
  <c r="BW34" i="10" l="1"/>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<sst xmlns="http://schemas.openxmlformats.org/spreadsheetml/2006/main" count="1122" uniqueCount="607">
  <si>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</si>
  <si>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</si>
  <si>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</si>
  <si>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</si>
  <si>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</si>
  <si>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</si>
  <si>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</si>
  <si>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</si>
  <si>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</si>
  <si>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</si>
  <si>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</si>
  <si>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</si>
  <si>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</si>
  <si>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</si>
  <si>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</si>
  <si>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</si>
  <si>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</si>
  <si>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</si>
  <si>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</si>
  <si>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</si>
  <si>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</si>
  <si>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</si>
  <si>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</si>
  <si>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</si>
  <si>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</si>
  <si>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</si>
  <si>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</si>
  <si>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</si>
  <si>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</si>
  <si>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</si>
  <si>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</si>
  <si>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</si>
  <si>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</si>
  <si>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</si>
  <si>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</si>
  <si>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</si>
  <si>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</si>
  <si>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</si>
  <si>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</si>
  <si>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</si>
  <si>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</si>
  <si>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</si>
  <si>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</si>
  <si>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</si>
  <si>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</si>
  <si>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</si>
  <si>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</si>
  <si>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</si>
  <si>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</si>
  <si>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</si>
  <si>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</si>
  <si>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</si>
  <si>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</si>
  <si>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</si>
  <si>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</si>
  <si>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</si>
  <si>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</si>
  <si>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</si>
  <si>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</si>
  <si>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</si>
  <si>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</si>
  <si>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</si>
  <si>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</si>
  <si>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</si>
  <si>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</si>
  <si>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</si>
  <si>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</si>
  <si>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</si>
  <si>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</si>
  <si>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</si>
  <si>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</si>
  <si>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</si>
  <si>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</si>
  <si>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</si>
  <si>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</si>
  <si>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</si>
  <si>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</si>
  <si>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</si>
  <si>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</si>
  <si>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</si>
  <si>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</si>
  <si>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</si>
  <si>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</si>
  <si>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</si>
  <si>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</si>
  <si>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</si>
  <si>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</si>
  <si>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</si>
  <si>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</si>
  <si>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</si>
  <si>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</si>
  <si>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</si>
  <si>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</si>
  <si>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</si>
  <si>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</si>
  <si>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</si>
  <si>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</si>
  <si>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</si>
  <si>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</si>
  <si>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</si>
  <si>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</si>
  <si>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</si>
  <si>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</si>
  <si>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</si>
  <si>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</si>
  <si>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</si>
  <si>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</si>
  <si>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</si>
  <si>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</si>
  <si>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</si>
  <si>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</si>
  <si>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</si>
  <si>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</si>
  <si>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</si>
  <si>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</si>
  <si>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</si>
  <si>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</si>
  <si>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</si>
  <si>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</si>
  <si>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</si>
  <si>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</si>
  <si>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</si>
  <si>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</si>
  <si>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</si>
  <si>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</si>
  <si>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</si>
  <si>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</si>
  <si>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</si>
  <si>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</si>
  <si>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</si>
  <si>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</si>
  <si>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</si>
  <si>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</si>
  <si>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</si>
  <si>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</si>
  <si>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</si>
  <si>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</si>
  <si>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</si>
  <si>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</si>
  <si>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</si>
  <si>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</si>
  <si>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</si>
  <si>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</si>
  <si>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</si>
  <si>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</si>
  <si>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</si>
  <si>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</si>
  <si>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</si>
  <si>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</si>
  <si>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</si>
  <si>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</si>
  <si>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</si>
  <si>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</si>
  <si>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</si>
  <si>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</si>
  <si>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</si>
  <si>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</si>
  <si>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</si>
  <si>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</si>
  <si>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</si>
  <si>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</si>
  <si>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</si>
  <si>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</si>
  <si>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</si>
  <si>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</si>
  <si>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</si>
  <si>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</si>
  <si>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</si>
  <si>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</si>
  <si>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</si>
  <si>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</si>
  <si>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</si>
  <si>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</si>
  <si>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</si>
  <si>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</si>
  <si>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</si>
  <si>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</si>
  <si>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</si>
  <si>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</si>
  <si>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</si>
  <si>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</si>
  <si>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</si>
  <si>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</si>
  <si>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</si>
  <si>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</si>
  <si>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</si>
  <si>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</si>
  <si>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</si>
  <si>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</si>
  <si>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</si>
  <si>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</si>
  <si>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</si>
  <si>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</si>
  <si>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</si>
  <si>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</si>
  <si>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</si>
  <si>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</si>
  <si>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</si>
  <si>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</si>
  <si>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</si>
  <si>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</si>
  <si>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</si>
  <si>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</si>
  <si>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</si>
  <si>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</si>
  <si>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</si>
  <si>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</si>
  <si>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</si>
  <si>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</si>
  <si>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</si>
  <si>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</si>
  <si>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</si>
  <si>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</si>
  <si>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</si>
  <si>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</si>
  <si>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</si>
  <si>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</si>
  <si>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</si>
  <si>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石川県白山市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</si>
  <si>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</si>
  <si>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</si>
  <si>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</si>
  <si>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</si>
  <si>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</si>
  <si>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</si>
  <si>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</si>
  <si>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</si>
  <si>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</si>
  <si>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</si>
  <si>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</si>
  <si>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</si>
  <si>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</si>
  <si>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</si>
  <si>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</si>
  <si>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</si>
  <si>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</si>
  <si>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</si>
  <si>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</si>
  <si>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</si>
  <si>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</si>
  <si>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</si>
  <si>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</si>
  <si>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</si>
  <si>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</si>
  <si>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</si>
  <si>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</si>
  <si>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</si>
  <si>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</si>
  <si>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</si>
  <si>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</si>
  <si>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</si>
  <si>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</si>
  <si>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</si>
  <si>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</si>
  <si>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</si>
  <si>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</si>
  <si>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</si>
  <si>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</si>
  <si>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</si>
  <si>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</si>
  <si>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</si>
  <si>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</si>
  <si>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</si>
  <si>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</si>
  <si>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</si>
  <si>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</si>
  <si>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</si>
  <si>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</si>
  <si>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</si>
  <si>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</si>
  <si>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</si>
  <si>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</si>
  <si>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</si>
  <si>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</si>
  <si>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</si>
  <si>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</si>
  <si>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</si>
  <si>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</si>
  <si>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</si>
  <si>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</si>
  <si>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</si>
  <si>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</si>
  <si>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</si>
  <si>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</si>
  <si>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</si>
  <si>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</si>
  <si>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</si>
  <si>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</si>
  <si>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</si>
  <si>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</si>
  <si>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</si>
  <si>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</si>
  <si>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</si>
  <si>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</si>
  <si>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</si>
  <si>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</si>
  <si>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</si>
  <si>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</si>
  <si>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</si>
  <si>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</si>
  <si>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</si>
  <si>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</si>
  <si>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</si>
  <si>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</si>
  <si>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</si>
  <si>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</si>
  <si>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</si>
  <si>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</si>
  <si>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</si>
  <si>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</si>
  <si>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</si>
  <si>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</si>
  <si>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</si>
  <si>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</si>
  <si>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</si>
  <si>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</si>
  <si>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</si>
  <si>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</si>
  <si>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</si>
  <si>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</si>
  <si>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</si>
  <si>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</si>
  <si>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</si>
  <si>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</si>
  <si>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</si>
  <si>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</si>
  <si>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</si>
  <si>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</si>
  <si>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</si>
  <si>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</si>
  <si>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</si>
  <si>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</si>
  <si>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</si>
  <si>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</si>
  <si>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</si>
  <si>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</si>
  <si>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</si>
  <si>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</si>
  <si>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</si>
  <si>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</si>
  <si>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</si>
  <si>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</si>
  <si>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</si>
  <si>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</si>
  <si>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</si>
  <si>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</si>
  <si>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</si>
  <si>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</si>
  <si>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</si>
  <si>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</si>
  <si>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</si>
  <si>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</si>
  <si>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</si>
  <si>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</si>
  <si>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</si>
  <si>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</si>
  <si>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</si>
  <si>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</si>
  <si>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</si>
  <si>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</si>
  <si>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</si>
  <si>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</si>
  <si>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</si>
  <si>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</si>
  <si>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</si>
  <si>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</si>
  <si>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</si>
  <si>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</si>
  <si>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</si>
  <si>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</si>
  <si>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</si>
  <si>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石川県白山市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</si>
  <si>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</si>
  <si>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</si>
  <si>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</si>
  <si>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</si>
  <si>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</si>
  <si>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</si>
  <si>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</si>
  <si>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</si>
  <si>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</si>
  <si>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</si>
  <si>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</si>
  <si>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</si>
  <si>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</si>
  <si>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</si>
  <si>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</si>
  <si>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</si>
  <si>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</si>
  <si>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</si>
  <si>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</si>
  <si>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</si>
  <si>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白山市墓地公苑特別会計</t>
    <phoneticPr fontId="5"/>
  </si>
  <si>
    <t>白山市下水道事業会計（地域下水道事業分）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</si>
  <si>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</si>
  <si>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</si>
  <si>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</si>
  <si>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</si>
  <si>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</si>
  <si>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</si>
  <si>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</si>
  <si>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</si>
  <si>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</si>
  <si>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</si>
  <si>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</si>
  <si>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</si>
  <si>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</si>
  <si>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白山市国民健康保険特別会計</t>
    <phoneticPr fontId="5"/>
  </si>
  <si>
    <t>白山市介護保険特別会計</t>
    <phoneticPr fontId="5"/>
  </si>
  <si>
    <t>白山市後期高齢者医療特別会計</t>
    <phoneticPr fontId="5"/>
  </si>
  <si>
    <t>白山市水道事業会計</t>
    <phoneticPr fontId="5"/>
  </si>
  <si>
    <t>法適用企業</t>
    <phoneticPr fontId="5"/>
  </si>
  <si>
    <t>白山市工業用水道事業会計</t>
    <phoneticPr fontId="5"/>
  </si>
  <si>
    <t>法適用企業</t>
    <phoneticPr fontId="5"/>
  </si>
  <si>
    <t>白山市下水道事業会計</t>
    <phoneticPr fontId="5"/>
  </si>
  <si>
    <t>白山市温泉事業特別会計</t>
    <phoneticPr fontId="5"/>
  </si>
  <si>
    <t>法非適用企業</t>
    <phoneticPr fontId="5"/>
  </si>
  <si>
    <t>白山市工業団地造成事業特別会計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</si>
  <si>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</si>
  <si>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</si>
  <si>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</si>
  <si>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</si>
  <si>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</si>
  <si>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</si>
  <si>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</si>
  <si>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</si>
  <si>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</si>
  <si>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</si>
  <si>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</si>
  <si>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</si>
  <si>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</si>
  <si>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</si>
  <si>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</si>
  <si>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</si>
  <si>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</si>
  <si>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</si>
  <si>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</si>
  <si>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</si>
  <si>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</si>
  <si>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</si>
  <si>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</si>
  <si>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</si>
  <si>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</si>
  <si>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</si>
  <si>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</si>
  <si>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</si>
  <si>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</si>
  <si>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</si>
  <si>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</si>
  <si>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</si>
  <si>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</si>
  <si>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</si>
  <si>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</si>
  <si>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</si>
  <si>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</si>
  <si>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</si>
  <si>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</si>
  <si>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</si>
  <si>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</si>
  <si>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</si>
  <si>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</si>
  <si>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</si>
  <si>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</si>
  <si>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</si>
  <si>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</si>
  <si>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</si>
  <si>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</si>
  <si>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</si>
  <si>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</si>
  <si>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</si>
  <si>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</si>
  <si>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</si>
  <si>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</si>
  <si>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</si>
  <si>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</si>
  <si>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</si>
  <si>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</si>
  <si>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</si>
  <si>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</si>
  <si>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</si>
  <si>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白山市水道事業会計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</si>
  <si>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</si>
  <si>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</si>
  <si>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</si>
  <si>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</si>
  <si>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</si>
  <si>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</si>
  <si>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</si>
  <si>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</si>
  <si>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</si>
  <si>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</si>
  <si>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</si>
  <si>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</si>
  <si>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</si>
  <si>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</si>
  <si>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</si>
  <si>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</si>
  <si>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</si>
  <si>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</si>
  <si>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</si>
  <si>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</si>
  <si>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</si>
  <si>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</si>
  <si>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</si>
  <si>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</si>
  <si>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</si>
  <si>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</si>
  <si>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</si>
  <si>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</si>
  <si>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</si>
  <si>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</si>
  <si>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</si>
  <si>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</si>
  <si>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</si>
  <si>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</si>
  <si>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</si>
  <si>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</si>
  <si>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</si>
  <si>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</si>
  <si>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</si>
  <si>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</si>
  <si>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</si>
  <si>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</si>
  <si>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</si>
  <si>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</si>
  <si>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</si>
  <si>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</si>
  <si>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</si>
  <si>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</si>
  <si>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</si>
  <si>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</si>
  <si>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</si>
  <si>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</si>
  <si>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</si>
  <si>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</si>
  <si>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</si>
  <si>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</si>
  <si>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</si>
  <si>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</si>
  <si>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</si>
  <si>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</si>
  <si>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</si>
  <si>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</si>
  <si>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</si>
  <si>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</si>
  <si>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</si>
  <si>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</si>
  <si>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</si>
  <si>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</si>
  <si>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</si>
  <si>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</si>
  <si>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</si>
  <si>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</si>
  <si>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</si>
  <si>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</si>
  <si>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</si>
  <si>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</si>
  <si>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</si>
  <si>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</si>
  <si>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</si>
  <si>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</si>
  <si>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</si>
  <si>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</si>
  <si>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</si>
  <si>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</si>
  <si>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</si>
  <si>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0.36</t>
  </si>
  <si>
    <t>▲ 2.56</t>
  </si>
  <si>
    <t>白山市水道事業会計</t>
  </si>
  <si>
    <t>白山市下水道事業会計</t>
  </si>
  <si>
    <t>一般会計</t>
  </si>
  <si>
    <t>白山市工業用水道事業会計</t>
  </si>
  <si>
    <t>白山市介護保険特別会計</t>
  </si>
  <si>
    <t>白山市国民健康保険特別会計</t>
  </si>
  <si>
    <t>白山市後期高齢者医療特別会計</t>
  </si>
  <si>
    <t>白山市墓地公苑特別会計</t>
  </si>
  <si>
    <t>その他会計（赤字）</t>
  </si>
  <si>
    <t>その他会計（黒字）</t>
  </si>
  <si>
    <t>（百万円）</t>
    <phoneticPr fontId="5"/>
  </si>
  <si>
    <t>H30</t>
    <phoneticPr fontId="5"/>
  </si>
  <si>
    <t>R01</t>
    <phoneticPr fontId="5"/>
  </si>
  <si>
    <t>R02</t>
    <phoneticPr fontId="5"/>
  </si>
  <si>
    <t>R03</t>
    <phoneticPr fontId="5"/>
  </si>
  <si>
    <t>R04</t>
    <phoneticPr fontId="5"/>
  </si>
  <si>
    <t>白山市土地開発公社</t>
  </si>
  <si>
    <t>白山市地域振興公社</t>
  </si>
  <si>
    <t>あさがおテレビ</t>
  </si>
  <si>
    <t>フードサービス松任</t>
  </si>
  <si>
    <t>つるぎ街づくり</t>
  </si>
  <si>
    <t>富樫福祉会</t>
  </si>
  <si>
    <t>手取会</t>
  </si>
  <si>
    <t>めぐみ白山</t>
  </si>
  <si>
    <t>手取郷広域事務組合</t>
  </si>
  <si>
    <t>白山野々市広域事務組合</t>
  </si>
  <si>
    <t>白山石川医療企業団（松任石川中央病院）</t>
  </si>
  <si>
    <t>白山石川医療企業団（つるぎ病院）</t>
  </si>
  <si>
    <t>石川県市町村消防消じゅつ金組合</t>
  </si>
  <si>
    <t>石川県後期高齢者医療広域連合（一般会計）</t>
  </si>
  <si>
    <t>石川県後期高齢者医療広域連合（後期高齢者医療特別会計）</t>
  </si>
  <si>
    <t>石川県市町村職員退職手当組合</t>
  </si>
  <si>
    <t>手取川水防事務組合</t>
  </si>
  <si>
    <t>石川県市町村消防団員等公務災害補償組合</t>
  </si>
  <si>
    <t>合併振興基金</t>
    <rPh sb="0" eb="2">
      <t>ガッペイ</t>
    </rPh>
    <rPh sb="2" eb="4">
      <t>シンコウ</t>
    </rPh>
    <rPh sb="4" eb="6">
      <t>キキン</t>
    </rPh>
    <phoneticPr fontId="5"/>
  </si>
  <si>
    <t>公共施設整備基金</t>
  </si>
  <si>
    <t>ふるさと振興基金</t>
  </si>
  <si>
    <t>斎場整備基金</t>
  </si>
  <si>
    <t>北陸新幹線白山総合車両所地下導水路管理基金</t>
    <rPh sb="0" eb="2">
      <t>ホクリク</t>
    </rPh>
    <rPh sb="2" eb="5">
      <t>シンカンセン</t>
    </rPh>
    <rPh sb="5" eb="7">
      <t>ハクサン</t>
    </rPh>
    <rPh sb="7" eb="9">
      <t>ソウゴウ</t>
    </rPh>
    <rPh sb="9" eb="11">
      <t>シャリョウ</t>
    </rPh>
    <rPh sb="11" eb="12">
      <t>ジョ</t>
    </rPh>
    <rPh sb="12" eb="14">
      <t>チカ</t>
    </rPh>
    <rPh sb="14" eb="17">
      <t>ドウスイロ</t>
    </rPh>
    <rPh sb="17" eb="19">
      <t>カンリ</t>
    </rPh>
    <rPh sb="19" eb="21">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</si>
</sst>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2743-4E56-B156-1EA1D8D342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61418</c:v>
                </c:pt>
                <c:pt idx="1">
                  <c:v>68863</c:v>
                </c:pt>
                <c:pt idx="2">
                  <c:v>90141</c:v>
                </c:pt>
                <c:pt idx="3">
                  <c:v>87952</c:v>
                </c:pt>
                <c:pt idx="4">
                  <c:v>98599</c:v>
                </c:pt>
              </c:numCache>
            </c:numRef>
          </c:val>
          <c:smooth val="0"/>
          <c:extLst>
            <c:ext xmlns:c16="http://schemas.microsoft.com/office/drawing/2014/chart" uri="{C3380CC4-5D6E-409C-BE32-E72D297353CC}">
              <c16:uniqueId val="{00000001-2743-4E56-B156-1EA1D8D342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3.89</c:v>
                </c:pt>
                <c:pt idx="1">
                  <c:v>3.32</c:v>
                </c:pt>
                <c:pt idx="2">
                  <c:v>4.84</c:v>
                </c:pt>
                <c:pt idx="3">
                  <c:v>6.21</c:v>
                </c:pt>
                <c:pt idx="4">
                  <c:v>3.76</c:v>
                </c:pt>
              </c:numCache>
            </c:numRef>
          </c:val>
          <c:extLst>
            <c:ext xmlns:c16="http://schemas.microsoft.com/office/drawing/2014/chart" uri="{C3380CC4-5D6E-409C-BE32-E72D297353CC}">
              <c16:uniqueId val="{00000000-AE2D-4F7C-B0E1-6C3E38257B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7.67</c:v>
                </c:pt>
                <c:pt idx="1">
                  <c:v>7.86</c:v>
                </c:pt>
                <c:pt idx="2">
                  <c:v>7.14</c:v>
                </c:pt>
                <c:pt idx="3">
                  <c:v>9.17</c:v>
                </c:pt>
                <c:pt idx="4">
                  <c:v>9.31</c:v>
                </c:pt>
              </c:numCache>
            </c:numRef>
          </c:val>
          <c:extLst>
            <c:ext xmlns:c16="http://schemas.microsoft.com/office/drawing/2014/chart" uri="{C3380CC4-5D6E-409C-BE32-E72D297353CC}">
              <c16:uniqueId val="{00000001-AE2D-4F7C-B0E1-6C3E38257B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0.56000000000000005</c:v>
                </c:pt>
                <c:pt idx="1">
                  <c:v>-0.36</c:v>
                </c:pt>
                <c:pt idx="2">
                  <c:v>1.06</c:v>
                </c:pt>
                <c:pt idx="3">
                  <c:v>3.89</c:v>
                </c:pt>
                <c:pt idx="4">
                  <c:v>-2.56</c:v>
                </c:pt>
              </c:numCache>
            </c:numRef>
          </c:val>
          <c:smooth val="0"/>
          <c:extLst>
            <c:ext xmlns:c16="http://schemas.microsoft.com/office/drawing/2014/chart" uri="{C3380CC4-5D6E-409C-BE32-E72D297353CC}">
              <c16:uniqueId val="{00000002-AE2D-4F7C-B0E1-6C3E38257B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0.83</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0-7B61-460F-9EBD-ADC98619CE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61-460F-9EBD-ADC98619CE72}"/>
            </c:ext>
          </c:extLst>
        </c:ser>
        <c:ser>
          <c:idx val="2"/>
          <c:order val="2"/>
          <c:tx>
            <c:strRef>
              <c:f>データシート!$A$29</c:f>
              <c:strCache>
                <c:ptCount val="1"/>
                <c:pt idx="0">
                  <c:v>白山市墓地公苑特別会計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B61-460F-9EBD-ADC98619CE72}"/>
            </c:ext>
          </c:extLst>
        </c:ser>
        <c:ser>
          <c:idx val="3"/>
          <c:order val="3"/>
          <c:tx>
            <c:strRef>
              <c:f>データシート!$A$30</c:f>
              <c:strCache>
                <c:ptCount val="1"/>
                <c:pt idx="0">
                  <c:v>白山市後期高齢者医療特別会計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7B61-460F-9EBD-ADC98619CE72}"/>
            </c:ext>
          </c:extLst>
        </c:ser>
        <c:ser>
          <c:idx val="4"/>
          <c:order val="4"/>
          <c:tx>
            <c:strRef>
              <c:f>データシート!$A$31</c:f>
              <c:strCache>
                <c:ptCount val="1"/>
                <c:pt idx="0">
                  <c:v>白山市国民健康保険特別会計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0.34</c:v>
                </c:pt>
                <c:pt idx="2">
                  <c:v>#N/A</c:v>
                </c:pt>
                <c:pt idx="3">
                  <c:v>0.24</c:v>
                </c:pt>
                <c:pt idx="4">
                  <c:v>#N/A</c:v>
                </c:pt>
                <c:pt idx="5">
                  <c:v>0.19</c:v>
                </c:pt>
                <c:pt idx="6">
                  <c:v>#N/A</c:v>
                </c:pt>
                <c:pt idx="7">
                  <c:v>0.13</c:v>
                </c:pt>
                <c:pt idx="8">
                  <c:v>#N/A</c:v>
                </c:pt>
                <c:pt idx="9">
                  <c:v>0.04</c:v>
                </c:pt>
              </c:numCache>
            </c:numRef>
          </c:val>
          <c:extLst>
            <c:ext xmlns:c16="http://schemas.microsoft.com/office/drawing/2014/chart" uri="{C3380CC4-5D6E-409C-BE32-E72D297353CC}">
              <c16:uniqueId val="{00000004-7B61-460F-9EBD-ADC98619CE72}"/>
            </c:ext>
          </c:extLst>
        </c:ser>
        <c:ser>
          <c:idx val="5"/>
          <c:order val="5"/>
          <c:tx>
            <c:strRef>
              <c:f>データシート!$A$32</c:f>
              <c:strCache>
                <c:ptCount val="1"/>
                <c:pt idx="0">
                  <c:v>白山市介護保険特別会計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1.07</c:v>
                </c:pt>
                <c:pt idx="2">
                  <c:v>#N/A</c:v>
                </c:pt>
                <c:pt idx="3">
                  <c:v>0.57999999999999996</c:v>
                </c:pt>
                <c:pt idx="4">
                  <c:v>#N/A</c:v>
                </c:pt>
                <c:pt idx="5">
                  <c:v>0.51</c:v>
                </c:pt>
                <c:pt idx="6">
                  <c:v>#N/A</c:v>
                </c:pt>
                <c:pt idx="7">
                  <c:v>0.75</c:v>
                </c:pt>
                <c:pt idx="8">
                  <c:v>#N/A</c:v>
                </c:pt>
                <c:pt idx="9">
                  <c:v>0.84</c:v>
                </c:pt>
              </c:numCache>
            </c:numRef>
          </c:val>
          <c:extLst>
            <c:ext xmlns:c16="http://schemas.microsoft.com/office/drawing/2014/chart" uri="{C3380CC4-5D6E-409C-BE32-E72D297353CC}">
              <c16:uniqueId val="{00000005-7B61-460F-9EBD-ADC98619CE72}"/>
            </c:ext>
          </c:extLst>
        </c:ser>
        <c:ser>
          <c:idx val="6"/>
          <c:order val="6"/>
          <c:tx>
            <c:strRef>
              <c:f>データシート!$A$33</c:f>
              <c:strCache>
                <c:ptCount val="1"/>
                <c:pt idx="0">
                  <c:v>白山市工業用水道事業会計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0.69</c:v>
                </c:pt>
                <c:pt idx="2">
                  <c:v>#N/A</c:v>
                </c:pt>
                <c:pt idx="3">
                  <c:v>0.95</c:v>
                </c:pt>
                <c:pt idx="4">
                  <c:v>#N/A</c:v>
                </c:pt>
                <c:pt idx="5">
                  <c:v>1.1599999999999999</c:v>
                </c:pt>
                <c:pt idx="6">
                  <c:v>#N/A</c:v>
                </c:pt>
                <c:pt idx="7">
                  <c:v>1.28</c:v>
                </c:pt>
                <c:pt idx="8">
                  <c:v>#N/A</c:v>
                </c:pt>
                <c:pt idx="9">
                  <c:v>1.39</c:v>
                </c:pt>
              </c:numCache>
            </c:numRef>
          </c:val>
          <c:extLst>
            <c:ext xmlns:c16="http://schemas.microsoft.com/office/drawing/2014/chart" uri="{C3380CC4-5D6E-409C-BE32-E72D297353CC}">
              <c16:uniqueId val="{00000006-7B61-460F-9EBD-ADC98619CE7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3.88</c:v>
                </c:pt>
                <c:pt idx="2">
                  <c:v>#N/A</c:v>
                </c:pt>
                <c:pt idx="3">
                  <c:v>3.31</c:v>
                </c:pt>
                <c:pt idx="4">
                  <c:v>#N/A</c:v>
                </c:pt>
                <c:pt idx="5">
                  <c:v>4.83</c:v>
                </c:pt>
                <c:pt idx="6">
                  <c:v>#N/A</c:v>
                </c:pt>
                <c:pt idx="7">
                  <c:v>6.21</c:v>
                </c:pt>
                <c:pt idx="8">
                  <c:v>#N/A</c:v>
                </c:pt>
                <c:pt idx="9">
                  <c:v>3.75</c:v>
                </c:pt>
              </c:numCache>
            </c:numRef>
          </c:val>
          <c:extLst>
            <c:ext xmlns:c16="http://schemas.microsoft.com/office/drawing/2014/chart" uri="{C3380CC4-5D6E-409C-BE32-E72D297353CC}">
              <c16:uniqueId val="{00000007-7B61-460F-9EBD-ADC98619CE72}"/>
            </c:ext>
          </c:extLst>
        </c:ser>
        <c:ser>
          <c:idx val="8"/>
          <c:order val="8"/>
          <c:tx>
            <c:strRef>
              <c:f>データシート!$A$35</c:f>
              <c:strCache>
                <c:ptCount val="1"/>
                <c:pt idx="0">
                  <c:v>白山市下水道事業会計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6.19</c:v>
                </c:pt>
                <c:pt idx="2">
                  <c:v>#N/A</c:v>
                </c:pt>
                <c:pt idx="3">
                  <c:v>6.91</c:v>
                </c:pt>
                <c:pt idx="4">
                  <c:v>#N/A</c:v>
                </c:pt>
                <c:pt idx="5">
                  <c:v>6.17</c:v>
                </c:pt>
                <c:pt idx="6">
                  <c:v>#N/A</c:v>
                </c:pt>
                <c:pt idx="7">
                  <c:v>5.08</c:v>
                </c:pt>
                <c:pt idx="8">
                  <c:v>#N/A</c:v>
                </c:pt>
                <c:pt idx="9">
                  <c:v>4.3099999999999996</c:v>
                </c:pt>
              </c:numCache>
            </c:numRef>
          </c:val>
          <c:extLst>
            <c:ext xmlns:c16="http://schemas.microsoft.com/office/drawing/2014/chart" uri="{C3380CC4-5D6E-409C-BE32-E72D297353CC}">
              <c16:uniqueId val="{00000008-7B61-460F-9EBD-ADC98619CE72}"/>
            </c:ext>
          </c:extLst>
        </c:ser>
        <c:ser>
          <c:idx val="9"/>
          <c:order val="9"/>
          <c:tx>
            <c:strRef>
              <c:f>データシート!$A$36</c:f>
              <c:strCache>
                <c:ptCount val="1"/>
                <c:pt idx="0">
                  <c:v>白山市水道事業会計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4.5199999999999996</c:v>
                </c:pt>
                <c:pt idx="2">
                  <c:v>#N/A</c:v>
                </c:pt>
                <c:pt idx="3">
                  <c:v>4.1500000000000004</c:v>
                </c:pt>
                <c:pt idx="4">
                  <c:v>#N/A</c:v>
                </c:pt>
                <c:pt idx="5">
                  <c:v>4.34</c:v>
                </c:pt>
                <c:pt idx="6">
                  <c:v>#N/A</c:v>
                </c:pt>
                <c:pt idx="7">
                  <c:v>4.82</c:v>
                </c:pt>
                <c:pt idx="8">
                  <c:v>#N/A</c:v>
                </c:pt>
                <c:pt idx="9">
                  <c:v>4.9000000000000004</c:v>
                </c:pt>
              </c:numCache>
            </c:numRef>
          </c:val>
          <c:extLst>
            <c:ext xmlns:c16="http://schemas.microsoft.com/office/drawing/2014/chart" uri="{C3380CC4-5D6E-409C-BE32-E72D297353CC}">
              <c16:uniqueId val="{00000009-7B61-460F-9EBD-ADC98619CE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7292</c:v>
                </c:pt>
                <c:pt idx="5">
                  <c:v>7343</c:v>
                </c:pt>
                <c:pt idx="8">
                  <c:v>7316</c:v>
                </c:pt>
                <c:pt idx="11">
                  <c:v>8094</c:v>
                </c:pt>
                <c:pt idx="14">
                  <c:v>7312</c:v>
                </c:pt>
              </c:numCache>
            </c:numRef>
          </c:val>
          <c:extLst>
            <c:ext xmlns:c16="http://schemas.microsoft.com/office/drawing/2014/chart" uri="{C3380CC4-5D6E-409C-BE32-E72D297353CC}">
              <c16:uniqueId val="{00000000-049D-4CCA-A0B0-BBC62900B1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9D-4CCA-A0B0-BBC62900B1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2-049D-4CCA-A0B0-BBC62900B1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866</c:v>
                </c:pt>
                <c:pt idx="3">
                  <c:v>790</c:v>
                </c:pt>
                <c:pt idx="6">
                  <c:v>955</c:v>
                </c:pt>
                <c:pt idx="9">
                  <c:v>942</c:v>
                </c:pt>
                <c:pt idx="12">
                  <c:v>963</c:v>
                </c:pt>
              </c:numCache>
            </c:numRef>
          </c:val>
          <c:extLst>
            <c:ext xmlns:c16="http://schemas.microsoft.com/office/drawing/2014/chart" uri="{C3380CC4-5D6E-409C-BE32-E72D297353CC}">
              <c16:uniqueId val="{00000003-049D-4CCA-A0B0-BBC62900B1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1586</c:v>
                </c:pt>
                <c:pt idx="3">
                  <c:v>1603</c:v>
                </c:pt>
                <c:pt idx="6">
                  <c:v>1519</c:v>
                </c:pt>
                <c:pt idx="9">
                  <c:v>1584</c:v>
                </c:pt>
                <c:pt idx="12">
                  <c:v>1516</c:v>
                </c:pt>
              </c:numCache>
            </c:numRef>
          </c:val>
          <c:extLst>
            <c:ext xmlns:c16="http://schemas.microsoft.com/office/drawing/2014/chart" uri="{C3380CC4-5D6E-409C-BE32-E72D297353CC}">
              <c16:uniqueId val="{00000004-049D-4CCA-A0B0-BBC62900B1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9D-4CCA-A0B0-BBC62900B1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9D-4CCA-A0B0-BBC62900B1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7473</c:v>
                </c:pt>
                <c:pt idx="3">
                  <c:v>7390</c:v>
                </c:pt>
                <c:pt idx="6">
                  <c:v>7403</c:v>
                </c:pt>
                <c:pt idx="9">
                  <c:v>8778</c:v>
                </c:pt>
                <c:pt idx="12">
                  <c:v>7684</c:v>
                </c:pt>
              </c:numCache>
            </c:numRef>
          </c:val>
          <c:extLst>
            <c:ext xmlns:c16="http://schemas.microsoft.com/office/drawing/2014/chart" uri="{C3380CC4-5D6E-409C-BE32-E72D297353CC}">
              <c16:uniqueId val="{00000007-049D-4CCA-A0B0-BBC62900B1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2641</c:v>
                </c:pt>
                <c:pt idx="2">
                  <c:v>#N/A</c:v>
                </c:pt>
                <c:pt idx="3">
                  <c:v>#N/A</c:v>
                </c:pt>
                <c:pt idx="4">
                  <c:v>2448</c:v>
                </c:pt>
                <c:pt idx="5">
                  <c:v>#N/A</c:v>
                </c:pt>
                <c:pt idx="6">
                  <c:v>#N/A</c:v>
                </c:pt>
                <c:pt idx="7">
                  <c:v>2569</c:v>
                </c:pt>
                <c:pt idx="8">
                  <c:v>#N/A</c:v>
                </c:pt>
                <c:pt idx="9">
                  <c:v>#N/A</c:v>
                </c:pt>
                <c:pt idx="10">
                  <c:v>3218</c:v>
                </c:pt>
                <c:pt idx="11">
                  <c:v>#N/A</c:v>
                </c:pt>
                <c:pt idx="12">
                  <c:v>#N/A</c:v>
                </c:pt>
                <c:pt idx="13">
                  <c:v>2859</c:v>
                </c:pt>
                <c:pt idx="14">
                  <c:v>#N/A</c:v>
                </c:pt>
              </c:numCache>
            </c:numRef>
          </c:val>
          <c:smooth val="0"/>
          <c:extLst>
            <c:ext xmlns:c16="http://schemas.microsoft.com/office/drawing/2014/chart" uri="{C3380CC4-5D6E-409C-BE32-E72D297353CC}">
              <c16:uniqueId val="{00000008-049D-4CCA-A0B0-BBC62900B1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82474</c:v>
                </c:pt>
                <c:pt idx="5">
                  <c:v>80302</c:v>
                </c:pt>
                <c:pt idx="8">
                  <c:v>79904</c:v>
                </c:pt>
                <c:pt idx="11">
                  <c:v>77860</c:v>
                </c:pt>
                <c:pt idx="14">
                  <c:v>76821</c:v>
                </c:pt>
              </c:numCache>
            </c:numRef>
          </c:val>
          <c:extLst>
            <c:ext xmlns:c16="http://schemas.microsoft.com/office/drawing/2014/chart" uri="{C3380CC4-5D6E-409C-BE32-E72D297353CC}">
              <c16:uniqueId val="{00000000-7F05-4280-A8C2-4F9B67A5EA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9113</c:v>
                </c:pt>
                <c:pt idx="5">
                  <c:v>8959</c:v>
                </c:pt>
                <c:pt idx="8">
                  <c:v>9390</c:v>
                </c:pt>
                <c:pt idx="11">
                  <c:v>9630</c:v>
                </c:pt>
                <c:pt idx="14">
                  <c:v>9694</c:v>
                </c:pt>
              </c:numCache>
            </c:numRef>
          </c:val>
          <c:extLst>
            <c:ext xmlns:c16="http://schemas.microsoft.com/office/drawing/2014/chart" uri="{C3380CC4-5D6E-409C-BE32-E72D297353CC}">
              <c16:uniqueId val="{00000001-7F05-4280-A8C2-4F9B67A5EA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5092</c:v>
                </c:pt>
                <c:pt idx="5">
                  <c:v>5119</c:v>
                </c:pt>
                <c:pt idx="8">
                  <c:v>5500</c:v>
                </c:pt>
                <c:pt idx="11">
                  <c:v>7471</c:v>
                </c:pt>
                <c:pt idx="14">
                  <c:v>7522</c:v>
                </c:pt>
              </c:numCache>
            </c:numRef>
          </c:val>
          <c:extLst>
            <c:ext xmlns:c16="http://schemas.microsoft.com/office/drawing/2014/chart" uri="{C3380CC4-5D6E-409C-BE32-E72D297353CC}">
              <c16:uniqueId val="{00000002-7F05-4280-A8C2-4F9B67A5EA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05-4280-A8C2-4F9B67A5EA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05-4280-A8C2-4F9B67A5EA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711</c:v>
                </c:pt>
                <c:pt idx="3">
                  <c:v>706</c:v>
                </c:pt>
                <c:pt idx="6">
                  <c:v>615</c:v>
                </c:pt>
                <c:pt idx="9">
                  <c:v>1879</c:v>
                </c:pt>
                <c:pt idx="12">
                  <c:v>1743</c:v>
                </c:pt>
              </c:numCache>
            </c:numRef>
          </c:val>
          <c:extLst>
            <c:ext xmlns:c16="http://schemas.microsoft.com/office/drawing/2014/chart" uri="{C3380CC4-5D6E-409C-BE32-E72D297353CC}">
              <c16:uniqueId val="{00000005-7F05-4280-A8C2-4F9B67A5EA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6645</c:v>
                </c:pt>
                <c:pt idx="3">
                  <c:v>6390</c:v>
                </c:pt>
                <c:pt idx="6">
                  <c:v>6200</c:v>
                </c:pt>
                <c:pt idx="9">
                  <c:v>6082</c:v>
                </c:pt>
                <c:pt idx="12">
                  <c:v>5921</c:v>
                </c:pt>
              </c:numCache>
            </c:numRef>
          </c:val>
          <c:extLst>
            <c:ext xmlns:c16="http://schemas.microsoft.com/office/drawing/2014/chart" uri="{C3380CC4-5D6E-409C-BE32-E72D297353CC}">
              <c16:uniqueId val="{00000006-7F05-4280-A8C2-4F9B67A5EA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9952</c:v>
                </c:pt>
                <c:pt idx="3">
                  <c:v>9807</c:v>
                </c:pt>
                <c:pt idx="6">
                  <c:v>9275</c:v>
                </c:pt>
                <c:pt idx="9">
                  <c:v>8451</c:v>
                </c:pt>
                <c:pt idx="12">
                  <c:v>7982</c:v>
                </c:pt>
              </c:numCache>
            </c:numRef>
          </c:val>
          <c:extLst>
            <c:ext xmlns:c16="http://schemas.microsoft.com/office/drawing/2014/chart" uri="{C3380CC4-5D6E-409C-BE32-E72D297353CC}">
              <c16:uniqueId val="{00000007-7F05-4280-A8C2-4F9B67A5EA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23811</c:v>
                </c:pt>
                <c:pt idx="3">
                  <c:v>23488</c:v>
                </c:pt>
                <c:pt idx="6">
                  <c:v>22077</c:v>
                </c:pt>
                <c:pt idx="9">
                  <c:v>23665</c:v>
                </c:pt>
                <c:pt idx="12">
                  <c:v>23341</c:v>
                </c:pt>
              </c:numCache>
            </c:numRef>
          </c:val>
          <c:extLst>
            <c:ext xmlns:c16="http://schemas.microsoft.com/office/drawing/2014/chart" uri="{C3380CC4-5D6E-409C-BE32-E72D297353CC}">
              <c16:uniqueId val="{00000008-7F05-4280-A8C2-4F9B67A5EA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429</c:v>
                </c:pt>
                <c:pt idx="3">
                  <c:v>388</c:v>
                </c:pt>
                <c:pt idx="6">
                  <c:v>347</c:v>
                </c:pt>
                <c:pt idx="9">
                  <c:v>306</c:v>
                </c:pt>
                <c:pt idx="12">
                  <c:v>265</c:v>
                </c:pt>
              </c:numCache>
            </c:numRef>
          </c:val>
          <c:extLst>
            <c:ext xmlns:c16="http://schemas.microsoft.com/office/drawing/2014/chart" uri="{C3380CC4-5D6E-409C-BE32-E72D297353CC}">
              <c16:uniqueId val="{00000009-7F05-4280-A8C2-4F9B67A5EA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84720</c:v>
                </c:pt>
                <c:pt idx="3">
                  <c:v>83651</c:v>
                </c:pt>
                <c:pt idx="6">
                  <c:v>85010</c:v>
                </c:pt>
                <c:pt idx="9">
                  <c:v>84315</c:v>
                </c:pt>
                <c:pt idx="12">
                  <c:v>84246</c:v>
                </c:pt>
              </c:numCache>
            </c:numRef>
          </c:val>
          <c:extLst>
            <c:ext xmlns:c16="http://schemas.microsoft.com/office/drawing/2014/chart" uri="{C3380CC4-5D6E-409C-BE32-E72D297353CC}">
              <c16:uniqueId val="{0000000A-7F05-4280-A8C2-4F9B67A5EA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29588</c:v>
                </c:pt>
                <c:pt idx="2">
                  <c:v>#N/A</c:v>
                </c:pt>
                <c:pt idx="3">
                  <c:v>#N/A</c:v>
                </c:pt>
                <c:pt idx="4">
                  <c:v>30049</c:v>
                </c:pt>
                <c:pt idx="5">
                  <c:v>#N/A</c:v>
                </c:pt>
                <c:pt idx="6">
                  <c:v>#N/A</c:v>
                </c:pt>
                <c:pt idx="7">
                  <c:v>28729</c:v>
                </c:pt>
                <c:pt idx="8">
                  <c:v>#N/A</c:v>
                </c:pt>
                <c:pt idx="9">
                  <c:v>#N/A</c:v>
                </c:pt>
                <c:pt idx="10">
                  <c:v>29737</c:v>
                </c:pt>
                <c:pt idx="11">
                  <c:v>#N/A</c:v>
                </c:pt>
                <c:pt idx="12">
                  <c:v>#N/A</c:v>
                </c:pt>
                <c:pt idx="13">
                  <c:v>29462</c:v>
                </c:pt>
                <c:pt idx="14">
                  <c:v>#N/A</c:v>
                </c:pt>
              </c:numCache>
            </c:numRef>
          </c:val>
          <c:smooth val="0"/>
          <c:extLst>
            <c:ext xmlns:c16="http://schemas.microsoft.com/office/drawing/2014/chart" uri="{C3380CC4-5D6E-409C-BE32-E72D297353CC}">
              <c16:uniqueId val="{0000000B-7F05-4280-A8C2-4F9B67A5EA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2235</c:v>
                </c:pt>
                <c:pt idx="1">
                  <c:v>2993</c:v>
                </c:pt>
                <c:pt idx="2">
                  <c:v>2991</c:v>
                </c:pt>
              </c:numCache>
            </c:numRef>
          </c:val>
          <c:extLst>
            <c:ext xmlns:c16="http://schemas.microsoft.com/office/drawing/2014/chart" uri="{C3380CC4-5D6E-409C-BE32-E72D297353CC}">
              <c16:uniqueId val="{00000000-69EB-407E-A3C8-DB0FA65CE0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739</c:v>
                </c:pt>
                <c:pt idx="2">
                  <c:v>739</c:v>
                </c:pt>
              </c:numCache>
            </c:numRef>
          </c:val>
          <c:extLst>
            <c:ext xmlns:c16="http://schemas.microsoft.com/office/drawing/2014/chart" uri="{C3380CC4-5D6E-409C-BE32-E72D297353CC}">
              <c16:uniqueId val="{00000001-69EB-407E-A3C8-DB0FA65CE0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4339</c:v>
                </c:pt>
                <c:pt idx="1">
                  <c:v>4546</c:v>
                </c:pt>
                <c:pt idx="2">
                  <c:v>4553</c:v>
                </c:pt>
              </c:numCache>
            </c:numRef>
          </c:val>
          <c:extLst>
            <c:ext xmlns:c16="http://schemas.microsoft.com/office/drawing/2014/chart" uri="{C3380CC4-5D6E-409C-BE32-E72D297353CC}">
              <c16:uniqueId val="{00000002-69EB-407E-A3C8-DB0FA65CE0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の市町村合併以降、旧合併特例債・過疎対策事業債・辺地対策事業債を活用して多くの事業を実施し、近年も、防災行政無線整備などの大型事業を実施したことにより、依然として元利償還金が高い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令和３年度の特殊要因として、猶予特例債の償還による一時的な増加がある。</a:t>
          </a:r>
        </a:p>
        <a:p>
          <a:r>
            <a:rPr kumimoji="1" lang="ja-JP" altLang="en-US" sz="1400">
              <a:latin typeface="ＭＳ ゴシック" pitchFamily="49" charset="-128"/>
              <a:ea typeface="ＭＳ ゴシック" pitchFamily="49" charset="-128"/>
            </a:rPr>
            <a:t>今後は、交付税措置のある地方債の優先活用により、実質公債費負担の軽減に努める。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額については、一般会計・企業会計ともに、基礎的財政収支が黒字となるような財政運営に努めているが、防災行政無線の整備をはじめとする防災対策施設等の整備や臨時財政対策債等の発行により、地方債残高はあまり減少していない。</a:t>
          </a:r>
        </a:p>
        <a:p>
          <a:r>
            <a:rPr kumimoji="1" lang="ja-JP" altLang="en-US" sz="1400">
              <a:solidFill>
                <a:sysClr val="windowText" lastClr="000000"/>
              </a:solidFill>
              <a:latin typeface="ＭＳ ゴシック" pitchFamily="49" charset="-128"/>
              <a:ea typeface="ＭＳ ゴシック" pitchFamily="49" charset="-128"/>
            </a:rPr>
            <a:t>退職手当負担見込額は、職員数の削減に伴い徐々にではあるが減少している。</a:t>
          </a:r>
        </a:p>
        <a:p>
          <a:r>
            <a:rPr kumimoji="1" lang="ja-JP" altLang="en-US" sz="1400">
              <a:solidFill>
                <a:sysClr val="windowText" lastClr="000000"/>
              </a:solidFill>
              <a:latin typeface="ＭＳ ゴシック" pitchFamily="49" charset="-128"/>
              <a:ea typeface="ＭＳ ゴシック" pitchFamily="49" charset="-128"/>
            </a:rPr>
            <a:t>設立法人等の負債額等負担見込額の主な増加要因については、新工業団地整備に係る先行取得関係によるものであるが、早期の処分を予定している。</a:t>
          </a:r>
        </a:p>
        <a:p>
          <a:r>
            <a:rPr kumimoji="1" lang="ja-JP" altLang="en-US" sz="1400">
              <a:solidFill>
                <a:sysClr val="windowText" lastClr="000000"/>
              </a:solidFill>
              <a:latin typeface="ＭＳ ゴシック" pitchFamily="49" charset="-128"/>
              <a:ea typeface="ＭＳ ゴシック" pitchFamily="49" charset="-128"/>
            </a:rPr>
            <a:t>将来負担比率の分子については、今後、充当可能基金は増加しているものの、基準財政需要額算入見込額の減等が懸念されることから、今後は地方債の発行を最小限に抑制し、将来負担額の増大を抑えるよう努める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石川県白山市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億円となっており、ほぼ前年度と同額となっている。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年度は豪雨災害や大雪への対応などで多くの取崩しを行ったが、実質収支の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百万円を積立てたことによりほぼ同水準となった。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・市税収入の減収や災害等に必要となる財源として、一定規模の財政調整基金を維持していくとともに、市有施設の改修・更新の財源とし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て公共施設整備金の積み立てを図るなど、個々の資金使途目的に合わせて特定目的基金の運用を図る。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・合併振興基金：市民の連帯強化及び地域振興を図る事業の財源に充てるため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・公共施設整備基金：市が設置する公共施設の整備の財源に充てるため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・ふるさと振興基金：寄附者の意向にそった事業の財源に充てるため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・斎場整備基金：老朽化した斎場の整備費用の財源に充てるため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・北陸新幹線白山総合車両所地下道水路管理基金：北陸新幹線白山総合車両所の整備に伴い、地下化された市道及び農業用用排水路の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維持管理に要する費用の財源に充てるため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・合併振興基金：斎場整備基金積立金の財源に充てるため基金を取り崩したため。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・公共施設整備基金：市有地等の財産売払い収入を積み立てたため。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・ふるさと振興基金：ふるさと納税が例年より増加したため。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・斎場整備基金：老朽化した斎場の建て替えに備えて積み立てたため。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・北陸新幹線白山総合車両所地下道水路管理基金：水路管理の財源に充てるため基金を取り崩したため。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・合併振興基金：市民の連帯強化及び地域振興を図る事業の財源に充てるため、当初予算財源等として段階的に取り崩す見込み。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・公共施設整備基金：市有地等の財産売払い収入を原資として積み立てを行う。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・斎場整備基金：毎年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年度は豪雨災害や大雪への対応などで多くの取崩しを行ったが、実質収支の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百万円を積立てたことによりほぼ同水準となった。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・今後も災害等の備えや、市税の収入の減少に備えて、一定程度の残高を維持するように努める。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・現在、預金利子の積み立て以外は予定していない。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A2C6859-9500-4C05-86D1-8CEDB0EA977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09770F9-DA40-4CB4-B3EA-372B5E484C7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81D9D8A-E3A6-4A6A-BA71-6544E7A5FEF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A49D23B-BE10-4453-B2D0-378FF902FE5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0E47003-9898-4D88-B14C-92F2E24E59D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09F406B-41C4-4E05-B85A-7D2CE983FB0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5481542-90A9-4926-8F4A-D484FC58CD6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66323A0-D4DB-4148-A368-253E15D5F2D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464C2F9-CAA6-4D65-AE7E-DFD8CA34C1D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6AC4852-9E34-422F-B5CC-84C24FA4FE7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112,916
111,333
754.92
62,341,123
60,544,242
1,207,297
32,109,084
84,245,999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B566AD9-47F9-4FD0-BF7B-E8D5222B989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01DE6AF-3ABA-4151-B981-4ADDCD97209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5C1EC19-A90C-4B2A-B9F0-5C0F65F98F4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0046BD9-CDE6-4E4B-8693-2C8F39058C1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4FE4862-FDB6-4315-9B35-FAF30AC3DCE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58F6C60-5560-4849-BC4A-2B59A33DCB9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B2A5A20-95C1-48DB-B403-1CC8BA567B2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5774B7A-8C54-477C-9E30-4A4C3EFE710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DEE672D-AB71-4D63-A180-5F3E3FC8125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689044F-5171-4E78-9F1D-2827C86EF0E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D697E79-C345-47CA-99E7-AA94F32B89C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6A58B42-123B-4425-AE50-F740521DBAA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BC2F0B0-4300-4E67-ACC1-835152DE544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8ED13AF-9022-4ACA-B334-830A4762DC2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E446B2A-C6D6-40E3-A834-477B35A740C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A8C8FF9-C848-4EE8-8B95-A7634C72897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873F4C5-C811-4A74-BE75-845CB6005EA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6F66CFA-2116-49E7-B82A-7EF698CD71C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0449DA9-527C-44A8-88B0-D25B0ECA88A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740CC6B-4B77-42CF-9BC3-AF0B7406645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61A2261-46CE-4A47-951B-1BD7154CA3B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49C5EC0-38AA-44FF-B172-DEC1EA6912A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E101262-6515-4E92-9494-A30DAD3249B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C8D33C0-07E7-467C-A061-D1E52534E815}"/>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2EC0B6B-1870-42C1-B83B-FD31D3EBED8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FBD1ABA-8FDF-492F-A956-D5E8BF21478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ECD0D9C-6EFD-4B73-867C-2124C00F39A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0013D4B-C09B-4D6C-808C-B5DD082D86E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C1BE125-327E-41E5-9863-4AC36261258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2C918F1-0113-410B-8ED0-237C9DF99D0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E1EBDA4-1F95-4BB2-B331-387604F504F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47789BA-7500-406D-9601-775A8501795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8A53AA1-0ECF-4F7D-BC36-AEF2E530FE4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4BEA105-BD19-4C14-ABD8-209E9713AF1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F6AE329-9F61-40CE-A589-44E5471BCF9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B5B0DA5-86A1-4D2B-8CD8-E06ED0724D0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5E057CD-4794-440C-AFC8-91483DB95C5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全国平均及び石川県平均は上回っているものの、類似団体平均との比較では</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下回っている。令和２年度以降は下降傾向にある。</a:t>
          </a:r>
        </a:p>
        <a:p>
          <a:r>
            <a:rPr kumimoji="1" lang="ja-JP" altLang="en-US" sz="1300">
              <a:latin typeface="ＭＳ Ｐゴシック" panose="020B0600070205080204" pitchFamily="50" charset="-128"/>
              <a:ea typeface="ＭＳ Ｐゴシック" panose="020B0600070205080204" pitchFamily="50" charset="-128"/>
            </a:rPr>
            <a:t>今後も歳出削減に努めるとともに、企業立地の促進や区画整理事業等の定住人口対策を推進し、税収増等による歳入確保に努める。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85D9C08-232C-4469-8A20-A2B64F5C76F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2C0E6A1-7D64-44A9-817C-B3A32888CD8D}"/>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C35D7367-D8BB-420D-AB22-C86019A8C1A5}"/>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2CB6B26-8A6F-45C9-9682-1DF9055B9A46}"/>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A6831F6C-D177-4DCF-9CCC-E0655FFB3F9B}"/>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3B8268C0-5D8A-434E-AC1B-B3405DC0E74A}"/>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7BAA252B-4862-4E73-8CF2-FB7059A8ED89}"/>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61A9025E-A6B1-4DF0-80C3-D10B3EAC1A06}"/>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C5598E84-0D70-4B01-B4B5-02FC7B2BE4F7}"/>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B4888A2A-5395-4035-AEC5-8F594136EF56}"/>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9F51CE93-365A-4F36-9990-796071636635}"/>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64277026-F02C-4EA3-B6F8-79F8ED005E66}"/>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D55DE8B-BD13-406C-99D0-662DE461715B}"/>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90C435FA-5ED5-458F-A4EA-6C157A6E06F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DCFF05A-EB97-4085-A441-5DB62E39D6B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B61BB71D-12E4-4857-871A-E725D8FB5A75}"/>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EB3FFD16-6F25-45AB-B108-8033D7621617}"/>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F7D3E7CB-272F-4697-8F81-1BC0936917EA}"/>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CC118BE7-222A-4B4E-8288-9E069CAE02C3}"/>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1ECC5F48-2BAC-4315-98C0-929C601B382B}"/>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85725</xdr:rowOff>
    </xdr:to>
    <xdr:cxnSp macro="">
      <xdr:nvCxnSpPr>
        <xdr:cNvPr id="69" name="直線コネクタ 68">
          <a:extLst>
            <a:ext uri="{FF2B5EF4-FFF2-40B4-BE49-F238E27FC236}">
              <a16:creationId xmlns:a16="http://schemas.microsoft.com/office/drawing/2014/main" id="{07DE4FDB-AD01-45D3-B60C-49298552793D}"/>
            </a:ext>
          </a:extLst>
        </xdr:cNvPr>
        <xdr:cNvCxnSpPr/>
      </xdr:nvCxnSpPr>
      <xdr:spPr>
        <a:xfrm>
          <a:off x="4114800" y="72464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CECB10B3-4E37-462B-97A1-BD652849F9CE}"/>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EC2DA80D-978D-4F2A-BB85-647903782705}"/>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45508</xdr:rowOff>
    </xdr:to>
    <xdr:cxnSp macro="">
      <xdr:nvCxnSpPr>
        <xdr:cNvPr id="72" name="直線コネクタ 71">
          <a:extLst>
            <a:ext uri="{FF2B5EF4-FFF2-40B4-BE49-F238E27FC236}">
              <a16:creationId xmlns:a16="http://schemas.microsoft.com/office/drawing/2014/main" id="{DEA298C0-8567-442D-A490-762E10152A7B}"/>
            </a:ext>
          </a:extLst>
        </xdr:cNvPr>
        <xdr:cNvCxnSpPr/>
      </xdr:nvCxnSpPr>
      <xdr:spPr>
        <a:xfrm>
          <a:off x="3225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93F4136C-BEAC-434D-8700-F9AF8E3DED6F}"/>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1EBA82D2-015F-4D2B-916F-3EF9F9BD9114}"/>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id="{B620DC32-B566-4AC7-A51A-9B101ABB2769}"/>
            </a:ext>
          </a:extLst>
        </xdr:cNvPr>
        <xdr:cNvCxnSpPr/>
      </xdr:nvCxnSpPr>
      <xdr:spPr>
        <a:xfrm>
          <a:off x="2336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3209511D-16B5-4068-982B-F99D43E226A4}"/>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a:extLst>
            <a:ext uri="{FF2B5EF4-FFF2-40B4-BE49-F238E27FC236}">
              <a16:creationId xmlns:a16="http://schemas.microsoft.com/office/drawing/2014/main" id="{844DF9B2-BDA2-4C80-9B4E-DFDA89FD59B9}"/>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8F66DCBD-E1FB-4240-9D96-D714CB8F82B1}"/>
            </a:ext>
          </a:extLst>
        </xdr:cNvPr>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D7240E04-05CB-49F4-AB90-6CDCF0D94812}"/>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id="{2D3D80E2-FBC4-499F-83A6-427DFA3F7822}"/>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F3E67194-FFAB-497B-9715-4D858FCE04CA}"/>
            </a:ext>
          </a:extLst>
        </xdr:cNvPr>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a:extLst>
            <a:ext uri="{FF2B5EF4-FFF2-40B4-BE49-F238E27FC236}">
              <a16:creationId xmlns:a16="http://schemas.microsoft.com/office/drawing/2014/main" id="{BB96ACB6-BD82-4D2F-B05D-D7A92CA9A1BB}"/>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A85D877-9F60-40A2-A278-4E565C0F74D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8E2A5F2-3ADB-4FB3-8CA8-C5BDD6C3665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3CBCCFA-E36E-41EE-9EF4-42F0D166A6C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D7BBF51-EAAB-4F16-9B6B-9D417B6445E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4E2E1B7-96C7-4678-8557-2742FBF530C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a:extLst>
            <a:ext uri="{FF2B5EF4-FFF2-40B4-BE49-F238E27FC236}">
              <a16:creationId xmlns:a16="http://schemas.microsoft.com/office/drawing/2014/main" id="{47E7FB9D-96AA-48B5-AA6F-32B0439A1BBF}"/>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a:extLst>
            <a:ext uri="{FF2B5EF4-FFF2-40B4-BE49-F238E27FC236}">
              <a16:creationId xmlns:a16="http://schemas.microsoft.com/office/drawing/2014/main" id="{FBE2035C-3F82-44E0-9A82-3220A1B2ECDF}"/>
            </a:ext>
          </a:extLst>
        </xdr:cNvPr>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a:extLst>
            <a:ext uri="{FF2B5EF4-FFF2-40B4-BE49-F238E27FC236}">
              <a16:creationId xmlns:a16="http://schemas.microsoft.com/office/drawing/2014/main" id="{4F719C86-5B11-4803-9DCE-75AA56448C31}"/>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a:extLst>
            <a:ext uri="{FF2B5EF4-FFF2-40B4-BE49-F238E27FC236}">
              <a16:creationId xmlns:a16="http://schemas.microsoft.com/office/drawing/2014/main" id="{1E3A8060-F8E6-4797-82C7-21E3A05DA897}"/>
            </a:ext>
          </a:extLst>
        </xdr:cNvPr>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a:extLst>
            <a:ext uri="{FF2B5EF4-FFF2-40B4-BE49-F238E27FC236}">
              <a16:creationId xmlns:a16="http://schemas.microsoft.com/office/drawing/2014/main" id="{E20E08F3-EB28-49E5-994C-A4CFAA795C04}"/>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a:extLst>
            <a:ext uri="{FF2B5EF4-FFF2-40B4-BE49-F238E27FC236}">
              <a16:creationId xmlns:a16="http://schemas.microsoft.com/office/drawing/2014/main" id="{395A465E-1505-4E80-AF1A-FFA3C4B2F6FE}"/>
            </a:ext>
          </a:extLst>
        </xdr:cNvPr>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F1702C77-0D79-4EB2-A7A1-1C1B2CFEEF7B}"/>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a:extLst>
            <a:ext uri="{FF2B5EF4-FFF2-40B4-BE49-F238E27FC236}">
              <a16:creationId xmlns:a16="http://schemas.microsoft.com/office/drawing/2014/main" id="{B412229E-2A54-4733-B2F2-869182BA9F24}"/>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751913C0-286A-4A07-B2C9-D033D86AD381}"/>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id="{B7CC35D4-4C43-4780-AAC9-12D55EBC2CEB}"/>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16BDBFB-F85A-449E-A638-A579119A307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B0E8E8C1-7C3C-4A36-B44B-3D934D62680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F749AD24-1184-4C7F-A763-083BC3C3D1E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2389E982-F492-4B45-B41A-0AE19B61A49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A19D2C1E-1751-4B4F-B4E6-CDAA1554100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53BB24CB-DCB0-4EFA-871C-7CF12BFE7D8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ECA32434-C57F-4B12-AC7B-E6D607EAB1A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4AB8D56-3793-4F3E-9E06-D0ADA04D9AF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9556E09-9752-44B8-A1A8-2E8317D85C1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136FDC07-CD9F-4FA3-8E07-E59E3739A25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AA05E384-9DF0-435E-A845-5A6ADF6B1AA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32B69D89-BABC-48A2-9DCF-4EB81A0DC2F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68192D1A-53E5-4B4D-8279-95AAFC29568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年度は、地方税の増収や地方消費税交付金等の増加、地方交付税の追加交付などの影響により前年度より</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ポイント減少となったが、令和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年度はこれまでと同水準となった。</a:t>
          </a:r>
        </a:p>
        <a:p>
          <a:r>
            <a:rPr kumimoji="1" lang="ja-JP" altLang="en-US" sz="1200">
              <a:latin typeface="ＭＳ Ｐゴシック" panose="020B0600070205080204" pitchFamily="50" charset="-128"/>
              <a:ea typeface="ＭＳ Ｐゴシック" panose="020B0600070205080204" pitchFamily="50" charset="-128"/>
            </a:rPr>
            <a:t>行財政改革の取り組みにより毎年度改善を図っているところではあるが、依然として類似団体平均及び石川県平均のいずれと比較しても高い水準にある。</a:t>
          </a:r>
        </a:p>
        <a:p>
          <a:r>
            <a:rPr kumimoji="1" lang="ja-JP" altLang="en-US" sz="1200">
              <a:latin typeface="ＭＳ Ｐゴシック" panose="020B0600070205080204" pitchFamily="50" charset="-128"/>
              <a:ea typeface="ＭＳ Ｐゴシック" panose="020B0600070205080204" pitchFamily="50" charset="-128"/>
            </a:rPr>
            <a:t>今後も、社会保障費や公共施設の維持管理費などに財政需要の増嵩が見込まれることから、これまで以上に事務事業の効率化・適正化を図り、経常経費の抑制に努める。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FF161CE0-1B0A-4522-A829-899AA067789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5BF25CA7-139A-4D56-BF47-84ED56579B9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25BFA58E-C0DF-4331-BDE1-156381D465A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7E38CEA9-A5E7-4D01-B2E8-DDADB647A6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E0ACB252-DA23-44A5-B3FF-29A87F0F2D07}"/>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60B63469-A1EF-44DA-8DA9-0C628D03A88A}"/>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CA0115C8-7518-4495-9D30-35AE74D88896}"/>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39172801-267C-4B08-BDE8-26ED5571462D}"/>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310A011-C740-45E2-90FB-7B55FAC7E5C7}"/>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DFB23DB1-C310-40EB-AC5F-2BCBD4B7888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78EFC85B-24A9-4492-9E26-DD05E470992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8A306A76-FB52-4B14-8804-E01059550C1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F9331862-C5D8-43CC-ACBD-DE659945E67E}"/>
            </a:ext>
          </a:extLst>
        </xdr:cNvPr>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AE20856A-B30F-432E-BB6D-A7A5799C6E9F}"/>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31FE5AAB-688D-48CE-8EE3-E0F970AB8DBB}"/>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99F96423-1EDA-4DB5-891E-2C24C8AE34EE}"/>
            </a:ext>
          </a:extLst>
        </xdr:cNvPr>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7F6C63DF-38B3-40CB-9EAE-817DA1DB5C58}"/>
            </a:ext>
          </a:extLst>
        </xdr:cNvPr>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64</xdr:row>
      <xdr:rowOff>117793</xdr:rowOff>
    </xdr:to>
    <xdr:cxnSp macro="">
      <xdr:nvCxnSpPr>
        <xdr:cNvPr id="128" name="直線コネクタ 127">
          <a:extLst>
            <a:ext uri="{FF2B5EF4-FFF2-40B4-BE49-F238E27FC236}">
              <a16:creationId xmlns:a16="http://schemas.microsoft.com/office/drawing/2014/main" id="{EA85C0C7-2E73-4DBE-AF09-4C9A19445587}"/>
            </a:ext>
          </a:extLst>
        </xdr:cNvPr>
        <xdr:cNvCxnSpPr/>
      </xdr:nvCxnSpPr>
      <xdr:spPr>
        <a:xfrm>
          <a:off x="4114800" y="10686415"/>
          <a:ext cx="838200" cy="40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a:extLst>
            <a:ext uri="{FF2B5EF4-FFF2-40B4-BE49-F238E27FC236}">
              <a16:creationId xmlns:a16="http://schemas.microsoft.com/office/drawing/2014/main" id="{383DB6EA-BC22-43A8-9261-D046ECFE4D52}"/>
            </a:ext>
          </a:extLst>
        </xdr:cNvPr>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721B777D-E8C6-45CE-BA1C-4209E961E87C}"/>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64</xdr:row>
      <xdr:rowOff>105728</xdr:rowOff>
    </xdr:to>
    <xdr:cxnSp macro="">
      <xdr:nvCxnSpPr>
        <xdr:cNvPr id="131" name="直線コネクタ 130">
          <a:extLst>
            <a:ext uri="{FF2B5EF4-FFF2-40B4-BE49-F238E27FC236}">
              <a16:creationId xmlns:a16="http://schemas.microsoft.com/office/drawing/2014/main" id="{B71662B6-8862-4EAA-81C7-17169E063B3B}"/>
            </a:ext>
          </a:extLst>
        </xdr:cNvPr>
        <xdr:cNvCxnSpPr/>
      </xdr:nvCxnSpPr>
      <xdr:spPr>
        <a:xfrm flipV="1">
          <a:off x="3225800" y="10686415"/>
          <a:ext cx="889000" cy="39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70CAEEBA-BC87-4B60-BDBF-F8463D71DFBB}"/>
            </a:ext>
          </a:extLst>
        </xdr:cNvPr>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33" name="テキスト ボックス 132">
          <a:extLst>
            <a:ext uri="{FF2B5EF4-FFF2-40B4-BE49-F238E27FC236}">
              <a16:creationId xmlns:a16="http://schemas.microsoft.com/office/drawing/2014/main" id="{CCC1171D-1783-460E-AA1B-8E8168124403}"/>
            </a:ext>
          </a:extLst>
        </xdr:cNvPr>
        <xdr:cNvSpPr txBox="1"/>
      </xdr:nvSpPr>
      <xdr:spPr>
        <a:xfrm>
          <a:off x="3733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105728</xdr:rowOff>
    </xdr:from>
    <xdr:to>
      <xdr:col>15</xdr:col>
      <xdr:colOff>82550</xdr:colOff>
      <xdr:row>65</xdr:row>
      <xdr:rowOff>60960</xdr:rowOff>
    </xdr:to>
    <xdr:cxnSp macro="">
      <xdr:nvCxnSpPr>
        <xdr:cNvPr id="134" name="直線コネクタ 133">
          <a:extLst>
            <a:ext uri="{FF2B5EF4-FFF2-40B4-BE49-F238E27FC236}">
              <a16:creationId xmlns:a16="http://schemas.microsoft.com/office/drawing/2014/main" id="{E4740477-0A57-49FE-8CA2-F0FCFAE941E2}"/>
            </a:ext>
          </a:extLst>
        </xdr:cNvPr>
        <xdr:cNvCxnSpPr/>
      </xdr:nvCxnSpPr>
      <xdr:spPr>
        <a:xfrm flipV="1">
          <a:off x="2336800" y="1107852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B91A7B12-D5D1-4C85-9418-388496E39884}"/>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DCD4AE7A-A68A-4B59-A913-84FC01B4B833}"/>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65</xdr:row>
      <xdr:rowOff>60960</xdr:rowOff>
    </xdr:to>
    <xdr:cxnSp macro="">
      <xdr:nvCxnSpPr>
        <xdr:cNvPr id="137" name="直線コネクタ 136">
          <a:extLst>
            <a:ext uri="{FF2B5EF4-FFF2-40B4-BE49-F238E27FC236}">
              <a16:creationId xmlns:a16="http://schemas.microsoft.com/office/drawing/2014/main" id="{633947EE-8BB4-42BF-8053-B9205406BBA9}"/>
            </a:ext>
          </a:extLst>
        </xdr:cNvPr>
        <xdr:cNvCxnSpPr/>
      </xdr:nvCxnSpPr>
      <xdr:spPr>
        <a:xfrm>
          <a:off x="1447800" y="111086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FC2DA0EC-2AA2-47DB-AEE9-5F7E882972E1}"/>
            </a:ext>
          </a:extLst>
        </xdr:cNvPr>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39" name="テキスト ボックス 138">
          <a:extLst>
            <a:ext uri="{FF2B5EF4-FFF2-40B4-BE49-F238E27FC236}">
              <a16:creationId xmlns:a16="http://schemas.microsoft.com/office/drawing/2014/main" id="{B32A0B11-1B36-4D5B-BA7F-31C4BE555611}"/>
            </a:ext>
          </a:extLst>
        </xdr:cNvPr>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AD711C20-9281-4DBB-B5C1-ED0C4849C49E}"/>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B2694BC3-1AC9-4277-8253-1938A71CF301}"/>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68A9714C-E053-448A-8A95-C010B595EBD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958CD40-48FC-4E94-9E68-D8674DE8ED4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53EAFC6F-F8D8-49FD-AED5-CB1ED85210A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3C14F02-81B9-4D8E-9F51-7E4E7B1655F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DF64ECB-F90F-47D9-8E92-89E934CA3F0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7" name="楕円 146">
          <a:extLst>
            <a:ext uri="{FF2B5EF4-FFF2-40B4-BE49-F238E27FC236}">
              <a16:creationId xmlns:a16="http://schemas.microsoft.com/office/drawing/2014/main" id="{B8D4ABBA-B737-498C-BA57-DCFC0EF3C6A2}"/>
            </a:ext>
          </a:extLst>
        </xdr:cNvPr>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48" name="財政構造の弾力性該当値テキスト">
          <a:extLst>
            <a:ext uri="{FF2B5EF4-FFF2-40B4-BE49-F238E27FC236}">
              <a16:creationId xmlns:a16="http://schemas.microsoft.com/office/drawing/2014/main" id="{23A4FC37-CBF5-48FE-BFF4-AA37B6D30CE5}"/>
            </a:ext>
          </a:extLst>
        </xdr:cNvPr>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49" name="楕円 148">
          <a:extLst>
            <a:ext uri="{FF2B5EF4-FFF2-40B4-BE49-F238E27FC236}">
              <a16:creationId xmlns:a16="http://schemas.microsoft.com/office/drawing/2014/main" id="{D18792E5-B782-4F8B-98C7-0B33DFBFBCDE}"/>
            </a:ext>
          </a:extLst>
        </xdr:cNvPr>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92092</xdr:rowOff>
    </xdr:from>
    <xdr:ext cx="736600" cy="259045"/>
    <xdr:sp macro="" textlink="">
      <xdr:nvSpPr>
        <xdr:cNvPr id="150" name="テキスト ボックス 149">
          <a:extLst>
            <a:ext uri="{FF2B5EF4-FFF2-40B4-BE49-F238E27FC236}">
              <a16:creationId xmlns:a16="http://schemas.microsoft.com/office/drawing/2014/main" id="{DCA6A571-7F70-43B0-82D8-68752E3279DC}"/>
            </a:ext>
          </a:extLst>
        </xdr:cNvPr>
        <xdr:cNvSpPr txBox="1"/>
      </xdr:nvSpPr>
      <xdr:spPr>
        <a:xfrm>
          <a:off x="3733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54928</xdr:rowOff>
    </xdr:from>
    <xdr:to>
      <xdr:col>15</xdr:col>
      <xdr:colOff>133350</xdr:colOff>
      <xdr:row>64</xdr:row>
      <xdr:rowOff>156528</xdr:rowOff>
    </xdr:to>
    <xdr:sp macro="" textlink="">
      <xdr:nvSpPr>
        <xdr:cNvPr id="151" name="楕円 150">
          <a:extLst>
            <a:ext uri="{FF2B5EF4-FFF2-40B4-BE49-F238E27FC236}">
              <a16:creationId xmlns:a16="http://schemas.microsoft.com/office/drawing/2014/main" id="{727AC725-C8A5-4DAF-981B-429095C207A7}"/>
            </a:ext>
          </a:extLst>
        </xdr:cNvPr>
        <xdr:cNvSpPr/>
      </xdr:nvSpPr>
      <xdr:spPr>
        <a:xfrm>
          <a:off x="3175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141305</xdr:rowOff>
    </xdr:from>
    <xdr:ext cx="762000" cy="259045"/>
    <xdr:sp macro="" textlink="">
      <xdr:nvSpPr>
        <xdr:cNvPr id="152" name="テキスト ボックス 151">
          <a:extLst>
            <a:ext uri="{FF2B5EF4-FFF2-40B4-BE49-F238E27FC236}">
              <a16:creationId xmlns:a16="http://schemas.microsoft.com/office/drawing/2014/main" id="{6BBEDE10-588B-4081-A2E0-A91A5F56A637}"/>
            </a:ext>
          </a:extLst>
        </xdr:cNvPr>
        <xdr:cNvSpPr txBox="1"/>
      </xdr:nvSpPr>
      <xdr:spPr>
        <a:xfrm>
          <a:off x="2844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3" name="楕円 152">
          <a:extLst>
            <a:ext uri="{FF2B5EF4-FFF2-40B4-BE49-F238E27FC236}">
              <a16:creationId xmlns:a16="http://schemas.microsoft.com/office/drawing/2014/main" id="{C07FD5E7-8F05-4FA9-9FFA-93C76079695B}"/>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4" name="テキスト ボックス 153">
          <a:extLst>
            <a:ext uri="{FF2B5EF4-FFF2-40B4-BE49-F238E27FC236}">
              <a16:creationId xmlns:a16="http://schemas.microsoft.com/office/drawing/2014/main" id="{F4B1E88E-BB20-48AF-85D0-146C19BCF948}"/>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5" name="楕円 154">
          <a:extLst>
            <a:ext uri="{FF2B5EF4-FFF2-40B4-BE49-F238E27FC236}">
              <a16:creationId xmlns:a16="http://schemas.microsoft.com/office/drawing/2014/main" id="{1C55A6B4-A693-45A6-B540-5E301B1CB57C}"/>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6" name="テキスト ボックス 155">
          <a:extLst>
            <a:ext uri="{FF2B5EF4-FFF2-40B4-BE49-F238E27FC236}">
              <a16:creationId xmlns:a16="http://schemas.microsoft.com/office/drawing/2014/main" id="{1D479764-8478-4F5B-AD19-46A3B24A3681}"/>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3FE5EFA1-4D95-4754-9678-D4364ACD3E9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EBC38BCE-A4A1-44A0-A4F8-3F18B4C2D32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C4A8E137-D209-4529-9BB1-B89881DFF9B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6BEFD9D7-0284-428A-BCD7-B92E8C04CB2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2FCC4F0D-E358-4ADB-8A67-26F250441EC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C1587C80-5537-42E2-8CFF-D07B07635F0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62766A71-7723-4B43-ACAF-C773BDB3AAF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7C57606A-CCD3-490C-92AD-345245BF931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EA1AD033-5360-41E7-880C-27FB35D41E2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BBD3ECE0-00F1-47FF-AD7D-C10D38AE7A9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AC965502-8837-42B0-9C79-0058857B502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8BCD1029-40BD-4021-8848-5915669D8C5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8C6755FB-2960-433B-8FE2-F11F451C8F2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全国平均、石川県平均と比較すると下回っている状況である。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人件費については、平成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年の合併以降、職員数の減少に伴い人件費の抑制傾向が続いている。会計年度任用職員は増加しているが、正規職員の減少による影響が大きい。</a:t>
          </a:r>
        </a:p>
        <a:p>
          <a:r>
            <a:rPr kumimoji="1" lang="ja-JP" altLang="en-US" sz="1300">
              <a:latin typeface="ＭＳ Ｐゴシック" panose="020B0600070205080204" pitchFamily="50" charset="-128"/>
              <a:ea typeface="ＭＳ Ｐゴシック" panose="020B0600070205080204" pitchFamily="50" charset="-128"/>
            </a:rPr>
            <a:t>物件費については、物価高騰の影響による増加が想定されるため、引き続き、一層の事務事業の見直し、施設管理の見直しを進め、経費の抑制に努める。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4C8EE3A2-B5C0-4DE0-B5C1-52B30CF1A5F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FB6235F9-204D-4B1E-BD2F-935D348EE24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A8A8AC29-1517-44FF-AA7F-50A7CBA1711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85B49604-BE1B-4FA7-B856-728C1C5946B9}"/>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86A15307-7E6C-49FE-BCA7-91D1A9F693D1}"/>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91B198A-F453-4F63-BD5E-2600A08D8FBA}"/>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F7F463A-ECF3-43E4-93D1-85A175F3E638}"/>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815EB9EA-2162-4A6C-85BB-802FAD430232}"/>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B1A9AB3A-0509-496C-BA82-E4EDD144F4C6}"/>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D7AC12CA-4374-4BD9-8A9D-7A5C4D4903C5}"/>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56935111-F774-45C0-8B6C-BCBCDB4DE4D4}"/>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9C120A57-88E6-47FE-BC40-3E9FFB65F49D}"/>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4D104752-72DC-4254-A674-3CC6AEE398B7}"/>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87D179E-E590-4DF9-A168-E58C89FAA0D2}"/>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C521B101-C1D4-4C81-9725-00085FF476F9}"/>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BB2D2EA8-E1EB-4FD4-AC9B-8EC3C14CB38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CFB2BA68-D9BD-42F5-942E-A4836545F0A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C93F8859-7FD9-4C13-A194-F2FA8BE4861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71C6D0D0-A521-42FA-AEC7-BDDB5209E399}"/>
            </a:ext>
          </a:extLst>
        </xdr:cNvPr>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B379DA09-DA1F-4748-8309-996B44A93819}"/>
            </a:ext>
          </a:extLst>
        </xdr:cNvPr>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F5A88571-A7A7-4E4D-BD04-647803214A3E}"/>
            </a:ext>
          </a:extLst>
        </xdr:cNvPr>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E534DE03-9548-4DF4-9637-F77599EC6A41}"/>
            </a:ext>
          </a:extLst>
        </xdr:cNvPr>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5E8FF764-5D3C-450B-829C-FDDDBE68BA3A}"/>
            </a:ext>
          </a:extLst>
        </xdr:cNvPr>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13734</xdr:rowOff>
    </xdr:from>
    <xdr:to>
      <xdr:col>23</xdr:col>
      <xdr:colOff>133350</xdr:colOff>
      <xdr:row>83</xdr:row>
      <xdr:rowOff>48102</xdr:rowOff>
    </xdr:to>
    <xdr:cxnSp macro="">
      <xdr:nvCxnSpPr>
        <xdr:cNvPr id="193" name="直線コネクタ 192">
          <a:extLst>
            <a:ext uri="{FF2B5EF4-FFF2-40B4-BE49-F238E27FC236}">
              <a16:creationId xmlns:a16="http://schemas.microsoft.com/office/drawing/2014/main" id="{908EED06-46F1-4624-90F8-BAA5751D8417}"/>
            </a:ext>
          </a:extLst>
        </xdr:cNvPr>
        <xdr:cNvCxnSpPr/>
      </xdr:nvCxnSpPr>
      <xdr:spPr>
        <a:xfrm>
          <a:off x="4114800" y="14244084"/>
          <a:ext cx="838200" cy="3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53799</xdr:rowOff>
    </xdr:from>
    <xdr:ext cx="762000" cy="259045"/>
    <xdr:sp macro="" textlink="">
      <xdr:nvSpPr>
        <xdr:cNvPr id="194" name="人件費・物件費等の状況平均値テキスト">
          <a:extLst>
            <a:ext uri="{FF2B5EF4-FFF2-40B4-BE49-F238E27FC236}">
              <a16:creationId xmlns:a16="http://schemas.microsoft.com/office/drawing/2014/main" id="{161DC5E8-B3E5-4920-A18A-9FD778954AFD}"/>
            </a:ext>
          </a:extLst>
        </xdr:cNvPr>
        <xdr:cNvSpPr txBox="1"/>
      </xdr:nvSpPr>
      <xdr:spPr>
        <a:xfrm>
          <a:off x="5041900" y="1428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A2C67348-C608-4D69-A12C-556EF1F0914F}"/>
            </a:ext>
          </a:extLst>
        </xdr:cNvPr>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145076</xdr:rowOff>
    </xdr:from>
    <xdr:to>
      <xdr:col>19</xdr:col>
      <xdr:colOff>133350</xdr:colOff>
      <xdr:row>83</xdr:row>
      <xdr:rowOff>13734</xdr:rowOff>
    </xdr:to>
    <xdr:cxnSp macro="">
      <xdr:nvCxnSpPr>
        <xdr:cNvPr id="196" name="直線コネクタ 195">
          <a:extLst>
            <a:ext uri="{FF2B5EF4-FFF2-40B4-BE49-F238E27FC236}">
              <a16:creationId xmlns:a16="http://schemas.microsoft.com/office/drawing/2014/main" id="{857BC426-9BE5-4A67-900C-768FABADEE7B}"/>
            </a:ext>
          </a:extLst>
        </xdr:cNvPr>
        <xdr:cNvCxnSpPr/>
      </xdr:nvCxnSpPr>
      <xdr:spPr>
        <a:xfrm>
          <a:off x="3225800" y="14203976"/>
          <a:ext cx="889000" cy="4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D4691823-C6EE-4B63-A414-CAA3CA41081F}"/>
            </a:ext>
          </a:extLst>
        </xdr:cNvPr>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102517</xdr:rowOff>
    </xdr:from>
    <xdr:ext cx="736600" cy="259045"/>
    <xdr:sp macro="" textlink="">
      <xdr:nvSpPr>
        <xdr:cNvPr id="198" name="テキスト ボックス 197">
          <a:extLst>
            <a:ext uri="{FF2B5EF4-FFF2-40B4-BE49-F238E27FC236}">
              <a16:creationId xmlns:a16="http://schemas.microsoft.com/office/drawing/2014/main" id="{F2C78DAC-0AF3-4E15-BB17-13402713B0F9}"/>
            </a:ext>
          </a:extLst>
        </xdr:cNvPr>
        <xdr:cNvSpPr txBox="1"/>
      </xdr:nvSpPr>
      <xdr:spPr>
        <a:xfrm>
          <a:off x="3733800" y="1433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144641</xdr:rowOff>
    </xdr:from>
    <xdr:to>
      <xdr:col>15</xdr:col>
      <xdr:colOff>82550</xdr:colOff>
      <xdr:row>82</xdr:row>
      <xdr:rowOff>145076</xdr:rowOff>
    </xdr:to>
    <xdr:cxnSp macro="">
      <xdr:nvCxnSpPr>
        <xdr:cNvPr id="199" name="直線コネクタ 198">
          <a:extLst>
            <a:ext uri="{FF2B5EF4-FFF2-40B4-BE49-F238E27FC236}">
              <a16:creationId xmlns:a16="http://schemas.microsoft.com/office/drawing/2014/main" id="{1E8CDAA0-EC37-4BA4-B4A6-EFBFC0977975}"/>
            </a:ext>
          </a:extLst>
        </xdr:cNvPr>
        <xdr:cNvCxnSpPr/>
      </xdr:nvCxnSpPr>
      <xdr:spPr>
        <a:xfrm>
          <a:off x="2336800" y="13860641"/>
          <a:ext cx="889000" cy="34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F19D995E-C358-4F09-8692-A518A8B2B0F2}"/>
            </a:ext>
          </a:extLst>
        </xdr:cNvPr>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162551</xdr:rowOff>
    </xdr:from>
    <xdr:ext cx="762000" cy="259045"/>
    <xdr:sp macro="" textlink="">
      <xdr:nvSpPr>
        <xdr:cNvPr id="201" name="テキスト ボックス 200">
          <a:extLst>
            <a:ext uri="{FF2B5EF4-FFF2-40B4-BE49-F238E27FC236}">
              <a16:creationId xmlns:a16="http://schemas.microsoft.com/office/drawing/2014/main" id="{D6232C60-A67F-469F-B4FB-8FD82B0621EF}"/>
            </a:ext>
          </a:extLst>
        </xdr:cNvPr>
        <xdr:cNvSpPr txBox="1"/>
      </xdr:nvSpPr>
      <xdr:spPr>
        <a:xfrm>
          <a:off x="2844800" y="138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143762</xdr:rowOff>
    </xdr:from>
    <xdr:to>
      <xdr:col>11</xdr:col>
      <xdr:colOff>31750</xdr:colOff>
      <xdr:row>80</xdr:row>
      <xdr:rowOff>144641</xdr:rowOff>
    </xdr:to>
    <xdr:cxnSp macro="">
      <xdr:nvCxnSpPr>
        <xdr:cNvPr id="202" name="直線コネクタ 201">
          <a:extLst>
            <a:ext uri="{FF2B5EF4-FFF2-40B4-BE49-F238E27FC236}">
              <a16:creationId xmlns:a16="http://schemas.microsoft.com/office/drawing/2014/main" id="{84DE0970-F83C-43BB-ADE9-965467F185E6}"/>
            </a:ext>
          </a:extLst>
        </xdr:cNvPr>
        <xdr:cNvCxnSpPr/>
      </xdr:nvCxnSpPr>
      <xdr:spPr>
        <a:xfrm>
          <a:off x="1447800" y="13859762"/>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E1918DC3-01DE-4FF6-8C8F-5BDC3F7E8F1B}"/>
            </a:ext>
          </a:extLst>
        </xdr:cNvPr>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17225</xdr:rowOff>
    </xdr:from>
    <xdr:ext cx="762000" cy="259045"/>
    <xdr:sp macro="" textlink="">
      <xdr:nvSpPr>
        <xdr:cNvPr id="204" name="テキスト ボックス 203">
          <a:extLst>
            <a:ext uri="{FF2B5EF4-FFF2-40B4-BE49-F238E27FC236}">
              <a16:creationId xmlns:a16="http://schemas.microsoft.com/office/drawing/2014/main" id="{762634B2-6159-4CEB-A072-3A16C4A16981}"/>
            </a:ext>
          </a:extLst>
        </xdr:cNvPr>
        <xdr:cNvSpPr txBox="1"/>
      </xdr:nvSpPr>
      <xdr:spPr>
        <a:xfrm>
          <a:off x="1955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A31E9803-9C40-475E-B407-84181859B288}"/>
            </a:ext>
          </a:extLst>
        </xdr:cNvPr>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118232</xdr:rowOff>
    </xdr:from>
    <xdr:ext cx="762000" cy="259045"/>
    <xdr:sp macro="" textlink="">
      <xdr:nvSpPr>
        <xdr:cNvPr id="206" name="テキスト ボックス 205">
          <a:extLst>
            <a:ext uri="{FF2B5EF4-FFF2-40B4-BE49-F238E27FC236}">
              <a16:creationId xmlns:a16="http://schemas.microsoft.com/office/drawing/2014/main" id="{60565EB7-0F76-413B-99E8-D771D5CBF281}"/>
            </a:ext>
          </a:extLst>
        </xdr:cNvPr>
        <xdr:cNvSpPr txBox="1"/>
      </xdr:nvSpPr>
      <xdr:spPr>
        <a:xfrm>
          <a:off x="1066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846BE3A4-6449-4ECC-B9A0-E749E1CFBBB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C2C5545-9225-43C1-BAE0-C6C38F60D90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737B072-2BD7-4645-8EC4-FD2F6B6C17C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0016AFA-8637-456B-A46E-B91B0F1FCEC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3614681-E7D9-47E7-92BB-94AF19BA864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168752</xdr:rowOff>
    </xdr:from>
    <xdr:to>
      <xdr:col>23</xdr:col>
      <xdr:colOff>184150</xdr:colOff>
      <xdr:row>83</xdr:row>
      <xdr:rowOff>98902</xdr:rowOff>
    </xdr:to>
    <xdr:sp macro="" textlink="">
      <xdr:nvSpPr>
        <xdr:cNvPr id="212" name="楕円 211">
          <a:extLst>
            <a:ext uri="{FF2B5EF4-FFF2-40B4-BE49-F238E27FC236}">
              <a16:creationId xmlns:a16="http://schemas.microsoft.com/office/drawing/2014/main" id="{AE843AE1-458D-4040-BB41-C77BDF4314AA}"/>
            </a:ext>
          </a:extLst>
        </xdr:cNvPr>
        <xdr:cNvSpPr/>
      </xdr:nvSpPr>
      <xdr:spPr>
        <a:xfrm>
          <a:off x="4902200" y="142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13829</xdr:rowOff>
    </xdr:from>
    <xdr:ext cx="762000" cy="259045"/>
    <xdr:sp macro="" textlink="">
      <xdr:nvSpPr>
        <xdr:cNvPr id="213" name="人件費・物件費等の状況該当値テキスト">
          <a:extLst>
            <a:ext uri="{FF2B5EF4-FFF2-40B4-BE49-F238E27FC236}">
              <a16:creationId xmlns:a16="http://schemas.microsoft.com/office/drawing/2014/main" id="{557CCD46-A0FE-415D-830E-B58C9264DDFB}"/>
            </a:ext>
          </a:extLst>
        </xdr:cNvPr>
        <xdr:cNvSpPr txBox="1"/>
      </xdr:nvSpPr>
      <xdr:spPr>
        <a:xfrm>
          <a:off x="5041900" y="1407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134384</xdr:rowOff>
    </xdr:from>
    <xdr:to>
      <xdr:col>19</xdr:col>
      <xdr:colOff>184150</xdr:colOff>
      <xdr:row>83</xdr:row>
      <xdr:rowOff>64534</xdr:rowOff>
    </xdr:to>
    <xdr:sp macro="" textlink="">
      <xdr:nvSpPr>
        <xdr:cNvPr id="214" name="楕円 213">
          <a:extLst>
            <a:ext uri="{FF2B5EF4-FFF2-40B4-BE49-F238E27FC236}">
              <a16:creationId xmlns:a16="http://schemas.microsoft.com/office/drawing/2014/main" id="{26C25966-3068-42E8-810B-E4860A741552}"/>
            </a:ext>
          </a:extLst>
        </xdr:cNvPr>
        <xdr:cNvSpPr/>
      </xdr:nvSpPr>
      <xdr:spPr>
        <a:xfrm>
          <a:off x="4064000" y="1419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74711</xdr:rowOff>
    </xdr:from>
    <xdr:ext cx="736600" cy="259045"/>
    <xdr:sp macro="" textlink="">
      <xdr:nvSpPr>
        <xdr:cNvPr id="215" name="テキスト ボックス 214">
          <a:extLst>
            <a:ext uri="{FF2B5EF4-FFF2-40B4-BE49-F238E27FC236}">
              <a16:creationId xmlns:a16="http://schemas.microsoft.com/office/drawing/2014/main" id="{ABAA6EF0-4040-4D80-8891-A4FACF239ABE}"/>
            </a:ext>
          </a:extLst>
        </xdr:cNvPr>
        <xdr:cNvSpPr txBox="1"/>
      </xdr:nvSpPr>
      <xdr:spPr>
        <a:xfrm>
          <a:off x="3733800" y="1396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94276</xdr:rowOff>
    </xdr:from>
    <xdr:to>
      <xdr:col>15</xdr:col>
      <xdr:colOff>133350</xdr:colOff>
      <xdr:row>83</xdr:row>
      <xdr:rowOff>24426</xdr:rowOff>
    </xdr:to>
    <xdr:sp macro="" textlink="">
      <xdr:nvSpPr>
        <xdr:cNvPr id="216" name="楕円 215">
          <a:extLst>
            <a:ext uri="{FF2B5EF4-FFF2-40B4-BE49-F238E27FC236}">
              <a16:creationId xmlns:a16="http://schemas.microsoft.com/office/drawing/2014/main" id="{4965F3D2-F74A-4031-94B2-7D70CA8B15BF}"/>
            </a:ext>
          </a:extLst>
        </xdr:cNvPr>
        <xdr:cNvSpPr/>
      </xdr:nvSpPr>
      <xdr:spPr>
        <a:xfrm>
          <a:off x="3175000" y="141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9203</xdr:rowOff>
    </xdr:from>
    <xdr:ext cx="762000" cy="259045"/>
    <xdr:sp macro="" textlink="">
      <xdr:nvSpPr>
        <xdr:cNvPr id="217" name="テキスト ボックス 216">
          <a:extLst>
            <a:ext uri="{FF2B5EF4-FFF2-40B4-BE49-F238E27FC236}">
              <a16:creationId xmlns:a16="http://schemas.microsoft.com/office/drawing/2014/main" id="{06F6805B-8DCE-4FD5-9332-BA46E7E21887}"/>
            </a:ext>
          </a:extLst>
        </xdr:cNvPr>
        <xdr:cNvSpPr txBox="1"/>
      </xdr:nvSpPr>
      <xdr:spPr>
        <a:xfrm>
          <a:off x="2844800" y="142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93841</xdr:rowOff>
    </xdr:from>
    <xdr:to>
      <xdr:col>11</xdr:col>
      <xdr:colOff>82550</xdr:colOff>
      <xdr:row>81</xdr:row>
      <xdr:rowOff>23991</xdr:rowOff>
    </xdr:to>
    <xdr:sp macro="" textlink="">
      <xdr:nvSpPr>
        <xdr:cNvPr id="218" name="楕円 217">
          <a:extLst>
            <a:ext uri="{FF2B5EF4-FFF2-40B4-BE49-F238E27FC236}">
              <a16:creationId xmlns:a16="http://schemas.microsoft.com/office/drawing/2014/main" id="{4B78373D-C36E-4065-8DE2-2B34D3B6C910}"/>
            </a:ext>
          </a:extLst>
        </xdr:cNvPr>
        <xdr:cNvSpPr/>
      </xdr:nvSpPr>
      <xdr:spPr>
        <a:xfrm>
          <a:off x="2286000" y="138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34168</xdr:rowOff>
    </xdr:from>
    <xdr:ext cx="762000" cy="259045"/>
    <xdr:sp macro="" textlink="">
      <xdr:nvSpPr>
        <xdr:cNvPr id="219" name="テキスト ボックス 218">
          <a:extLst>
            <a:ext uri="{FF2B5EF4-FFF2-40B4-BE49-F238E27FC236}">
              <a16:creationId xmlns:a16="http://schemas.microsoft.com/office/drawing/2014/main" id="{CBB48A37-5404-4A5A-A749-63FB3ED9B856}"/>
            </a:ext>
          </a:extLst>
        </xdr:cNvPr>
        <xdr:cNvSpPr txBox="1"/>
      </xdr:nvSpPr>
      <xdr:spPr>
        <a:xfrm>
          <a:off x="1955800" y="1357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92962</xdr:rowOff>
    </xdr:from>
    <xdr:to>
      <xdr:col>7</xdr:col>
      <xdr:colOff>31750</xdr:colOff>
      <xdr:row>81</xdr:row>
      <xdr:rowOff>23112</xdr:rowOff>
    </xdr:to>
    <xdr:sp macro="" textlink="">
      <xdr:nvSpPr>
        <xdr:cNvPr id="220" name="楕円 219">
          <a:extLst>
            <a:ext uri="{FF2B5EF4-FFF2-40B4-BE49-F238E27FC236}">
              <a16:creationId xmlns:a16="http://schemas.microsoft.com/office/drawing/2014/main" id="{41BA2D70-1EC6-4AE2-8345-6772413641F0}"/>
            </a:ext>
          </a:extLst>
        </xdr:cNvPr>
        <xdr:cNvSpPr/>
      </xdr:nvSpPr>
      <xdr:spPr>
        <a:xfrm>
          <a:off x="1397000" y="138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33289</xdr:rowOff>
    </xdr:from>
    <xdr:ext cx="762000" cy="259045"/>
    <xdr:sp macro="" textlink="">
      <xdr:nvSpPr>
        <xdr:cNvPr id="221" name="テキスト ボックス 220">
          <a:extLst>
            <a:ext uri="{FF2B5EF4-FFF2-40B4-BE49-F238E27FC236}">
              <a16:creationId xmlns:a16="http://schemas.microsoft.com/office/drawing/2014/main" id="{D55265C7-13CE-4CEF-98F1-6DD3FD3CB775}"/>
            </a:ext>
          </a:extLst>
        </xdr:cNvPr>
        <xdr:cNvSpPr txBox="1"/>
      </xdr:nvSpPr>
      <xdr:spPr>
        <a:xfrm>
          <a:off x="1066800" y="1357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4BB95E8-81BB-4A5B-8B60-021D5887BA8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2B604895-F294-4DF1-986C-6F030A50E1C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282D1788-5B27-4234-8709-6B1B95B0ED3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2DE51605-D717-41A2-B533-C119899CF88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65A17A5A-DB59-4690-A9EA-25AAE83ED3E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546F624E-F700-40B6-8814-446AE868881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4F73B918-6444-42FD-AAA3-3286FA54C9E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80A85C5D-B454-4BAC-B9B3-5F61DEDE495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8BEFC65-272C-482B-A7B0-4A99250DF09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724E5FC0-D9CF-4D32-8887-970B443175D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F8A680B6-0953-438F-870C-CED69144815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6E8D6C1D-C209-4BCF-BBF1-10FE956E07C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AD60376C-A025-4DFA-BD38-D62C3F8E7C5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昨年度とほぼ同水準であるが、類似団体平均や全国市平均と比較すると低い水準で推移している状況である。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E542DCBF-AF42-4021-9A31-F68E921094C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738DBD4D-9A86-49B1-AE66-5AB05F3D1BD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B1C84C45-42AA-4C1D-8EA0-D9AC07E6DFB2}"/>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3809241F-89A1-4B0F-B5B3-19B3224069D9}"/>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E6AABA3D-0863-480C-8D9C-E9E91F9EED6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23BD888C-19B9-4E6E-B5A4-749BBC93B5FA}"/>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176FE3D5-4A59-4B2B-BF05-810065C2F8CA}"/>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49E2FE08-134D-424A-8EBF-5A52965C4E62}"/>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15BC056B-F942-4D2A-83F4-F25676DB30A5}"/>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47D47729-4445-42A8-87F4-B90FE49F1C0E}"/>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3FE6C5F5-828F-46CC-B951-8ED597790847}"/>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B3367A10-512D-4AC5-B421-77A0A546183B}"/>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57F9A79A-172C-44F5-A1A6-C02428A83EB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3E9019B1-8FF2-42D7-ACB6-1CF99C52577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BDAFF25F-DBFD-48F3-9E28-62FAC6EEAF1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18F77C8B-BC93-46AC-8FBA-FDA6E6197EE5}"/>
            </a:ext>
          </a:extLst>
        </xdr:cNvPr>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6ADC8C8C-9A75-4ACC-8F38-50715915E065}"/>
            </a:ext>
          </a:extLst>
        </xdr:cNvPr>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0B107659-863F-47B4-BD51-7A2D3A598ADB}"/>
            </a:ext>
          </a:extLst>
        </xdr:cNvPr>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777767BF-5DAE-43FF-85CC-2C5F926FC8BA}"/>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92F4624D-F2B5-4184-B90E-312529D58EC3}"/>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11641</xdr:rowOff>
    </xdr:to>
    <xdr:cxnSp macro="">
      <xdr:nvCxnSpPr>
        <xdr:cNvPr id="255" name="直線コネクタ 254">
          <a:extLst>
            <a:ext uri="{FF2B5EF4-FFF2-40B4-BE49-F238E27FC236}">
              <a16:creationId xmlns:a16="http://schemas.microsoft.com/office/drawing/2014/main" id="{EC8A1160-940A-40E7-8221-F0760C86DE41}"/>
            </a:ext>
          </a:extLst>
        </xdr:cNvPr>
        <xdr:cNvCxnSpPr/>
      </xdr:nvCxnSpPr>
      <xdr:spPr>
        <a:xfrm flipV="1">
          <a:off x="16179800" y="145647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6" name="給与水準   （国との比較）平均値テキスト">
          <a:extLst>
            <a:ext uri="{FF2B5EF4-FFF2-40B4-BE49-F238E27FC236}">
              <a16:creationId xmlns:a16="http://schemas.microsoft.com/office/drawing/2014/main" id="{35311A0E-B6D0-438B-A327-7725842D5351}"/>
            </a:ext>
          </a:extLst>
        </xdr:cNvPr>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4EE0F585-970F-4214-A2E8-691B1DE3BA1E}"/>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85</xdr:row>
      <xdr:rowOff>11641</xdr:rowOff>
    </xdr:to>
    <xdr:cxnSp macro="">
      <xdr:nvCxnSpPr>
        <xdr:cNvPr id="258" name="直線コネクタ 257">
          <a:extLst>
            <a:ext uri="{FF2B5EF4-FFF2-40B4-BE49-F238E27FC236}">
              <a16:creationId xmlns:a16="http://schemas.microsoft.com/office/drawing/2014/main" id="{0563021B-DBA0-4FD1-B90E-17A082D1E66E}"/>
            </a:ext>
          </a:extLst>
        </xdr:cNvPr>
        <xdr:cNvCxnSpPr/>
      </xdr:nvCxnSpPr>
      <xdr:spPr>
        <a:xfrm>
          <a:off x="15290800" y="144441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A1E19530-9EA3-4A3A-BEDC-4594F0121F46}"/>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0" name="テキスト ボックス 259">
          <a:extLst>
            <a:ext uri="{FF2B5EF4-FFF2-40B4-BE49-F238E27FC236}">
              <a16:creationId xmlns:a16="http://schemas.microsoft.com/office/drawing/2014/main" id="{22C5E141-7A07-4C3B-B427-0A25B02797F7}"/>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42334</xdr:rowOff>
    </xdr:to>
    <xdr:cxnSp macro="">
      <xdr:nvCxnSpPr>
        <xdr:cNvPr id="261" name="直線コネクタ 260">
          <a:extLst>
            <a:ext uri="{FF2B5EF4-FFF2-40B4-BE49-F238E27FC236}">
              <a16:creationId xmlns:a16="http://schemas.microsoft.com/office/drawing/2014/main" id="{ABC8BEAF-FBCA-4242-8BAD-86C0C735AFF4}"/>
            </a:ext>
          </a:extLst>
        </xdr:cNvPr>
        <xdr:cNvCxnSpPr/>
      </xdr:nvCxnSpPr>
      <xdr:spPr>
        <a:xfrm>
          <a:off x="14401800" y="14444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7D3E1B6C-7DB5-4583-82C1-4C3C000E30F6}"/>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3" name="テキスト ボックス 262">
          <a:extLst>
            <a:ext uri="{FF2B5EF4-FFF2-40B4-BE49-F238E27FC236}">
              <a16:creationId xmlns:a16="http://schemas.microsoft.com/office/drawing/2014/main" id="{5A98C8FF-CFFF-484C-9C9D-718EA0BD440F}"/>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102659</xdr:rowOff>
    </xdr:to>
    <xdr:cxnSp macro="">
      <xdr:nvCxnSpPr>
        <xdr:cNvPr id="264" name="直線コネクタ 263">
          <a:extLst>
            <a:ext uri="{FF2B5EF4-FFF2-40B4-BE49-F238E27FC236}">
              <a16:creationId xmlns:a16="http://schemas.microsoft.com/office/drawing/2014/main" id="{6A78F8C8-EE2F-481E-BA40-769809FE8C16}"/>
            </a:ext>
          </a:extLst>
        </xdr:cNvPr>
        <xdr:cNvCxnSpPr/>
      </xdr:nvCxnSpPr>
      <xdr:spPr>
        <a:xfrm flipV="1">
          <a:off x="13512800" y="144441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897D5089-656C-4E7A-9A79-5FD870BA73D5}"/>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C1EACEF6-66B7-4677-8BD9-CF71614087DD}"/>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D8398045-2A09-42E6-BA36-FD96D1E4FE24}"/>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128CC663-5F5C-42FE-B229-071630DDD183}"/>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12CB067-F1EB-44C2-871C-D2A28EB7241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57E2954-747F-4602-832F-5C0BCBE6A24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CB515B5-8EA5-4E43-809B-62FEE9D6700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DF5B85A9-F9BF-4D93-85FF-37D82448BE9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78559EA-0856-4B22-9183-360811937AB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4" name="楕円 273">
          <a:extLst>
            <a:ext uri="{FF2B5EF4-FFF2-40B4-BE49-F238E27FC236}">
              <a16:creationId xmlns:a16="http://schemas.microsoft.com/office/drawing/2014/main" id="{F60CBD5B-6083-4A57-8976-B5DE5EC78C38}"/>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5" name="給与水準   （国との比較）該当値テキスト">
          <a:extLst>
            <a:ext uri="{FF2B5EF4-FFF2-40B4-BE49-F238E27FC236}">
              <a16:creationId xmlns:a16="http://schemas.microsoft.com/office/drawing/2014/main" id="{93012058-BC6C-4FB5-9487-607856430823}"/>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6" name="楕円 275">
          <a:extLst>
            <a:ext uri="{FF2B5EF4-FFF2-40B4-BE49-F238E27FC236}">
              <a16:creationId xmlns:a16="http://schemas.microsoft.com/office/drawing/2014/main" id="{A4BB49CE-E586-4727-AEC6-A74F9869947E}"/>
            </a:ext>
          </a:extLst>
        </xdr:cNvPr>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77" name="テキスト ボックス 276">
          <a:extLst>
            <a:ext uri="{FF2B5EF4-FFF2-40B4-BE49-F238E27FC236}">
              <a16:creationId xmlns:a16="http://schemas.microsoft.com/office/drawing/2014/main" id="{6673776E-9429-4E31-8497-A4B78E175821}"/>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8" name="楕円 277">
          <a:extLst>
            <a:ext uri="{FF2B5EF4-FFF2-40B4-BE49-F238E27FC236}">
              <a16:creationId xmlns:a16="http://schemas.microsoft.com/office/drawing/2014/main" id="{B5A8719B-D685-4A33-9889-097AF09B5F97}"/>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9" name="テキスト ボックス 278">
          <a:extLst>
            <a:ext uri="{FF2B5EF4-FFF2-40B4-BE49-F238E27FC236}">
              <a16:creationId xmlns:a16="http://schemas.microsoft.com/office/drawing/2014/main" id="{AB8265EF-83A7-408F-B455-FC90740F6F81}"/>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0" name="楕円 279">
          <a:extLst>
            <a:ext uri="{FF2B5EF4-FFF2-40B4-BE49-F238E27FC236}">
              <a16:creationId xmlns:a16="http://schemas.microsoft.com/office/drawing/2014/main" id="{73090801-3771-4977-A1A1-E89EF997FDE6}"/>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1" name="テキスト ボックス 280">
          <a:extLst>
            <a:ext uri="{FF2B5EF4-FFF2-40B4-BE49-F238E27FC236}">
              <a16:creationId xmlns:a16="http://schemas.microsoft.com/office/drawing/2014/main" id="{91EEAC7A-14DA-4745-8E08-2AF94C9C396A}"/>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2" name="楕円 281">
          <a:extLst>
            <a:ext uri="{FF2B5EF4-FFF2-40B4-BE49-F238E27FC236}">
              <a16:creationId xmlns:a16="http://schemas.microsoft.com/office/drawing/2014/main" id="{603665F6-736C-459A-80DE-D3DB18333038}"/>
            </a:ext>
          </a:extLst>
        </xdr:cNvPr>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83" name="テキスト ボックス 282">
          <a:extLst>
            <a:ext uri="{FF2B5EF4-FFF2-40B4-BE49-F238E27FC236}">
              <a16:creationId xmlns:a16="http://schemas.microsoft.com/office/drawing/2014/main" id="{5B272DC6-1F31-458D-8640-12D7C1BC68BF}"/>
            </a:ext>
          </a:extLst>
        </xdr:cNvPr>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4BCF8C6A-EF2C-4B78-A8D5-E36FF3AAACC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F829881F-1F59-447D-8AB5-4F1F00171E5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FE7EE8D-446F-4486-82D4-5B86F8DC8E4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4DA930B5-ECC7-4A23-9724-DB27C314ED7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40FD6CF4-31B7-47C7-8A1A-8D6FFA25F80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7E32DD78-71A2-4B52-8127-AE567E10B9E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A4BC8705-9966-47EF-92AC-39A8C9091FA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F2538905-98D5-44BE-BAA8-A7946406D7B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4A3332E3-C32C-436B-81CE-A1A82316116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EBEEFB51-89C1-4265-B364-D78C31BC29B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A7E84AAA-9AB3-47AF-8AA8-577F12DFE1F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66E03052-BEBF-4DF1-BC20-EC8C24900F6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B01C7A9-58AA-47B4-AB83-E2CB2D0DDF2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比率は緩やかな減少傾向が続いている。</a:t>
          </a:r>
        </a:p>
        <a:p>
          <a:r>
            <a:rPr kumimoji="1" lang="ja-JP" altLang="en-US" sz="1300">
              <a:latin typeface="ＭＳ Ｐゴシック" panose="020B0600070205080204" pitchFamily="50" charset="-128"/>
              <a:ea typeface="ＭＳ Ｐゴシック" panose="020B0600070205080204" pitchFamily="50" charset="-128"/>
            </a:rPr>
            <a:t>今後は、採用人数を増やし、職員数の適正化を図る。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64A60AD1-E130-4787-A367-63DB0B961AA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27E576BB-26FB-4273-91E6-A29DE0204BB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AFF9C8B1-9812-4898-A279-A3AAEF2B644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52A3328D-6BEE-49FA-B85B-06068E0BBFBF}"/>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F1AAF1CD-9BCA-450A-A0F5-EC4D8B16B691}"/>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EBD181B0-FD32-4541-BB26-E43746D5E358}"/>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E91DF49C-2D37-4A9D-B079-2CBB7392796C}"/>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1B024E00-BD68-483D-B9CD-AF30C44626DB}"/>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973F5A52-2591-40F0-8209-A6426A18A704}"/>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F440106E-EEDF-4499-9FE2-54197DA13A5D}"/>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C559C86C-C1A7-42E2-BA4C-349D936B25A1}"/>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3F15D7FA-6727-4ACA-B64F-12ECD118B665}"/>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B4339D7D-AF09-4281-B217-B4DEB8F3C002}"/>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EAAABEBE-2883-4E6C-A79F-85144060C5E8}"/>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E36B65A1-8023-4051-8979-F148D3DADD38}"/>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BA86DAA5-CCB3-4B5E-AB6D-8C8BBDD93E7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76E4D9D-AEB2-4E4F-BE3F-F2ED9F4E0F9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7A9CA6C4-895E-4F06-926C-1594E613352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ADB85C0B-4CB6-496E-B1BA-145B116341C2}"/>
            </a:ext>
          </a:extLst>
        </xdr:cNvPr>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CEFF37B0-994E-49DC-B8E0-9F85F633AEA3}"/>
            </a:ext>
          </a:extLst>
        </xdr:cNvPr>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EFF2A15F-9C36-4344-A6B5-0F82C38F920F}"/>
            </a:ext>
          </a:extLst>
        </xdr:cNvPr>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00A16593-F709-49E9-9F53-3F06F2A24A6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898E77EB-659A-42C3-97CE-4767914B7775}"/>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110672</xdr:rowOff>
    </xdr:from>
    <xdr:to>
      <xdr:col>81</xdr:col>
      <xdr:colOff>44450</xdr:colOff>
      <xdr:row>59</xdr:row>
      <xdr:rowOff>158931</xdr:rowOff>
    </xdr:to>
    <xdr:cxnSp macro="">
      <xdr:nvCxnSpPr>
        <xdr:cNvPr id="320" name="直線コネクタ 319">
          <a:extLst>
            <a:ext uri="{FF2B5EF4-FFF2-40B4-BE49-F238E27FC236}">
              <a16:creationId xmlns:a16="http://schemas.microsoft.com/office/drawing/2014/main" id="{C45C7CE3-4D3D-478F-B47B-F4DEDF938996}"/>
            </a:ext>
          </a:extLst>
        </xdr:cNvPr>
        <xdr:cNvCxnSpPr/>
      </xdr:nvCxnSpPr>
      <xdr:spPr>
        <a:xfrm flipV="1">
          <a:off x="16179800" y="10226222"/>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23421</xdr:rowOff>
    </xdr:from>
    <xdr:ext cx="762000" cy="259045"/>
    <xdr:sp macro="" textlink="">
      <xdr:nvSpPr>
        <xdr:cNvPr id="321" name="定員管理の状況平均値テキスト">
          <a:extLst>
            <a:ext uri="{FF2B5EF4-FFF2-40B4-BE49-F238E27FC236}">
              <a16:creationId xmlns:a16="http://schemas.microsoft.com/office/drawing/2014/main" id="{08E148C3-CB6F-4243-9282-AFF081E54696}"/>
            </a:ext>
          </a:extLst>
        </xdr:cNvPr>
        <xdr:cNvSpPr txBox="1"/>
      </xdr:nvSpPr>
      <xdr:spPr>
        <a:xfrm>
          <a:off x="17106900" y="1048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2E238F2B-08DD-4575-A6F8-C8B0A3CBE85B}"/>
            </a:ext>
          </a:extLst>
        </xdr:cNvPr>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152037</xdr:rowOff>
    </xdr:from>
    <xdr:to>
      <xdr:col>77</xdr:col>
      <xdr:colOff>44450</xdr:colOff>
      <xdr:row>59</xdr:row>
      <xdr:rowOff>158931</xdr:rowOff>
    </xdr:to>
    <xdr:cxnSp macro="">
      <xdr:nvCxnSpPr>
        <xdr:cNvPr id="323" name="直線コネクタ 322">
          <a:extLst>
            <a:ext uri="{FF2B5EF4-FFF2-40B4-BE49-F238E27FC236}">
              <a16:creationId xmlns:a16="http://schemas.microsoft.com/office/drawing/2014/main" id="{33D63858-B86E-4DB4-B663-805D096D29D4}"/>
            </a:ext>
          </a:extLst>
        </xdr:cNvPr>
        <xdr:cNvCxnSpPr/>
      </xdr:nvCxnSpPr>
      <xdr:spPr>
        <a:xfrm>
          <a:off x="15290800" y="102675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2E683DF5-8AF1-4548-82B0-995EC779AFB9}"/>
            </a:ext>
          </a:extLst>
        </xdr:cNvPr>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25" name="テキスト ボックス 324">
          <a:extLst>
            <a:ext uri="{FF2B5EF4-FFF2-40B4-BE49-F238E27FC236}">
              <a16:creationId xmlns:a16="http://schemas.microsoft.com/office/drawing/2014/main" id="{A62672D4-5E0E-4153-8B4A-F57A10561626}"/>
            </a:ext>
          </a:extLst>
        </xdr:cNvPr>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60</xdr:row>
      <xdr:rowOff>49530</xdr:rowOff>
    </xdr:to>
    <xdr:cxnSp macro="">
      <xdr:nvCxnSpPr>
        <xdr:cNvPr id="326" name="直線コネクタ 325">
          <a:extLst>
            <a:ext uri="{FF2B5EF4-FFF2-40B4-BE49-F238E27FC236}">
              <a16:creationId xmlns:a16="http://schemas.microsoft.com/office/drawing/2014/main" id="{BCF9C5AE-2584-4E44-B008-190F25023A79}"/>
            </a:ext>
          </a:extLst>
        </xdr:cNvPr>
        <xdr:cNvCxnSpPr/>
      </xdr:nvCxnSpPr>
      <xdr:spPr>
        <a:xfrm flipV="1">
          <a:off x="14401800" y="1026758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FD301B25-1ACD-458C-8F17-14D0B0BA5908}"/>
            </a:ext>
          </a:extLst>
        </xdr:cNvPr>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44649</xdr:rowOff>
    </xdr:from>
    <xdr:ext cx="762000" cy="259045"/>
    <xdr:sp macro="" textlink="">
      <xdr:nvSpPr>
        <xdr:cNvPr id="328" name="テキスト ボックス 327">
          <a:extLst>
            <a:ext uri="{FF2B5EF4-FFF2-40B4-BE49-F238E27FC236}">
              <a16:creationId xmlns:a16="http://schemas.microsoft.com/office/drawing/2014/main" id="{CD8D6BF6-E1C7-4418-B375-8781C00BAD4A}"/>
            </a:ext>
          </a:extLst>
        </xdr:cNvPr>
        <xdr:cNvSpPr txBox="1"/>
      </xdr:nvSpPr>
      <xdr:spPr>
        <a:xfrm>
          <a:off x="14909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77107</xdr:rowOff>
    </xdr:to>
    <xdr:cxnSp macro="">
      <xdr:nvCxnSpPr>
        <xdr:cNvPr id="329" name="直線コネクタ 328">
          <a:extLst>
            <a:ext uri="{FF2B5EF4-FFF2-40B4-BE49-F238E27FC236}">
              <a16:creationId xmlns:a16="http://schemas.microsoft.com/office/drawing/2014/main" id="{2AB59289-A274-4745-9AF2-12F25D59C9B0}"/>
            </a:ext>
          </a:extLst>
        </xdr:cNvPr>
        <xdr:cNvCxnSpPr/>
      </xdr:nvCxnSpPr>
      <xdr:spPr>
        <a:xfrm flipV="1">
          <a:off x="13512800" y="1033653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0619670E-07B9-410E-B22A-DAD78894AB5B}"/>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1" name="テキスト ボックス 330">
          <a:extLst>
            <a:ext uri="{FF2B5EF4-FFF2-40B4-BE49-F238E27FC236}">
              <a16:creationId xmlns:a16="http://schemas.microsoft.com/office/drawing/2014/main" id="{F9423F87-A884-4608-9686-7B6F82938AC4}"/>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B36A6D5C-81D4-4CDD-85CF-A7682A719E23}"/>
            </a:ext>
          </a:extLst>
        </xdr:cNvPr>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30860</xdr:rowOff>
    </xdr:from>
    <xdr:ext cx="762000" cy="259045"/>
    <xdr:sp macro="" textlink="">
      <xdr:nvSpPr>
        <xdr:cNvPr id="333" name="テキスト ボックス 332">
          <a:extLst>
            <a:ext uri="{FF2B5EF4-FFF2-40B4-BE49-F238E27FC236}">
              <a16:creationId xmlns:a16="http://schemas.microsoft.com/office/drawing/2014/main" id="{85E4BCD7-D3B9-4575-8BF8-7A5832AEA8EE}"/>
            </a:ext>
          </a:extLst>
        </xdr:cNvPr>
        <xdr:cNvSpPr txBox="1"/>
      </xdr:nvSpPr>
      <xdr:spPr>
        <a:xfrm>
          <a:off x="13131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352CC21-435D-481F-A463-A6C3AEEA7C1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8FA98A82-2287-484C-AB37-B5731434939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0512905-20D1-4437-A51D-28E61DD8DB7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20B4886-7F4C-41B7-A25D-F6E4B62A03E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DED7F04-1547-48C1-85A7-BD8F66A0D50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59872</xdr:rowOff>
    </xdr:from>
    <xdr:to>
      <xdr:col>81</xdr:col>
      <xdr:colOff>95250</xdr:colOff>
      <xdr:row>59</xdr:row>
      <xdr:rowOff>161472</xdr:rowOff>
    </xdr:to>
    <xdr:sp macro="" textlink="">
      <xdr:nvSpPr>
        <xdr:cNvPr id="339" name="楕円 338">
          <a:extLst>
            <a:ext uri="{FF2B5EF4-FFF2-40B4-BE49-F238E27FC236}">
              <a16:creationId xmlns:a16="http://schemas.microsoft.com/office/drawing/2014/main" id="{7E23F30F-6ECD-42EB-86C1-15E2BCF426D4}"/>
            </a:ext>
          </a:extLst>
        </xdr:cNvPr>
        <xdr:cNvSpPr/>
      </xdr:nvSpPr>
      <xdr:spPr>
        <a:xfrm>
          <a:off x="169672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76399</xdr:rowOff>
    </xdr:from>
    <xdr:ext cx="762000" cy="259045"/>
    <xdr:sp macro="" textlink="">
      <xdr:nvSpPr>
        <xdr:cNvPr id="340" name="定員管理の状況該当値テキスト">
          <a:extLst>
            <a:ext uri="{FF2B5EF4-FFF2-40B4-BE49-F238E27FC236}">
              <a16:creationId xmlns:a16="http://schemas.microsoft.com/office/drawing/2014/main" id="{0AEAF715-8F66-4DBB-AD72-A0BD5A11E851}"/>
            </a:ext>
          </a:extLst>
        </xdr:cNvPr>
        <xdr:cNvSpPr txBox="1"/>
      </xdr:nvSpPr>
      <xdr:spPr>
        <a:xfrm>
          <a:off x="17106900" y="1002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108131</xdr:rowOff>
    </xdr:from>
    <xdr:to>
      <xdr:col>77</xdr:col>
      <xdr:colOff>95250</xdr:colOff>
      <xdr:row>60</xdr:row>
      <xdr:rowOff>38281</xdr:rowOff>
    </xdr:to>
    <xdr:sp macro="" textlink="">
      <xdr:nvSpPr>
        <xdr:cNvPr id="341" name="楕円 340">
          <a:extLst>
            <a:ext uri="{FF2B5EF4-FFF2-40B4-BE49-F238E27FC236}">
              <a16:creationId xmlns:a16="http://schemas.microsoft.com/office/drawing/2014/main" id="{D998899C-D37C-4A3F-AC6E-751F2877456C}"/>
            </a:ext>
          </a:extLst>
        </xdr:cNvPr>
        <xdr:cNvSpPr/>
      </xdr:nvSpPr>
      <xdr:spPr>
        <a:xfrm>
          <a:off x="16129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48458</xdr:rowOff>
    </xdr:from>
    <xdr:ext cx="736600" cy="259045"/>
    <xdr:sp macro="" textlink="">
      <xdr:nvSpPr>
        <xdr:cNvPr id="342" name="テキスト ボックス 341">
          <a:extLst>
            <a:ext uri="{FF2B5EF4-FFF2-40B4-BE49-F238E27FC236}">
              <a16:creationId xmlns:a16="http://schemas.microsoft.com/office/drawing/2014/main" id="{EE219C6F-9B8A-4C00-AC27-4893D451C16C}"/>
            </a:ext>
          </a:extLst>
        </xdr:cNvPr>
        <xdr:cNvSpPr txBox="1"/>
      </xdr:nvSpPr>
      <xdr:spPr>
        <a:xfrm>
          <a:off x="15798800" y="999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101237</xdr:rowOff>
    </xdr:from>
    <xdr:to>
      <xdr:col>73</xdr:col>
      <xdr:colOff>44450</xdr:colOff>
      <xdr:row>60</xdr:row>
      <xdr:rowOff>31387</xdr:rowOff>
    </xdr:to>
    <xdr:sp macro="" textlink="">
      <xdr:nvSpPr>
        <xdr:cNvPr id="343" name="楕円 342">
          <a:extLst>
            <a:ext uri="{FF2B5EF4-FFF2-40B4-BE49-F238E27FC236}">
              <a16:creationId xmlns:a16="http://schemas.microsoft.com/office/drawing/2014/main" id="{D1A5C231-7A6F-44A4-9662-919F92E5DC62}"/>
            </a:ext>
          </a:extLst>
        </xdr:cNvPr>
        <xdr:cNvSpPr/>
      </xdr:nvSpPr>
      <xdr:spPr>
        <a:xfrm>
          <a:off x="15240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41564</xdr:rowOff>
    </xdr:from>
    <xdr:ext cx="762000" cy="259045"/>
    <xdr:sp macro="" textlink="">
      <xdr:nvSpPr>
        <xdr:cNvPr id="344" name="テキスト ボックス 343">
          <a:extLst>
            <a:ext uri="{FF2B5EF4-FFF2-40B4-BE49-F238E27FC236}">
              <a16:creationId xmlns:a16="http://schemas.microsoft.com/office/drawing/2014/main" id="{3159CA0C-1BD7-43F4-A6E0-22DE98138270}"/>
            </a:ext>
          </a:extLst>
        </xdr:cNvPr>
        <xdr:cNvSpPr txBox="1"/>
      </xdr:nvSpPr>
      <xdr:spPr>
        <a:xfrm>
          <a:off x="14909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5" name="楕円 344">
          <a:extLst>
            <a:ext uri="{FF2B5EF4-FFF2-40B4-BE49-F238E27FC236}">
              <a16:creationId xmlns:a16="http://schemas.microsoft.com/office/drawing/2014/main" id="{88A120A7-BA31-4F28-A0A6-CC8314003AD3}"/>
            </a:ext>
          </a:extLst>
        </xdr:cNvPr>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46" name="テキスト ボックス 345">
          <a:extLst>
            <a:ext uri="{FF2B5EF4-FFF2-40B4-BE49-F238E27FC236}">
              <a16:creationId xmlns:a16="http://schemas.microsoft.com/office/drawing/2014/main" id="{D2262802-2C44-42D3-A8BA-BA49AB77225B}"/>
            </a:ext>
          </a:extLst>
        </xdr:cNvPr>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26307</xdr:rowOff>
    </xdr:from>
    <xdr:to>
      <xdr:col>64</xdr:col>
      <xdr:colOff>152400</xdr:colOff>
      <xdr:row>60</xdr:row>
      <xdr:rowOff>127907</xdr:rowOff>
    </xdr:to>
    <xdr:sp macro="" textlink="">
      <xdr:nvSpPr>
        <xdr:cNvPr id="347" name="楕円 346">
          <a:extLst>
            <a:ext uri="{FF2B5EF4-FFF2-40B4-BE49-F238E27FC236}">
              <a16:creationId xmlns:a16="http://schemas.microsoft.com/office/drawing/2014/main" id="{6D654F58-29C3-441A-9E96-3DEF785E1C41}"/>
            </a:ext>
          </a:extLst>
        </xdr:cNvPr>
        <xdr:cNvSpPr/>
      </xdr:nvSpPr>
      <xdr:spPr>
        <a:xfrm>
          <a:off x="13462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138084</xdr:rowOff>
    </xdr:from>
    <xdr:ext cx="762000" cy="259045"/>
    <xdr:sp macro="" textlink="">
      <xdr:nvSpPr>
        <xdr:cNvPr id="348" name="テキスト ボックス 347">
          <a:extLst>
            <a:ext uri="{FF2B5EF4-FFF2-40B4-BE49-F238E27FC236}">
              <a16:creationId xmlns:a16="http://schemas.microsoft.com/office/drawing/2014/main" id="{3907DD95-828C-4D03-B22E-AF48842F8135}"/>
            </a:ext>
          </a:extLst>
        </xdr:cNvPr>
        <xdr:cNvSpPr txBox="1"/>
      </xdr:nvSpPr>
      <xdr:spPr>
        <a:xfrm>
          <a:off x="13131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CA153552-536B-425B-BBEF-CC8ADDB38C9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4374535F-6936-4D08-9FCB-DAB101A31A0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9FBACB82-4B26-4A37-8048-CC1276EB4A3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7A8D8E7D-2AF4-4196-92FE-50BB64D1EE0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24812601-A597-4974-9EB8-EB1DBA3EEFF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E35640BA-ADD7-4215-9A60-CF884E33A06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5672125E-3D86-48DE-83DE-C06CBC819BA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650D43E9-826E-469E-A978-7823E8C8515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3C005120-0EAB-4D11-8A37-6547477B797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8FDF3C2E-7968-4C17-8142-FDAD2D04C46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2B8AD6A-4966-4CEC-A555-B44D941962E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DECB20FA-F0DC-4585-9FBC-94A2B0B3A84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C45A5C38-2C73-495D-9134-27D450B0656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公債費の償還額を占める割合のうち、旧合併特例債のような交付税措置が大きな市債の償還額が減少し、交付税措置が少ない市債の償還額が増えてきていることにより分子が徐々に大きくなってきている。</a:t>
          </a:r>
        </a:p>
        <a:p>
          <a:r>
            <a:rPr kumimoji="1" lang="ja-JP" altLang="en-US" sz="1300">
              <a:latin typeface="ＭＳ Ｐゴシック" panose="020B0600070205080204" pitchFamily="50" charset="-128"/>
              <a:ea typeface="ＭＳ Ｐゴシック" panose="020B0600070205080204" pitchFamily="50" charset="-128"/>
            </a:rPr>
            <a:t>全国平均、類似団体平均、石川県平均のいずれと比較しても、大きく上回る高い水準であるため、今後も一層の償還管理に努め、比率の抑制を図る。 </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37DBF005-91CB-429A-B549-A4637F764C3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D935BE6A-0891-40F2-AF28-8E626ABF21C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7FBCDD0F-A343-4B04-8CDA-5AF7227F9F4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BCDAE5A8-422B-48CA-93C4-D4D0C11962F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B5837439-07CD-495F-A4EE-73CBFF39F7B4}"/>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EA18D58A-9210-43D7-BF4F-36AC15EAC9CE}"/>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92448F10-D7C0-470F-B33C-7319BD2CFD02}"/>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458D821F-12F9-49AF-892B-786BD768CCF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FB003CD5-5BE6-40D7-AA30-E579B08549E1}"/>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19162152-3E4F-4ADD-A222-4DEA66248901}"/>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9D52DFED-FCCC-4EBF-B048-186D308063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30490F52-9C48-4DB0-B9FB-1FDDEACAB59C}"/>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DD7F5AD6-FAFC-4BB0-95EA-443BB2B6382A}"/>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3E0108BD-2289-4739-9193-534C18997EB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A8C2EE85-21B5-494B-81B8-1D8CEF77140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0357968D-A77A-444E-80D6-03DCEBE5846D}"/>
            </a:ext>
          </a:extLst>
        </xdr:cNvPr>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408F1B9A-9C61-476F-AF16-C273F118CE47}"/>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7FB75936-46B5-4D5D-BD2D-D9D767404D31}"/>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5B33A71A-1EAF-4F3C-AFA5-F86D0E0D74F1}"/>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530765C4-B68F-4DDC-943B-E0E1AF4BD3B5}"/>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111478</xdr:rowOff>
    </xdr:from>
    <xdr:to>
      <xdr:col>81</xdr:col>
      <xdr:colOff>44450</xdr:colOff>
      <xdr:row>44</xdr:row>
      <xdr:rowOff>151695</xdr:rowOff>
    </xdr:to>
    <xdr:cxnSp macro="">
      <xdr:nvCxnSpPr>
        <xdr:cNvPr id="382" name="直線コネクタ 381">
          <a:extLst>
            <a:ext uri="{FF2B5EF4-FFF2-40B4-BE49-F238E27FC236}">
              <a16:creationId xmlns:a16="http://schemas.microsoft.com/office/drawing/2014/main" id="{58A851C6-4C47-42A6-ABB3-C9394996079F}"/>
            </a:ext>
          </a:extLst>
        </xdr:cNvPr>
        <xdr:cNvCxnSpPr/>
      </xdr:nvCxnSpPr>
      <xdr:spPr>
        <a:xfrm>
          <a:off x="16179800" y="765527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3" name="公債費負担の状況平均値テキスト">
          <a:extLst>
            <a:ext uri="{FF2B5EF4-FFF2-40B4-BE49-F238E27FC236}">
              <a16:creationId xmlns:a16="http://schemas.microsoft.com/office/drawing/2014/main" id="{189FA9B8-C64A-4A6B-A1F2-2575078F5553}"/>
            </a:ext>
          </a:extLst>
        </xdr:cNvPr>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269C0188-0267-474E-8D3F-53FD6C954FDD}"/>
            </a:ext>
          </a:extLst>
        </xdr:cNvPr>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111478</xdr:rowOff>
    </xdr:to>
    <xdr:cxnSp macro="">
      <xdr:nvCxnSpPr>
        <xdr:cNvPr id="385" name="直線コネクタ 384">
          <a:extLst>
            <a:ext uri="{FF2B5EF4-FFF2-40B4-BE49-F238E27FC236}">
              <a16:creationId xmlns:a16="http://schemas.microsoft.com/office/drawing/2014/main" id="{3447D1F1-B561-442C-A8A7-7F0844DAFF70}"/>
            </a:ext>
          </a:extLst>
        </xdr:cNvPr>
        <xdr:cNvCxnSpPr/>
      </xdr:nvCxnSpPr>
      <xdr:spPr>
        <a:xfrm>
          <a:off x="15290800" y="75882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45DFEB76-186F-48EA-8AEE-B582C4875442}"/>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7" name="テキスト ボックス 386">
          <a:extLst>
            <a:ext uri="{FF2B5EF4-FFF2-40B4-BE49-F238E27FC236}">
              <a16:creationId xmlns:a16="http://schemas.microsoft.com/office/drawing/2014/main" id="{0E85EC0F-B27E-4B7C-ABBD-2864CBF0E739}"/>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44450</xdr:rowOff>
    </xdr:from>
    <xdr:to>
      <xdr:col>72</xdr:col>
      <xdr:colOff>203200</xdr:colOff>
      <xdr:row>44</xdr:row>
      <xdr:rowOff>71261</xdr:rowOff>
    </xdr:to>
    <xdr:cxnSp macro="">
      <xdr:nvCxnSpPr>
        <xdr:cNvPr id="388" name="直線コネクタ 387">
          <a:extLst>
            <a:ext uri="{FF2B5EF4-FFF2-40B4-BE49-F238E27FC236}">
              <a16:creationId xmlns:a16="http://schemas.microsoft.com/office/drawing/2014/main" id="{FF80A814-DC4A-4705-8EDE-AD7E3A612EDD}"/>
            </a:ext>
          </a:extLst>
        </xdr:cNvPr>
        <xdr:cNvCxnSpPr/>
      </xdr:nvCxnSpPr>
      <xdr:spPr>
        <a:xfrm flipV="1">
          <a:off x="14401800" y="758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a:extLst>
            <a:ext uri="{FF2B5EF4-FFF2-40B4-BE49-F238E27FC236}">
              <a16:creationId xmlns:a16="http://schemas.microsoft.com/office/drawing/2014/main" id="{BBC75C63-A7F2-4CE1-95EE-4D97B142123F}"/>
            </a:ext>
          </a:extLst>
        </xdr:cNvPr>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90" name="テキスト ボックス 389">
          <a:extLst>
            <a:ext uri="{FF2B5EF4-FFF2-40B4-BE49-F238E27FC236}">
              <a16:creationId xmlns:a16="http://schemas.microsoft.com/office/drawing/2014/main" id="{445DF4BD-530B-4B5D-A8AD-4735FC17F235}"/>
            </a:ext>
          </a:extLst>
        </xdr:cNvPr>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71261</xdr:rowOff>
    </xdr:from>
    <xdr:to>
      <xdr:col>68</xdr:col>
      <xdr:colOff>152400</xdr:colOff>
      <xdr:row>44</xdr:row>
      <xdr:rowOff>111478</xdr:rowOff>
    </xdr:to>
    <xdr:cxnSp macro="">
      <xdr:nvCxnSpPr>
        <xdr:cNvPr id="391" name="直線コネクタ 390">
          <a:extLst>
            <a:ext uri="{FF2B5EF4-FFF2-40B4-BE49-F238E27FC236}">
              <a16:creationId xmlns:a16="http://schemas.microsoft.com/office/drawing/2014/main" id="{C6D8EE94-50F2-46D4-87CA-2B6AF45D9DA8}"/>
            </a:ext>
          </a:extLst>
        </xdr:cNvPr>
        <xdr:cNvCxnSpPr/>
      </xdr:nvCxnSpPr>
      <xdr:spPr>
        <a:xfrm flipV="1">
          <a:off x="13512800" y="76150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4657BFC4-BD58-4EAD-8FAA-938B86A762D6}"/>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391A0CED-E8CA-4468-B60D-68DA509A3CAE}"/>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a:extLst>
            <a:ext uri="{FF2B5EF4-FFF2-40B4-BE49-F238E27FC236}">
              <a16:creationId xmlns:a16="http://schemas.microsoft.com/office/drawing/2014/main" id="{EA3ECC71-54E7-42FB-A7BE-4915A9F3C67E}"/>
            </a:ext>
          </a:extLst>
        </xdr:cNvPr>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5" name="テキスト ボックス 394">
          <a:extLst>
            <a:ext uri="{FF2B5EF4-FFF2-40B4-BE49-F238E27FC236}">
              <a16:creationId xmlns:a16="http://schemas.microsoft.com/office/drawing/2014/main" id="{86DE7796-32D8-4430-BBE0-1D2865B6C54C}"/>
            </a:ext>
          </a:extLst>
        </xdr:cNvPr>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CB5599F-10BB-4CCC-BFDC-867F34059C8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A4E5EC0-E98B-484D-9814-A3B4F4E2FE5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978AC4E-941A-4FFA-BF3D-F8ED1B0BE20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DD0C92B-029A-4BB5-814F-F20CDAC938B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FE8249D8-CBC8-4BC0-A34B-E747CB73788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100895</xdr:rowOff>
    </xdr:from>
    <xdr:to>
      <xdr:col>81</xdr:col>
      <xdr:colOff>95250</xdr:colOff>
      <xdr:row>45</xdr:row>
      <xdr:rowOff>31045</xdr:rowOff>
    </xdr:to>
    <xdr:sp macro="" textlink="">
      <xdr:nvSpPr>
        <xdr:cNvPr id="401" name="楕円 400">
          <a:extLst>
            <a:ext uri="{FF2B5EF4-FFF2-40B4-BE49-F238E27FC236}">
              <a16:creationId xmlns:a16="http://schemas.microsoft.com/office/drawing/2014/main" id="{77D05DB4-20AE-42CF-B5F5-1F3F94FF4189}"/>
            </a:ext>
          </a:extLst>
        </xdr:cNvPr>
        <xdr:cNvSpPr/>
      </xdr:nvSpPr>
      <xdr:spPr>
        <a:xfrm>
          <a:off x="169672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168222</xdr:rowOff>
    </xdr:from>
    <xdr:ext cx="762000" cy="259045"/>
    <xdr:sp macro="" textlink="">
      <xdr:nvSpPr>
        <xdr:cNvPr id="402" name="公債費負担の状況該当値テキスト">
          <a:extLst>
            <a:ext uri="{FF2B5EF4-FFF2-40B4-BE49-F238E27FC236}">
              <a16:creationId xmlns:a16="http://schemas.microsoft.com/office/drawing/2014/main" id="{F7BF8442-3C83-4C85-B2C0-E447890E971A}"/>
            </a:ext>
          </a:extLst>
        </xdr:cNvPr>
        <xdr:cNvSpPr txBox="1"/>
      </xdr:nvSpPr>
      <xdr:spPr>
        <a:xfrm>
          <a:off x="17106900" y="754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60678</xdr:rowOff>
    </xdr:from>
    <xdr:to>
      <xdr:col>77</xdr:col>
      <xdr:colOff>95250</xdr:colOff>
      <xdr:row>44</xdr:row>
      <xdr:rowOff>162278</xdr:rowOff>
    </xdr:to>
    <xdr:sp macro="" textlink="">
      <xdr:nvSpPr>
        <xdr:cNvPr id="403" name="楕円 402">
          <a:extLst>
            <a:ext uri="{FF2B5EF4-FFF2-40B4-BE49-F238E27FC236}">
              <a16:creationId xmlns:a16="http://schemas.microsoft.com/office/drawing/2014/main" id="{FBD54A7C-AF05-4D1A-AF01-DB5E240538CE}"/>
            </a:ext>
          </a:extLst>
        </xdr:cNvPr>
        <xdr:cNvSpPr/>
      </xdr:nvSpPr>
      <xdr:spPr>
        <a:xfrm>
          <a:off x="16129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147055</xdr:rowOff>
    </xdr:from>
    <xdr:ext cx="736600" cy="259045"/>
    <xdr:sp macro="" textlink="">
      <xdr:nvSpPr>
        <xdr:cNvPr id="404" name="テキスト ボックス 403">
          <a:extLst>
            <a:ext uri="{FF2B5EF4-FFF2-40B4-BE49-F238E27FC236}">
              <a16:creationId xmlns:a16="http://schemas.microsoft.com/office/drawing/2014/main" id="{9D94AE2D-A55A-4F14-BA1C-346B30FA3838}"/>
            </a:ext>
          </a:extLst>
        </xdr:cNvPr>
        <xdr:cNvSpPr txBox="1"/>
      </xdr:nvSpPr>
      <xdr:spPr>
        <a:xfrm>
          <a:off x="15798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405" name="楕円 404">
          <a:extLst>
            <a:ext uri="{FF2B5EF4-FFF2-40B4-BE49-F238E27FC236}">
              <a16:creationId xmlns:a16="http://schemas.microsoft.com/office/drawing/2014/main" id="{9D930C8E-0EDA-4E82-A412-3CBBD5DEAC45}"/>
            </a:ext>
          </a:extLst>
        </xdr:cNvPr>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6" name="テキスト ボックス 405">
          <a:extLst>
            <a:ext uri="{FF2B5EF4-FFF2-40B4-BE49-F238E27FC236}">
              <a16:creationId xmlns:a16="http://schemas.microsoft.com/office/drawing/2014/main" id="{5CA5AFE3-C6A8-4CC2-9ABA-F6B51560EBA8}"/>
            </a:ext>
          </a:extLst>
        </xdr:cNvPr>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20461</xdr:rowOff>
    </xdr:from>
    <xdr:to>
      <xdr:col>68</xdr:col>
      <xdr:colOff>203200</xdr:colOff>
      <xdr:row>44</xdr:row>
      <xdr:rowOff>122061</xdr:rowOff>
    </xdr:to>
    <xdr:sp macro="" textlink="">
      <xdr:nvSpPr>
        <xdr:cNvPr id="407" name="楕円 406">
          <a:extLst>
            <a:ext uri="{FF2B5EF4-FFF2-40B4-BE49-F238E27FC236}">
              <a16:creationId xmlns:a16="http://schemas.microsoft.com/office/drawing/2014/main" id="{A30707CE-5255-472B-B648-840E2B077C29}"/>
            </a:ext>
          </a:extLst>
        </xdr:cNvPr>
        <xdr:cNvSpPr/>
      </xdr:nvSpPr>
      <xdr:spPr>
        <a:xfrm>
          <a:off x="14351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106838</xdr:rowOff>
    </xdr:from>
    <xdr:ext cx="762000" cy="259045"/>
    <xdr:sp macro="" textlink="">
      <xdr:nvSpPr>
        <xdr:cNvPr id="408" name="テキスト ボックス 407">
          <a:extLst>
            <a:ext uri="{FF2B5EF4-FFF2-40B4-BE49-F238E27FC236}">
              <a16:creationId xmlns:a16="http://schemas.microsoft.com/office/drawing/2014/main" id="{F81DDB91-78BB-4278-8EC2-6C6FFF716661}"/>
            </a:ext>
          </a:extLst>
        </xdr:cNvPr>
        <xdr:cNvSpPr txBox="1"/>
      </xdr:nvSpPr>
      <xdr:spPr>
        <a:xfrm>
          <a:off x="14020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60678</xdr:rowOff>
    </xdr:from>
    <xdr:to>
      <xdr:col>64</xdr:col>
      <xdr:colOff>152400</xdr:colOff>
      <xdr:row>44</xdr:row>
      <xdr:rowOff>162278</xdr:rowOff>
    </xdr:to>
    <xdr:sp macro="" textlink="">
      <xdr:nvSpPr>
        <xdr:cNvPr id="409" name="楕円 408">
          <a:extLst>
            <a:ext uri="{FF2B5EF4-FFF2-40B4-BE49-F238E27FC236}">
              <a16:creationId xmlns:a16="http://schemas.microsoft.com/office/drawing/2014/main" id="{434E2E4E-2ADA-4D24-9C2C-5EBDA69FDD61}"/>
            </a:ext>
          </a:extLst>
        </xdr:cNvPr>
        <xdr:cNvSpPr/>
      </xdr:nvSpPr>
      <xdr:spPr>
        <a:xfrm>
          <a:off x="13462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147055</xdr:rowOff>
    </xdr:from>
    <xdr:ext cx="762000" cy="259045"/>
    <xdr:sp macro="" textlink="">
      <xdr:nvSpPr>
        <xdr:cNvPr id="410" name="テキスト ボックス 409">
          <a:extLst>
            <a:ext uri="{FF2B5EF4-FFF2-40B4-BE49-F238E27FC236}">
              <a16:creationId xmlns:a16="http://schemas.microsoft.com/office/drawing/2014/main" id="{73040664-4661-4555-878E-3AE7BDFBF12F}"/>
            </a:ext>
          </a:extLst>
        </xdr:cNvPr>
        <xdr:cNvSpPr txBox="1"/>
      </xdr:nvSpPr>
      <xdr:spPr>
        <a:xfrm>
          <a:off x="13131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E5BE007D-5F98-4749-A406-217599ED191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25DCA530-2A4A-4B2C-B21C-B4E3883930D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6C397D3-A6E3-482B-905E-CD001B8BE1C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DB856559-514A-4ACE-861C-2DC7C76730C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F95DB51C-2D90-4AC8-A08F-A49CF0DFA3A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2719D47B-0591-4738-AF8A-9BECABD7801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DBE83C6B-8120-4E99-943F-0174794BE27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158A23B5-762B-4608-B373-A596AD5A2B1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3912901-54E2-476C-824E-2E099E5F5D2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79B016FD-3768-4115-AB8F-0570B1F76EF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AF2AF9B9-57A2-4EA5-A6F8-744DC715109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C1C3BAA5-A977-4D80-94EE-14C25859CAE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F98D560E-2239-4A6B-9F40-72F543F9C9B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合併後の道路網の整備や小中学校の改築・地震補強等に係る地方債の発行により地方債残高が依然として多額となっている。</a:t>
          </a:r>
        </a:p>
        <a:p>
          <a:r>
            <a:rPr kumimoji="1" lang="ja-JP" altLang="en-US" sz="1300">
              <a:latin typeface="ＭＳ Ｐゴシック" panose="020B0600070205080204" pitchFamily="50" charset="-128"/>
              <a:ea typeface="ＭＳ Ｐゴシック" panose="020B0600070205080204" pitchFamily="50" charset="-128"/>
            </a:rPr>
            <a:t>近年は一般会計の地方債現在高は減少しているものの、公営企業会計の現在高が増加しているため、公営企業債等の償還に伴う負担見込額が若干増加しており、全体として横ばい傾向となっている。</a:t>
          </a:r>
        </a:p>
        <a:p>
          <a:r>
            <a:rPr kumimoji="1" lang="ja-JP" altLang="en-US" sz="1300">
              <a:latin typeface="ＭＳ Ｐゴシック" panose="020B0600070205080204" pitchFamily="50" charset="-128"/>
              <a:ea typeface="ＭＳ Ｐゴシック" panose="020B0600070205080204" pitchFamily="50" charset="-128"/>
            </a:rPr>
            <a:t>しかしながら類似団体平均、全国平均及び石川県平均のいずれも大きく上回る高い水準で推移していることから、一層の改善に努める。 </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F38CA68C-1FC0-48A4-AB8C-BE8E4A87DDC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1FFC2749-AAB4-4B75-AE39-EE22E7841E8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25300B8A-FBAE-45BB-8224-D2B8109B36B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DF942BD-3718-4F3D-913C-1826D45D699E}"/>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8084B5BB-B8A4-41C1-8D84-0480071A6668}"/>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E64D911C-3E6F-4DCB-86D6-DBD0095097E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2DDD9491-ACF5-46F0-B994-B92C403E4A72}"/>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2F51EA0D-F71D-407B-8310-191165412C4E}"/>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BD48C723-D3B3-4E08-B95B-991FAC4A29C1}"/>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F4FF42FF-4BE5-43DB-8762-8BF94C60370F}"/>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4530FA26-7A9B-4EF9-8A5E-42F8838C7738}"/>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BA86B240-AC28-49EE-AEF3-43EE622E3839}"/>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C1F47469-8D3A-4708-8E6D-24D7648794D1}"/>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BF79C559-ED85-441A-94E2-8757744441B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62E5A30C-7978-4A38-8BC6-D015E4FB39E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2AA6C6E0-7D2B-4A37-919D-B8C0D0DCA06D}"/>
            </a:ext>
          </a:extLst>
        </xdr:cNvPr>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1AFCE096-F73C-429C-9885-817EE16F1281}"/>
            </a:ext>
          </a:extLst>
        </xdr:cNvPr>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31580EFE-9D01-4B78-A738-3ECFA55F5D92}"/>
            </a:ext>
          </a:extLst>
        </xdr:cNvPr>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FE3F2121-A9BA-429C-B3EE-E50F2A3D1D7E}"/>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9A8DDCA6-EA51-4CAD-B805-6209D59A308A}"/>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135043</xdr:rowOff>
    </xdr:from>
    <xdr:to>
      <xdr:col>81</xdr:col>
      <xdr:colOff>44450</xdr:colOff>
      <xdr:row>22</xdr:row>
      <xdr:rowOff>148449</xdr:rowOff>
    </xdr:to>
    <xdr:cxnSp macro="">
      <xdr:nvCxnSpPr>
        <xdr:cNvPr id="444" name="直線コネクタ 443">
          <a:extLst>
            <a:ext uri="{FF2B5EF4-FFF2-40B4-BE49-F238E27FC236}">
              <a16:creationId xmlns:a16="http://schemas.microsoft.com/office/drawing/2014/main" id="{7731BE18-3588-40C3-9126-236024CCA5FB}"/>
            </a:ext>
          </a:extLst>
        </xdr:cNvPr>
        <xdr:cNvCxnSpPr/>
      </xdr:nvCxnSpPr>
      <xdr:spPr>
        <a:xfrm>
          <a:off x="16179800" y="390694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C1B83E1B-8D65-4A1B-956A-42A4300D447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D1A0D08A-E79E-4A13-89BE-474ED179AB3D}"/>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135043</xdr:rowOff>
    </xdr:from>
    <xdr:to>
      <xdr:col>77</xdr:col>
      <xdr:colOff>44450</xdr:colOff>
      <xdr:row>22</xdr:row>
      <xdr:rowOff>163195</xdr:rowOff>
    </xdr:to>
    <xdr:cxnSp macro="">
      <xdr:nvCxnSpPr>
        <xdr:cNvPr id="447" name="直線コネクタ 446">
          <a:extLst>
            <a:ext uri="{FF2B5EF4-FFF2-40B4-BE49-F238E27FC236}">
              <a16:creationId xmlns:a16="http://schemas.microsoft.com/office/drawing/2014/main" id="{B5F7F8A2-F141-47F4-8420-D9E828968B56}"/>
            </a:ext>
          </a:extLst>
        </xdr:cNvPr>
        <xdr:cNvCxnSpPr/>
      </xdr:nvCxnSpPr>
      <xdr:spPr>
        <a:xfrm flipV="1">
          <a:off x="15290800" y="390694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8" name="フローチャート: 判断 447">
          <a:extLst>
            <a:ext uri="{FF2B5EF4-FFF2-40B4-BE49-F238E27FC236}">
              <a16:creationId xmlns:a16="http://schemas.microsoft.com/office/drawing/2014/main" id="{65DCC231-5A39-4848-9DE6-714F0DDB3510}"/>
            </a:ext>
          </a:extLst>
        </xdr:cNvPr>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9" name="テキスト ボックス 448">
          <a:extLst>
            <a:ext uri="{FF2B5EF4-FFF2-40B4-BE49-F238E27FC236}">
              <a16:creationId xmlns:a16="http://schemas.microsoft.com/office/drawing/2014/main" id="{FA8BD147-A56D-4EC9-A7C8-EEC08ADABCCD}"/>
            </a:ext>
          </a:extLst>
        </xdr:cNvPr>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163195</xdr:rowOff>
    </xdr:from>
    <xdr:to>
      <xdr:col>72</xdr:col>
      <xdr:colOff>203200</xdr:colOff>
      <xdr:row>23</xdr:row>
      <xdr:rowOff>112395</xdr:rowOff>
    </xdr:to>
    <xdr:cxnSp macro="">
      <xdr:nvCxnSpPr>
        <xdr:cNvPr id="450" name="直線コネクタ 449">
          <a:extLst>
            <a:ext uri="{FF2B5EF4-FFF2-40B4-BE49-F238E27FC236}">
              <a16:creationId xmlns:a16="http://schemas.microsoft.com/office/drawing/2014/main" id="{07135037-4057-415E-892B-ABA138C52FF7}"/>
            </a:ext>
          </a:extLst>
        </xdr:cNvPr>
        <xdr:cNvCxnSpPr/>
      </xdr:nvCxnSpPr>
      <xdr:spPr>
        <a:xfrm flipV="1">
          <a:off x="14401800" y="39350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170109</xdr:rowOff>
    </xdr:from>
    <xdr:to>
      <xdr:col>73</xdr:col>
      <xdr:colOff>44450</xdr:colOff>
      <xdr:row>14</xdr:row>
      <xdr:rowOff>100259</xdr:rowOff>
    </xdr:to>
    <xdr:sp macro="" textlink="">
      <xdr:nvSpPr>
        <xdr:cNvPr id="451" name="フローチャート: 判断 450">
          <a:extLst>
            <a:ext uri="{FF2B5EF4-FFF2-40B4-BE49-F238E27FC236}">
              <a16:creationId xmlns:a16="http://schemas.microsoft.com/office/drawing/2014/main" id="{BE08E49D-F16E-4A0A-8006-82598A9B4F4C}"/>
            </a:ext>
          </a:extLst>
        </xdr:cNvPr>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52" name="テキスト ボックス 451">
          <a:extLst>
            <a:ext uri="{FF2B5EF4-FFF2-40B4-BE49-F238E27FC236}">
              <a16:creationId xmlns:a16="http://schemas.microsoft.com/office/drawing/2014/main" id="{D525EB16-9AEC-4AAD-8B2E-7C9D170B418B}"/>
            </a:ext>
          </a:extLst>
        </xdr:cNvPr>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23</xdr:row>
      <xdr:rowOff>89605</xdr:rowOff>
    </xdr:from>
    <xdr:to>
      <xdr:col>68</xdr:col>
      <xdr:colOff>152400</xdr:colOff>
      <xdr:row>23</xdr:row>
      <xdr:rowOff>112395</xdr:rowOff>
    </xdr:to>
    <xdr:cxnSp macro="">
      <xdr:nvCxnSpPr>
        <xdr:cNvPr id="453" name="直線コネクタ 452">
          <a:extLst>
            <a:ext uri="{FF2B5EF4-FFF2-40B4-BE49-F238E27FC236}">
              <a16:creationId xmlns:a16="http://schemas.microsoft.com/office/drawing/2014/main" id="{CF764E7C-B602-4A4E-B76A-7D7DDBD83958}"/>
            </a:ext>
          </a:extLst>
        </xdr:cNvPr>
        <xdr:cNvCxnSpPr/>
      </xdr:nvCxnSpPr>
      <xdr:spPr>
        <a:xfrm>
          <a:off x="13512800" y="4032955"/>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97719</xdr:rowOff>
    </xdr:from>
    <xdr:to>
      <xdr:col>68</xdr:col>
      <xdr:colOff>203200</xdr:colOff>
      <xdr:row>14</xdr:row>
      <xdr:rowOff>27869</xdr:rowOff>
    </xdr:to>
    <xdr:sp macro="" textlink="">
      <xdr:nvSpPr>
        <xdr:cNvPr id="454" name="フローチャート: 判断 453">
          <a:extLst>
            <a:ext uri="{FF2B5EF4-FFF2-40B4-BE49-F238E27FC236}">
              <a16:creationId xmlns:a16="http://schemas.microsoft.com/office/drawing/2014/main" id="{201CDB25-35FB-41AE-8992-CE918F0BB6B0}"/>
            </a:ext>
          </a:extLst>
        </xdr:cNvPr>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5" name="テキスト ボックス 454">
          <a:extLst>
            <a:ext uri="{FF2B5EF4-FFF2-40B4-BE49-F238E27FC236}">
              <a16:creationId xmlns:a16="http://schemas.microsoft.com/office/drawing/2014/main" id="{163FC3E6-8141-4022-8BE5-B47772336018}"/>
            </a:ext>
          </a:extLst>
        </xdr:cNvPr>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6" name="フローチャート: 判断 455">
          <a:extLst>
            <a:ext uri="{FF2B5EF4-FFF2-40B4-BE49-F238E27FC236}">
              <a16:creationId xmlns:a16="http://schemas.microsoft.com/office/drawing/2014/main" id="{3225402D-C5BA-45E9-BD70-178E817B2C24}"/>
            </a:ext>
          </a:extLst>
        </xdr:cNvPr>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7" name="テキスト ボックス 456">
          <a:extLst>
            <a:ext uri="{FF2B5EF4-FFF2-40B4-BE49-F238E27FC236}">
              <a16:creationId xmlns:a16="http://schemas.microsoft.com/office/drawing/2014/main" id="{1495666D-4EBB-477D-8866-3E25671220EC}"/>
            </a:ext>
          </a:extLst>
        </xdr:cNvPr>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B3983E8C-E5AF-46FC-95A0-00F5D56A305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E6015239-3EA9-4533-8F5C-677F87C5FAA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660A2A8-977B-431F-8599-F5A685FB845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FF014C3B-3342-4F46-9BCF-49A4AAE3123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AA3C56F5-345E-4CA9-A0C5-7A6B6A4EF4B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97649</xdr:rowOff>
    </xdr:from>
    <xdr:to>
      <xdr:col>81</xdr:col>
      <xdr:colOff>95250</xdr:colOff>
      <xdr:row>23</xdr:row>
      <xdr:rowOff>27799</xdr:rowOff>
    </xdr:to>
    <xdr:sp macro="" textlink="">
      <xdr:nvSpPr>
        <xdr:cNvPr id="463" name="楕円 462">
          <a:extLst>
            <a:ext uri="{FF2B5EF4-FFF2-40B4-BE49-F238E27FC236}">
              <a16:creationId xmlns:a16="http://schemas.microsoft.com/office/drawing/2014/main" id="{7EE4C8E7-6FE9-4DFB-8CF8-6FDF318B27BB}"/>
            </a:ext>
          </a:extLst>
        </xdr:cNvPr>
        <xdr:cNvSpPr/>
      </xdr:nvSpPr>
      <xdr:spPr>
        <a:xfrm>
          <a:off x="16967200" y="386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164976</xdr:rowOff>
    </xdr:from>
    <xdr:ext cx="762000" cy="259045"/>
    <xdr:sp macro="" textlink="">
      <xdr:nvSpPr>
        <xdr:cNvPr id="464" name="将来負担の状況該当値テキスト">
          <a:extLst>
            <a:ext uri="{FF2B5EF4-FFF2-40B4-BE49-F238E27FC236}">
              <a16:creationId xmlns:a16="http://schemas.microsoft.com/office/drawing/2014/main" id="{074301D1-06E0-450E-924E-C695DA3F2547}"/>
            </a:ext>
          </a:extLst>
        </xdr:cNvPr>
        <xdr:cNvSpPr txBox="1"/>
      </xdr:nvSpPr>
      <xdr:spPr>
        <a:xfrm>
          <a:off x="17106900" y="3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84243</xdr:rowOff>
    </xdr:from>
    <xdr:to>
      <xdr:col>77</xdr:col>
      <xdr:colOff>95250</xdr:colOff>
      <xdr:row>23</xdr:row>
      <xdr:rowOff>14393</xdr:rowOff>
    </xdr:to>
    <xdr:sp macro="" textlink="">
      <xdr:nvSpPr>
        <xdr:cNvPr id="465" name="楕円 464">
          <a:extLst>
            <a:ext uri="{FF2B5EF4-FFF2-40B4-BE49-F238E27FC236}">
              <a16:creationId xmlns:a16="http://schemas.microsoft.com/office/drawing/2014/main" id="{DF5C8E53-B846-4F39-A5F6-38E3FFAE52DA}"/>
            </a:ext>
          </a:extLst>
        </xdr:cNvPr>
        <xdr:cNvSpPr/>
      </xdr:nvSpPr>
      <xdr:spPr>
        <a:xfrm>
          <a:off x="16129000" y="38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170620</xdr:rowOff>
    </xdr:from>
    <xdr:ext cx="736600" cy="259045"/>
    <xdr:sp macro="" textlink="">
      <xdr:nvSpPr>
        <xdr:cNvPr id="466" name="テキスト ボックス 465">
          <a:extLst>
            <a:ext uri="{FF2B5EF4-FFF2-40B4-BE49-F238E27FC236}">
              <a16:creationId xmlns:a16="http://schemas.microsoft.com/office/drawing/2014/main" id="{10A8014E-25B9-464E-9321-7304015BD3E3}"/>
            </a:ext>
          </a:extLst>
        </xdr:cNvPr>
        <xdr:cNvSpPr txBox="1"/>
      </xdr:nvSpPr>
      <xdr:spPr>
        <a:xfrm>
          <a:off x="15798800" y="394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112395</xdr:rowOff>
    </xdr:from>
    <xdr:to>
      <xdr:col>73</xdr:col>
      <xdr:colOff>44450</xdr:colOff>
      <xdr:row>23</xdr:row>
      <xdr:rowOff>42545</xdr:rowOff>
    </xdr:to>
    <xdr:sp macro="" textlink="">
      <xdr:nvSpPr>
        <xdr:cNvPr id="467" name="楕円 466">
          <a:extLst>
            <a:ext uri="{FF2B5EF4-FFF2-40B4-BE49-F238E27FC236}">
              <a16:creationId xmlns:a16="http://schemas.microsoft.com/office/drawing/2014/main" id="{5567C43E-4FE1-4022-9056-B7F20236EB1B}"/>
            </a:ext>
          </a:extLst>
        </xdr:cNvPr>
        <xdr:cNvSpPr/>
      </xdr:nvSpPr>
      <xdr:spPr>
        <a:xfrm>
          <a:off x="15240000" y="38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27322</xdr:rowOff>
    </xdr:from>
    <xdr:ext cx="762000" cy="259045"/>
    <xdr:sp macro="" textlink="">
      <xdr:nvSpPr>
        <xdr:cNvPr id="468" name="テキスト ボックス 467">
          <a:extLst>
            <a:ext uri="{FF2B5EF4-FFF2-40B4-BE49-F238E27FC236}">
              <a16:creationId xmlns:a16="http://schemas.microsoft.com/office/drawing/2014/main" id="{03CFB2D7-9D8C-4A0E-A64A-F2122A65C633}"/>
            </a:ext>
          </a:extLst>
        </xdr:cNvPr>
        <xdr:cNvSpPr txBox="1"/>
      </xdr:nvSpPr>
      <xdr:spPr>
        <a:xfrm>
          <a:off x="14909800" y="397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23</xdr:row>
      <xdr:rowOff>61595</xdr:rowOff>
    </xdr:from>
    <xdr:to>
      <xdr:col>68</xdr:col>
      <xdr:colOff>203200</xdr:colOff>
      <xdr:row>23</xdr:row>
      <xdr:rowOff>163195</xdr:rowOff>
    </xdr:to>
    <xdr:sp macro="" textlink="">
      <xdr:nvSpPr>
        <xdr:cNvPr id="469" name="楕円 468">
          <a:extLst>
            <a:ext uri="{FF2B5EF4-FFF2-40B4-BE49-F238E27FC236}">
              <a16:creationId xmlns:a16="http://schemas.microsoft.com/office/drawing/2014/main" id="{01C0CD99-E4EE-419D-84B2-5ABDB62C5836}"/>
            </a:ext>
          </a:extLst>
        </xdr:cNvPr>
        <xdr:cNvSpPr/>
      </xdr:nvSpPr>
      <xdr:spPr>
        <a:xfrm>
          <a:off x="14351000" y="40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147972</xdr:rowOff>
    </xdr:from>
    <xdr:ext cx="762000" cy="259045"/>
    <xdr:sp macro="" textlink="">
      <xdr:nvSpPr>
        <xdr:cNvPr id="470" name="テキスト ボックス 469">
          <a:extLst>
            <a:ext uri="{FF2B5EF4-FFF2-40B4-BE49-F238E27FC236}">
              <a16:creationId xmlns:a16="http://schemas.microsoft.com/office/drawing/2014/main" id="{9173D836-1353-49F4-B4C1-66C5AE06F587}"/>
            </a:ext>
          </a:extLst>
        </xdr:cNvPr>
        <xdr:cNvSpPr txBox="1"/>
      </xdr:nvSpPr>
      <xdr:spPr>
        <a:xfrm>
          <a:off x="14020800" y="409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38805</xdr:rowOff>
    </xdr:from>
    <xdr:to>
      <xdr:col>64</xdr:col>
      <xdr:colOff>152400</xdr:colOff>
      <xdr:row>23</xdr:row>
      <xdr:rowOff>140405</xdr:rowOff>
    </xdr:to>
    <xdr:sp macro="" textlink="">
      <xdr:nvSpPr>
        <xdr:cNvPr id="471" name="楕円 470">
          <a:extLst>
            <a:ext uri="{FF2B5EF4-FFF2-40B4-BE49-F238E27FC236}">
              <a16:creationId xmlns:a16="http://schemas.microsoft.com/office/drawing/2014/main" id="{1E0AB5EC-C53C-4888-921B-1A425D874C1E}"/>
            </a:ext>
          </a:extLst>
        </xdr:cNvPr>
        <xdr:cNvSpPr/>
      </xdr:nvSpPr>
      <xdr:spPr>
        <a:xfrm>
          <a:off x="13462000" y="39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125182</xdr:rowOff>
    </xdr:from>
    <xdr:ext cx="762000" cy="259045"/>
    <xdr:sp macro="" textlink="">
      <xdr:nvSpPr>
        <xdr:cNvPr id="472" name="テキスト ボックス 471">
          <a:extLst>
            <a:ext uri="{FF2B5EF4-FFF2-40B4-BE49-F238E27FC236}">
              <a16:creationId xmlns:a16="http://schemas.microsoft.com/office/drawing/2014/main" id="{E64A6D9D-785F-4FFF-9C35-34EBB8EC1BA2}"/>
            </a:ext>
          </a:extLst>
        </xdr:cNvPr>
        <xdr:cNvSpPr txBox="1"/>
      </xdr:nvSpPr>
      <xdr:spPr>
        <a:xfrm>
          <a:off x="13131800" y="406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112,916
111,333
754.92
62,341,123
60,544,242
1,207,297
32,109,084
84,245,999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職員数が減少しているため、類似団体平均や全国平均と比較しても低水準である。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今後は、採用人数を増やし、職員数の適正化を図る。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6350</xdr:rowOff>
    </xdr:from>
    <xdr:to>
      <xdr:col>24</xdr:col>
      <xdr:colOff>25400</xdr:colOff>
      <xdr:row>33</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6642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1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6350</xdr:rowOff>
    </xdr:from>
    <xdr:to>
      <xdr:col>19</xdr:col>
      <xdr:colOff>187325</xdr:colOff>
      <xdr:row>34</xdr:row>
      <xdr:rowOff>114300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6642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19050</xdr:rowOff>
    </xdr:from>
    <xdr:to>
      <xdr:col>15</xdr:col>
      <xdr:colOff>98425</xdr:colOff>
      <xdr:row>34</xdr:row>
      <xdr:rowOff>114300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76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127000</xdr:rowOff>
    </xdr:from>
    <xdr:to>
      <xdr:col>11</xdr:col>
      <xdr:colOff>9525</xdr:colOff>
      <xdr:row>33</xdr:row>
      <xdr:rowOff>19050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1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82550</xdr:rowOff>
    </xdr:from>
    <xdr:to>
      <xdr:col>24</xdr:col>
      <xdr:colOff>76200</xdr:colOff>
      <xdr:row>34</xdr:row>
      <xdr:rowOff>12700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127000</xdr:rowOff>
    </xdr:from>
    <xdr:to>
      <xdr:col>20</xdr:col>
      <xdr:colOff>38100</xdr:colOff>
      <xdr:row>33</xdr:row>
      <xdr:rowOff>57150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38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63500</xdr:rowOff>
    </xdr:from>
    <xdr:to>
      <xdr:col>15</xdr:col>
      <xdr:colOff>149225</xdr:colOff>
      <xdr:row>34</xdr:row>
      <xdr:rowOff>165100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139700</xdr:rowOff>
    </xdr:from>
    <xdr:to>
      <xdr:col>11</xdr:col>
      <xdr:colOff>60325</xdr:colOff>
      <xdr:row>33</xdr:row>
      <xdr:rowOff>69850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80027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76200</xdr:rowOff>
    </xdr:from>
    <xdr:to>
      <xdr:col>6</xdr:col>
      <xdr:colOff>171450</xdr:colOff>
      <xdr:row>33</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類似団体平均と比較すると低い水準で推移しているが、燃料費や電気料高騰の影響により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引き続き公共施設の維持管理費の縮減を図り、物件費の一層の抑制に努める。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4536</xdr:rowOff>
    </xdr:from>
    <xdr:to>
      <xdr:col>82</xdr:col>
      <xdr:colOff>107950</xdr:colOff>
      <xdr:row>14</xdr:row>
      <xdr:rowOff>29029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233386"/>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135363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3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4536</xdr:rowOff>
    </xdr:from>
    <xdr:to>
      <xdr:col>78</xdr:col>
      <xdr:colOff>69850</xdr:colOff>
      <xdr:row>13</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233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14</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298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83457</xdr:rowOff>
    </xdr:from>
    <xdr:to>
      <xdr:col>69</xdr:col>
      <xdr:colOff>92075</xdr:colOff>
      <xdr:row>14</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8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149679</xdr:rowOff>
    </xdr:from>
    <xdr:to>
      <xdr:col>82</xdr:col>
      <xdr:colOff>158750</xdr:colOff>
      <xdr:row>14</xdr:row>
      <xdr:rowOff>79829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166206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125186</xdr:rowOff>
    </xdr:from>
    <xdr:to>
      <xdr:col>78</xdr:col>
      <xdr:colOff>120650</xdr:colOff>
      <xdr:row>13</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65513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195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32657</xdr:rowOff>
    </xdr:from>
    <xdr:to>
      <xdr:col>65</xdr:col>
      <xdr:colOff>53975</xdr:colOff>
      <xdr:row>14</xdr:row>
      <xdr:rowOff>134257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144434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自立支援給付費や法人保育園運営費など、障害者福祉・児童福祉分野の財政需要が増嵩していることが要因である。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今後も扶助費の増嵩は避けられないと認識しているが、財政運営への影響が最小限となるよう努める。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59</xdr:row>
      <xdr:rowOff>1270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5106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104157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58</xdr:row>
      <xdr:rowOff>35560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510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59</xdr:row>
      <xdr:rowOff>115570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796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149860</xdr:rowOff>
    </xdr:from>
    <xdr:to>
      <xdr:col>11</xdr:col>
      <xdr:colOff>9525</xdr:colOff>
      <xdr:row>59</xdr:row>
      <xdr:rowOff>115570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93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119397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64770</xdr:rowOff>
    </xdr:from>
    <xdr:to>
      <xdr:col>11</xdr:col>
      <xdr:colOff>60325</xdr:colOff>
      <xdr:row>59</xdr:row>
      <xdr:rowOff>166370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151147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99060</xdr:rowOff>
    </xdr:from>
    <xdr:to>
      <xdr:col>6</xdr:col>
      <xdr:colOff>171450</xdr:colOff>
      <xdr:row>59</xdr:row>
      <xdr:rowOff>29210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13987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ほぼ同水準で推移しており、類似団体内や全国平均と比較しても低水準を保っている。</a:t>
          </a:r>
        </a:p>
        <a:p>
          <a:r>
            <a:rPr kumimoji="1" lang="ja-JP" altLang="en-US" sz="1300">
              <a:latin typeface="ＭＳ Ｐゴシック" panose="020B0600070205080204" pitchFamily="50" charset="-128"/>
              <a:ea typeface="ＭＳ Ｐゴシック" panose="020B0600070205080204" pitchFamily="50" charset="-128"/>
            </a:rPr>
            <a:t>今後も、財政需要が増大する中、事務事業の見直しや事業の優先度を適切に判断し、歳出の抑制に努める。 </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139700</xdr:rowOff>
    </xdr:from>
    <xdr:to>
      <xdr:col>82</xdr:col>
      <xdr:colOff>107950</xdr:colOff>
      <xdr:row>55</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98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139700</xdr:rowOff>
    </xdr:from>
    <xdr:to>
      <xdr:col>78</xdr:col>
      <xdr:colOff>69850</xdr:colOff>
      <xdr:row>55</xdr:row>
      <xdr:rowOff>57150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39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57150</xdr:rowOff>
    </xdr:from>
    <xdr:to>
      <xdr:col>73</xdr:col>
      <xdr:colOff>180975</xdr:colOff>
      <xdr:row>55</xdr:row>
      <xdr:rowOff>95250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95250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461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88900</xdr:rowOff>
    </xdr:from>
    <xdr:to>
      <xdr:col>78</xdr:col>
      <xdr:colOff>120650</xdr:colOff>
      <xdr:row>55</xdr:row>
      <xdr:rowOff>19050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6350</xdr:rowOff>
    </xdr:from>
    <xdr:to>
      <xdr:col>74</xdr:col>
      <xdr:colOff>31750</xdr:colOff>
      <xdr:row>55</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44450</xdr:rowOff>
    </xdr:from>
    <xdr:to>
      <xdr:col>69</xdr:col>
      <xdr:colOff>142875</xdr:colOff>
      <xdr:row>55</xdr:row>
      <xdr:rowOff>146050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156227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前年度より増加した要因は、令和３年度に負担金や補助金等が減少していたことによるもので、新型コロナウイルス感染症の影響による一時的な減少であると考えられる。</a:t>
          </a:r>
        </a:p>
        <a:p>
          <a:r>
            <a:rPr kumimoji="1" lang="ja-JP" altLang="en-US" sz="1300">
              <a:latin typeface="ＭＳ Ｐゴシック" panose="020B0600070205080204" pitchFamily="50" charset="-128"/>
              <a:ea typeface="ＭＳ Ｐゴシック" panose="020B0600070205080204" pitchFamily="50" charset="-128"/>
            </a:rPr>
            <a:t>類似団体平均や全国平均を大幅に上回る水準で推移しているため、補助金等の適正化により歳出削減に努める。 </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100330</xdr:rowOff>
    </xdr:from>
    <xdr:to>
      <xdr:col>82</xdr:col>
      <xdr:colOff>107950</xdr:colOff>
      <xdr:row>38</xdr:row>
      <xdr:rowOff>58420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4439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100330</xdr:rowOff>
    </xdr:from>
    <xdr:to>
      <xdr:col>78</xdr:col>
      <xdr:colOff>69850</xdr:colOff>
      <xdr:row>38</xdr:row>
      <xdr:rowOff>81280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443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161307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104140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43197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119380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61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49530</xdr:rowOff>
    </xdr:from>
    <xdr:to>
      <xdr:col>78</xdr:col>
      <xdr:colOff>120650</xdr:colOff>
      <xdr:row>37</xdr:row>
      <xdr:rowOff>151130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68580</xdr:rowOff>
    </xdr:from>
    <xdr:to>
      <xdr:col>65</xdr:col>
      <xdr:colOff>53975</xdr:colOff>
      <xdr:row>38</xdr:row>
      <xdr:rowOff>170180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154957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ほぼ横ばい傾向であるが、類似団体平均や全国平均と比較するときわめて高い水準にあることから、引き続き一層の地方債発行額の抑制及び計画的な償還管理に努める。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58420</xdr:rowOff>
    </xdr:from>
    <xdr:to>
      <xdr:col>24</xdr:col>
      <xdr:colOff>25400</xdr:colOff>
      <xdr:row>79</xdr:row>
      <xdr:rowOff>83565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45720"/>
          <a:ext cx="0" cy="882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55642</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6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83565</xdr:rowOff>
    </xdr:from>
    <xdr:to>
      <xdr:col>24</xdr:col>
      <xdr:colOff>114300</xdr:colOff>
      <xdr:row>79</xdr:row>
      <xdr:rowOff>83565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6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144797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58420</xdr:rowOff>
    </xdr:from>
    <xdr:to>
      <xdr:col>24</xdr:col>
      <xdr:colOff>114300</xdr:colOff>
      <xdr:row>74</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83565</xdr:rowOff>
    </xdr:from>
    <xdr:to>
      <xdr:col>24</xdr:col>
      <xdr:colOff>25400</xdr:colOff>
      <xdr:row>79</xdr:row>
      <xdr:rowOff>92711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6281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92711</xdr:rowOff>
    </xdr:from>
    <xdr:to>
      <xdr:col>19</xdr:col>
      <xdr:colOff>187325</xdr:colOff>
      <xdr:row>79</xdr:row>
      <xdr:rowOff>92711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637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167639</xdr:rowOff>
    </xdr:from>
    <xdr:to>
      <xdr:col>20</xdr:col>
      <xdr:colOff>38100</xdr:colOff>
      <xdr:row>77</xdr:row>
      <xdr:rowOff>97789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92711</xdr:rowOff>
    </xdr:from>
    <xdr:to>
      <xdr:col>15</xdr:col>
      <xdr:colOff>98425</xdr:colOff>
      <xdr:row>79</xdr:row>
      <xdr:rowOff>110998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6372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110998</xdr:rowOff>
    </xdr:from>
    <xdr:to>
      <xdr:col>11</xdr:col>
      <xdr:colOff>9525</xdr:colOff>
      <xdr:row>79</xdr:row>
      <xdr:rowOff>120142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655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32765</xdr:rowOff>
    </xdr:from>
    <xdr:to>
      <xdr:col>24</xdr:col>
      <xdr:colOff>76200</xdr:colOff>
      <xdr:row>79</xdr:row>
      <xdr:rowOff>134365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112792</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41911</xdr:rowOff>
    </xdr:from>
    <xdr:to>
      <xdr:col>15</xdr:col>
      <xdr:colOff>149225</xdr:colOff>
      <xdr:row>79</xdr:row>
      <xdr:rowOff>143511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60198</xdr:rowOff>
    </xdr:from>
    <xdr:to>
      <xdr:col>11</xdr:col>
      <xdr:colOff>60325</xdr:colOff>
      <xdr:row>79</xdr:row>
      <xdr:rowOff>161798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146575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69342</xdr:rowOff>
    </xdr:from>
    <xdr:to>
      <xdr:col>6</xdr:col>
      <xdr:colOff>171450</xdr:colOff>
      <xdr:row>79</xdr:row>
      <xdr:rowOff>170942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155719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類似団体平均を下回っているものの、扶助費や補助費等の増加により財政構造の硬直化が進んでいるため、改善に向け、より一層の経常経費の削減に努める。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136144</xdr:rowOff>
    </xdr:from>
    <xdr:to>
      <xdr:col>82</xdr:col>
      <xdr:colOff>107950</xdr:colOff>
      <xdr:row>76</xdr:row>
      <xdr:rowOff>108713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823444"/>
          <a:ext cx="838200" cy="3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136144</xdr:rowOff>
    </xdr:from>
    <xdr:to>
      <xdr:col>78</xdr:col>
      <xdr:colOff>69850</xdr:colOff>
      <xdr:row>76</xdr:row>
      <xdr:rowOff>90424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82344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206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168148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160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74439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85344</xdr:rowOff>
    </xdr:from>
    <xdr:to>
      <xdr:col>78</xdr:col>
      <xdr:colOff>120650</xdr:colOff>
      <xdr:row>75</xdr:row>
      <xdr:rowOff>15494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25671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3194</xdr:rowOff>
    </xdr:from>
    <xdr:to>
      <xdr:col>29</xdr:col>
      <xdr:colOff>127000</xdr:colOff>
      <xdr:row>17</xdr:row>
      <xdr:rowOff>28245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65469"/>
          <a:ext cx="647700" cy="25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110158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146869</xdr:rowOff>
    </xdr:from>
    <xdr:to>
      <xdr:col>26</xdr:col>
      <xdr:colOff>50800</xdr:colOff>
      <xdr:row>17</xdr:row>
      <xdr:rowOff>28245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37694"/>
          <a:ext cx="698500" cy="52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146869</xdr:rowOff>
    </xdr:from>
    <xdr:to>
      <xdr:col>22</xdr:col>
      <xdr:colOff>114300</xdr:colOff>
      <xdr:row>17</xdr:row>
      <xdr:rowOff>79032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37694"/>
          <a:ext cx="698500" cy="103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78833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79032</xdr:rowOff>
    </xdr:from>
    <xdr:to>
      <xdr:col>18</xdr:col>
      <xdr:colOff>177800</xdr:colOff>
      <xdr:row>17</xdr:row>
      <xdr:rowOff>86595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41307"/>
          <a:ext cx="698500" cy="7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139317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123844</xdr:rowOff>
    </xdr:from>
    <xdr:to>
      <xdr:col>29</xdr:col>
      <xdr:colOff>177800</xdr:colOff>
      <xdr:row>17</xdr:row>
      <xdr:rowOff>53994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1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95921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8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148895</xdr:rowOff>
    </xdr:from>
    <xdr:to>
      <xdr:col>26</xdr:col>
      <xdr:colOff>101600</xdr:colOff>
      <xdr:row>17</xdr:row>
      <xdr:rowOff>79045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63822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2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96069</xdr:rowOff>
    </xdr:from>
    <xdr:to>
      <xdr:col>22</xdr:col>
      <xdr:colOff>165100</xdr:colOff>
      <xdr:row>17</xdr:row>
      <xdr:rowOff>26219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8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36396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5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28232</xdr:rowOff>
    </xdr:from>
    <xdr:to>
      <xdr:col>19</xdr:col>
      <xdr:colOff>38100</xdr:colOff>
      <xdr:row>17</xdr:row>
      <xdr:rowOff>129832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114609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7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35795</xdr:rowOff>
    </xdr:from>
    <xdr:to>
      <xdr:col>15</xdr:col>
      <xdr:colOff>101600</xdr:colOff>
      <xdr:row>17</xdr:row>
      <xdr:rowOff>137395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9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147572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6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255153</xdr:rowOff>
    </xdr:from>
    <xdr:to>
      <xdr:col>29</xdr:col>
      <xdr:colOff>127000</xdr:colOff>
      <xdr:row>34</xdr:row>
      <xdr:rowOff>55677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179703"/>
          <a:ext cx="647700" cy="14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95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255153</xdr:rowOff>
    </xdr:from>
    <xdr:to>
      <xdr:col>26</xdr:col>
      <xdr:colOff>50800</xdr:colOff>
      <xdr:row>34</xdr:row>
      <xdr:rowOff>177978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179703"/>
          <a:ext cx="698500" cy="26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71228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2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177978</xdr:rowOff>
    </xdr:from>
    <xdr:to>
      <xdr:col>22</xdr:col>
      <xdr:colOff>114300</xdr:colOff>
      <xdr:row>34</xdr:row>
      <xdr:rowOff>228270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445428"/>
          <a:ext cx="698500" cy="5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151277</xdr:rowOff>
    </xdr:from>
    <xdr:to>
      <xdr:col>18</xdr:col>
      <xdr:colOff>177800</xdr:colOff>
      <xdr:row>34</xdr:row>
      <xdr:rowOff>228270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18727"/>
          <a:ext cx="698500" cy="7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4877</xdr:rowOff>
    </xdr:from>
    <xdr:to>
      <xdr:col>29</xdr:col>
      <xdr:colOff>177800</xdr:colOff>
      <xdr:row>34</xdr:row>
      <xdr:rowOff>106477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272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294454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21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204353</xdr:rowOff>
    </xdr:from>
    <xdr:to>
      <xdr:col>26</xdr:col>
      <xdr:colOff>101600</xdr:colOff>
      <xdr:row>33</xdr:row>
      <xdr:rowOff>305953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12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144680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589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127178</xdr:rowOff>
    </xdr:from>
    <xdr:to>
      <xdr:col>22</xdr:col>
      <xdr:colOff>165100</xdr:colOff>
      <xdr:row>34</xdr:row>
      <xdr:rowOff>228778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39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238955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16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177470</xdr:rowOff>
    </xdr:from>
    <xdr:to>
      <xdr:col>19</xdr:col>
      <xdr:colOff>38100</xdr:colOff>
      <xdr:row>34</xdr:row>
      <xdr:rowOff>279070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44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289247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100477</xdr:rowOff>
    </xdr:from>
    <xdr:to>
      <xdr:col>15</xdr:col>
      <xdr:colOff>101600</xdr:colOff>
      <xdr:row>34</xdr:row>
      <xdr:rowOff>202077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36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212254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3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112,916
111,333
754.92
62,341,123
60,544,242
1,207,297
32,109,084
84,245,999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130708</xdr:rowOff>
    </xdr:from>
    <xdr:to>
      <xdr:col>24</xdr:col>
      <xdr:colOff>63500</xdr:colOff>
      <xdr:row>36</xdr:row>
      <xdr:rowOff>169037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02908"/>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83316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120345</xdr:rowOff>
    </xdr:from>
    <xdr:to>
      <xdr:col>19</xdr:col>
      <xdr:colOff>177800</xdr:colOff>
      <xdr:row>36</xdr:row>
      <xdr:rowOff>130708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92545"/>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7726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120345</xdr:rowOff>
    </xdr:from>
    <xdr:to>
      <xdr:col>15</xdr:col>
      <xdr:colOff>50800</xdr:colOff>
      <xdr:row>38</xdr:row>
      <xdr:rowOff>92570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92545"/>
          <a:ext cx="889000" cy="3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117682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92570</xdr:rowOff>
    </xdr:from>
    <xdr:to>
      <xdr:col>10</xdr:col>
      <xdr:colOff>114300</xdr:colOff>
      <xdr:row>38</xdr:row>
      <xdr:rowOff>119888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07670"/>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28986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53141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118237</xdr:rowOff>
    </xdr:from>
    <xdr:to>
      <xdr:col>24</xdr:col>
      <xdr:colOff>114300</xdr:colOff>
      <xdr:row>37</xdr:row>
      <xdr:rowOff>48387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96664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79908</xdr:rowOff>
    </xdr:from>
    <xdr:to>
      <xdr:col>20</xdr:col>
      <xdr:colOff>38100</xdr:colOff>
      <xdr:row>37</xdr:row>
      <xdr:rowOff>10058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1185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69545</xdr:rowOff>
    </xdr:from>
    <xdr:to>
      <xdr:col>15</xdr:col>
      <xdr:colOff>101600</xdr:colOff>
      <xdr:row>36</xdr:row>
      <xdr:rowOff>171145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162272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41770</xdr:rowOff>
    </xdr:from>
    <xdr:to>
      <xdr:col>10</xdr:col>
      <xdr:colOff>165100</xdr:colOff>
      <xdr:row>38</xdr:row>
      <xdr:rowOff>143370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134497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69088</xdr:rowOff>
    </xdr:from>
    <xdr:to>
      <xdr:col>6</xdr:col>
      <xdr:colOff>38100</xdr:colOff>
      <xdr:row>38</xdr:row>
      <xdr:rowOff>170688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161815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76019</xdr:rowOff>
    </xdr:from>
    <xdr:to>
      <xdr:col>24</xdr:col>
      <xdr:colOff>63500</xdr:colOff>
      <xdr:row>55</xdr:row>
      <xdr:rowOff>126964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05769"/>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149689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79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126964</xdr:rowOff>
    </xdr:from>
    <xdr:to>
      <xdr:col>19</xdr:col>
      <xdr:colOff>177800</xdr:colOff>
      <xdr:row>56</xdr:row>
      <xdr:rowOff>58579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56714"/>
          <a:ext cx="889000" cy="10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34899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58579</xdr:rowOff>
    </xdr:from>
    <xdr:to>
      <xdr:col>15</xdr:col>
      <xdr:colOff>50800</xdr:colOff>
      <xdr:row>58</xdr:row>
      <xdr:rowOff>52342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59779"/>
          <a:ext cx="889000" cy="33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51395</xdr:rowOff>
    </xdr:from>
    <xdr:to>
      <xdr:col>10</xdr:col>
      <xdr:colOff>114300</xdr:colOff>
      <xdr:row>58</xdr:row>
      <xdr:rowOff>52342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95495"/>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42108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112851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25219</xdr:rowOff>
    </xdr:from>
    <xdr:to>
      <xdr:col>24</xdr:col>
      <xdr:colOff>114300</xdr:colOff>
      <xdr:row>55</xdr:row>
      <xdr:rowOff>126819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48096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0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76164</xdr:rowOff>
    </xdr:from>
    <xdr:to>
      <xdr:col>20</xdr:col>
      <xdr:colOff>38100</xdr:colOff>
      <xdr:row>56</xdr:row>
      <xdr:rowOff>6314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22841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7779</xdr:rowOff>
    </xdr:from>
    <xdr:to>
      <xdr:col>15</xdr:col>
      <xdr:colOff>101600</xdr:colOff>
      <xdr:row>56</xdr:row>
      <xdr:rowOff>109379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125906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1542</xdr:rowOff>
    </xdr:from>
    <xdr:to>
      <xdr:col>10</xdr:col>
      <xdr:colOff>165100</xdr:colOff>
      <xdr:row>58</xdr:row>
      <xdr:rowOff>103142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94269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595</xdr:rowOff>
    </xdr:from>
    <xdr:to>
      <xdr:col>6</xdr:col>
      <xdr:colOff>38100</xdr:colOff>
      <xdr:row>58</xdr:row>
      <xdr:rowOff>102195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118722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121920</xdr:rowOff>
    </xdr:from>
    <xdr:to>
      <xdr:col>24</xdr:col>
      <xdr:colOff>63500</xdr:colOff>
      <xdr:row>78</xdr:row>
      <xdr:rowOff>12446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23570"/>
          <a:ext cx="838200" cy="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12446</xdr:rowOff>
    </xdr:from>
    <xdr:to>
      <xdr:col>19</xdr:col>
      <xdr:colOff>177800</xdr:colOff>
      <xdr:row>78</xdr:row>
      <xdr:rowOff>24512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855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24512</xdr:rowOff>
    </xdr:from>
    <xdr:to>
      <xdr:col>15</xdr:col>
      <xdr:colOff>50800</xdr:colOff>
      <xdr:row>78</xdr:row>
      <xdr:rowOff>41021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97612"/>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95394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17018</xdr:rowOff>
    </xdr:from>
    <xdr:to>
      <xdr:col>10</xdr:col>
      <xdr:colOff>114300</xdr:colOff>
      <xdr:row>78</xdr:row>
      <xdr:rowOff>41021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9011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71120</xdr:rowOff>
    </xdr:from>
    <xdr:to>
      <xdr:col>24</xdr:col>
      <xdr:colOff>114300</xdr:colOff>
      <xdr:row>78</xdr:row>
      <xdr:rowOff>1270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157497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8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133096</xdr:rowOff>
    </xdr:from>
    <xdr:to>
      <xdr:col>20</xdr:col>
      <xdr:colOff>38100</xdr:colOff>
      <xdr:row>78</xdr:row>
      <xdr:rowOff>63246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54373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145162</xdr:rowOff>
    </xdr:from>
    <xdr:to>
      <xdr:col>15</xdr:col>
      <xdr:colOff>101600</xdr:colOff>
      <xdr:row>78</xdr:row>
      <xdr:rowOff>75312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66439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3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161671</xdr:rowOff>
    </xdr:from>
    <xdr:to>
      <xdr:col>10</xdr:col>
      <xdr:colOff>165100</xdr:colOff>
      <xdr:row>78</xdr:row>
      <xdr:rowOff>91821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82948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137668</xdr:rowOff>
    </xdr:from>
    <xdr:to>
      <xdr:col>6</xdr:col>
      <xdr:colOff>38100</xdr:colOff>
      <xdr:row>78</xdr:row>
      <xdr:rowOff>67818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58945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3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46431</xdr:rowOff>
    </xdr:from>
    <xdr:to>
      <xdr:col>24</xdr:col>
      <xdr:colOff>62865</xdr:colOff>
      <xdr:row>98</xdr:row>
      <xdr:rowOff>111277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6931"/>
          <a:ext cx="1270" cy="143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115104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111277</xdr:rowOff>
    </xdr:from>
    <xdr:to>
      <xdr:col>24</xdr:col>
      <xdr:colOff>152400</xdr:colOff>
      <xdr:row>98</xdr:row>
      <xdr:rowOff>111277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1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164558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46431</xdr:rowOff>
    </xdr:from>
    <xdr:to>
      <xdr:col>24</xdr:col>
      <xdr:colOff>152400</xdr:colOff>
      <xdr:row>90</xdr:row>
      <xdr:rowOff>46431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56338</xdr:rowOff>
    </xdr:from>
    <xdr:to>
      <xdr:col>24</xdr:col>
      <xdr:colOff>63500</xdr:colOff>
      <xdr:row>93</xdr:row>
      <xdr:rowOff>131166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486838"/>
          <a:ext cx="838200" cy="58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51134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67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72707</xdr:rowOff>
    </xdr:from>
    <xdr:to>
      <xdr:col>24</xdr:col>
      <xdr:colOff>114300</xdr:colOff>
      <xdr:row>95</xdr:row>
      <xdr:rowOff>2857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8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56338</xdr:rowOff>
    </xdr:from>
    <xdr:to>
      <xdr:col>19</xdr:col>
      <xdr:colOff>177800</xdr:colOff>
      <xdr:row>95</xdr:row>
      <xdr:rowOff>120078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486838"/>
          <a:ext cx="889000" cy="92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122580</xdr:rowOff>
    </xdr:from>
    <xdr:to>
      <xdr:col>20</xdr:col>
      <xdr:colOff>38100</xdr:colOff>
      <xdr:row>92</xdr:row>
      <xdr:rowOff>52730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57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43857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581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120078</xdr:rowOff>
    </xdr:from>
    <xdr:to>
      <xdr:col>15</xdr:col>
      <xdr:colOff>50800</xdr:colOff>
      <xdr:row>96</xdr:row>
      <xdr:rowOff>61404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07828"/>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163957</xdr:rowOff>
    </xdr:from>
    <xdr:to>
      <xdr:col>15</xdr:col>
      <xdr:colOff>101600</xdr:colOff>
      <xdr:row>97</xdr:row>
      <xdr:rowOff>94107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85234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61404</xdr:rowOff>
    </xdr:from>
    <xdr:to>
      <xdr:col>10</xdr:col>
      <xdr:colOff>114300</xdr:colOff>
      <xdr:row>97</xdr:row>
      <xdr:rowOff>10313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20604"/>
          <a:ext cx="889000" cy="12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138545</xdr:rowOff>
    </xdr:from>
    <xdr:to>
      <xdr:col>10</xdr:col>
      <xdr:colOff>165100</xdr:colOff>
      <xdr:row>98</xdr:row>
      <xdr:rowOff>68695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59822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1918</xdr:rowOff>
    </xdr:from>
    <xdr:to>
      <xdr:col>6</xdr:col>
      <xdr:colOff>38100</xdr:colOff>
      <xdr:row>99</xdr:row>
      <xdr:rowOff>103518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7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94645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80366</xdr:rowOff>
    </xdr:from>
    <xdr:to>
      <xdr:col>24</xdr:col>
      <xdr:colOff>114300</xdr:colOff>
      <xdr:row>94</xdr:row>
      <xdr:rowOff>10516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103243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7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5538</xdr:rowOff>
    </xdr:from>
    <xdr:to>
      <xdr:col>20</xdr:col>
      <xdr:colOff>38100</xdr:colOff>
      <xdr:row>90</xdr:row>
      <xdr:rowOff>107138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43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123665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21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69278</xdr:rowOff>
    </xdr:from>
    <xdr:to>
      <xdr:col>15</xdr:col>
      <xdr:colOff>101600</xdr:colOff>
      <xdr:row>95</xdr:row>
      <xdr:rowOff>170878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15955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3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10604</xdr:rowOff>
    </xdr:from>
    <xdr:to>
      <xdr:col>10</xdr:col>
      <xdr:colOff>165100</xdr:colOff>
      <xdr:row>96</xdr:row>
      <xdr:rowOff>112204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128731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4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130963</xdr:rowOff>
    </xdr:from>
    <xdr:to>
      <xdr:col>6</xdr:col>
      <xdr:colOff>38100</xdr:colOff>
      <xdr:row>97</xdr:row>
      <xdr:rowOff>61113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77640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120383</xdr:rowOff>
    </xdr:from>
    <xdr:to>
      <xdr:col>55</xdr:col>
      <xdr:colOff>0</xdr:colOff>
      <xdr:row>36</xdr:row>
      <xdr:rowOff>149205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92583"/>
          <a:ext cx="838200" cy="2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165616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3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45380</xdr:rowOff>
    </xdr:from>
    <xdr:to>
      <xdr:col>50</xdr:col>
      <xdr:colOff>114300</xdr:colOff>
      <xdr:row>36</xdr:row>
      <xdr:rowOff>149205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74680"/>
          <a:ext cx="889000" cy="44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116448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4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45380</xdr:rowOff>
    </xdr:from>
    <xdr:to>
      <xdr:col>45</xdr:col>
      <xdr:colOff>177800</xdr:colOff>
      <xdr:row>37</xdr:row>
      <xdr:rowOff>5173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74680"/>
          <a:ext cx="889000" cy="4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5173</xdr:rowOff>
    </xdr:from>
    <xdr:to>
      <xdr:col>41</xdr:col>
      <xdr:colOff>50800</xdr:colOff>
      <xdr:row>37</xdr:row>
      <xdr:rowOff>11364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48823"/>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167453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9194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69583</xdr:rowOff>
    </xdr:from>
    <xdr:to>
      <xdr:col>55</xdr:col>
      <xdr:colOff>50800</xdr:colOff>
      <xdr:row>36</xdr:row>
      <xdr:rowOff>171183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4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92460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9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98405</xdr:rowOff>
    </xdr:from>
    <xdr:to>
      <xdr:col>50</xdr:col>
      <xdr:colOff>165100</xdr:colOff>
      <xdr:row>37</xdr:row>
      <xdr:rowOff>28555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45082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04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166030</xdr:rowOff>
    </xdr:from>
    <xdr:to>
      <xdr:col>46</xdr:col>
      <xdr:colOff>38100</xdr:colOff>
      <xdr:row>34</xdr:row>
      <xdr:rowOff>96180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112707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59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125823</xdr:rowOff>
    </xdr:from>
    <xdr:to>
      <xdr:col>41</xdr:col>
      <xdr:colOff>101600</xdr:colOff>
      <xdr:row>37</xdr:row>
      <xdr:rowOff>55973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72500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132014</xdr:rowOff>
    </xdr:from>
    <xdr:to>
      <xdr:col>36</xdr:col>
      <xdr:colOff>165100</xdr:colOff>
      <xdr:row>37</xdr:row>
      <xdr:rowOff>62164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78691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7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90189</xdr:rowOff>
    </xdr:from>
    <xdr:to>
      <xdr:col>55</xdr:col>
      <xdr:colOff>0</xdr:colOff>
      <xdr:row>51</xdr:row>
      <xdr:rowOff>121565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8662689"/>
          <a:ext cx="838200" cy="20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101407</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3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79864</xdr:rowOff>
    </xdr:from>
    <xdr:to>
      <xdr:col>50</xdr:col>
      <xdr:colOff>114300</xdr:colOff>
      <xdr:row>51</xdr:row>
      <xdr:rowOff>121565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8823814"/>
          <a:ext cx="889000" cy="4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44143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79864</xdr:rowOff>
    </xdr:from>
    <xdr:to>
      <xdr:col>45</xdr:col>
      <xdr:colOff>177800</xdr:colOff>
      <xdr:row>53</xdr:row>
      <xdr:rowOff>142310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8823814"/>
          <a:ext cx="889000" cy="4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78452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142310</xdr:rowOff>
    </xdr:from>
    <xdr:to>
      <xdr:col>41</xdr:col>
      <xdr:colOff>50800</xdr:colOff>
      <xdr:row>54</xdr:row>
      <xdr:rowOff>112687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229160"/>
          <a:ext cx="889000" cy="14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60793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1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97769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39389</xdr:rowOff>
    </xdr:from>
    <xdr:to>
      <xdr:col>55</xdr:col>
      <xdr:colOff>50800</xdr:colOff>
      <xdr:row>50</xdr:row>
      <xdr:rowOff>140989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86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163866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856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70765</xdr:rowOff>
    </xdr:from>
    <xdr:to>
      <xdr:col>50</xdr:col>
      <xdr:colOff>165100</xdr:colOff>
      <xdr:row>52</xdr:row>
      <xdr:rowOff>915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81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17442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858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29064</xdr:rowOff>
    </xdr:from>
    <xdr:to>
      <xdr:col>46</xdr:col>
      <xdr:colOff>38100</xdr:colOff>
      <xdr:row>51</xdr:row>
      <xdr:rowOff>130664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87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147191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854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91510</xdr:rowOff>
    </xdr:from>
    <xdr:to>
      <xdr:col>41</xdr:col>
      <xdr:colOff>101600</xdr:colOff>
      <xdr:row>54</xdr:row>
      <xdr:rowOff>21660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1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38187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895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61887</xdr:rowOff>
    </xdr:from>
    <xdr:to>
      <xdr:col>36</xdr:col>
      <xdr:colOff>165100</xdr:colOff>
      <xdr:row>54</xdr:row>
      <xdr:rowOff>163487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3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8564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0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109716</xdr:rowOff>
    </xdr:from>
    <xdr:to>
      <xdr:col>55</xdr:col>
      <xdr:colOff>0</xdr:colOff>
      <xdr:row>78</xdr:row>
      <xdr:rowOff>62033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11366"/>
          <a:ext cx="838200" cy="12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118533</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62033</xdr:rowOff>
    </xdr:from>
    <xdr:to>
      <xdr:col>50</xdr:col>
      <xdr:colOff>114300</xdr:colOff>
      <xdr:row>78</xdr:row>
      <xdr:rowOff>107753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3513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22561</xdr:rowOff>
    </xdr:from>
    <xdr:to>
      <xdr:col>45</xdr:col>
      <xdr:colOff>177800</xdr:colOff>
      <xdr:row>78</xdr:row>
      <xdr:rowOff>107753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95661"/>
          <a:ext cx="889000" cy="8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22561</xdr:rowOff>
    </xdr:from>
    <xdr:to>
      <xdr:col>41</xdr:col>
      <xdr:colOff>50800</xdr:colOff>
      <xdr:row>78</xdr:row>
      <xdr:rowOff>160217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95661"/>
          <a:ext cx="889000" cy="13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39197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58916</xdr:rowOff>
    </xdr:from>
    <xdr:to>
      <xdr:col>55</xdr:col>
      <xdr:colOff>50800</xdr:colOff>
      <xdr:row>77</xdr:row>
      <xdr:rowOff>160516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81793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11233</xdr:rowOff>
    </xdr:from>
    <xdr:to>
      <xdr:col>50</xdr:col>
      <xdr:colOff>165100</xdr:colOff>
      <xdr:row>78</xdr:row>
      <xdr:rowOff>112833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8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103960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56953</xdr:rowOff>
    </xdr:from>
    <xdr:to>
      <xdr:col>46</xdr:col>
      <xdr:colOff>38100</xdr:colOff>
      <xdr:row>78</xdr:row>
      <xdr:rowOff>158553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149680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2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143211</xdr:rowOff>
    </xdr:from>
    <xdr:to>
      <xdr:col>41</xdr:col>
      <xdr:colOff>101600</xdr:colOff>
      <xdr:row>78</xdr:row>
      <xdr:rowOff>73361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4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64488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109417</xdr:rowOff>
    </xdr:from>
    <xdr:to>
      <xdr:col>36</xdr:col>
      <xdr:colOff>165100</xdr:colOff>
      <xdr:row>79</xdr:row>
      <xdr:rowOff>39567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8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30694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7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114573</xdr:rowOff>
    </xdr:from>
    <xdr:to>
      <xdr:col>55</xdr:col>
      <xdr:colOff>0</xdr:colOff>
      <xdr:row>93</xdr:row>
      <xdr:rowOff>94742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5887973"/>
          <a:ext cx="838200" cy="15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92491</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62776</xdr:rowOff>
    </xdr:from>
    <xdr:to>
      <xdr:col>50</xdr:col>
      <xdr:colOff>114300</xdr:colOff>
      <xdr:row>93</xdr:row>
      <xdr:rowOff>94742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5836176"/>
          <a:ext cx="889000" cy="2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90225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62776</xdr:rowOff>
    </xdr:from>
    <xdr:to>
      <xdr:col>45</xdr:col>
      <xdr:colOff>177800</xdr:colOff>
      <xdr:row>94</xdr:row>
      <xdr:rowOff>117830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5836176"/>
          <a:ext cx="889000" cy="39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170178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117830</xdr:rowOff>
    </xdr:from>
    <xdr:to>
      <xdr:col>41</xdr:col>
      <xdr:colOff>50800</xdr:colOff>
      <xdr:row>95</xdr:row>
      <xdr:rowOff>163188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234130"/>
          <a:ext cx="889000" cy="2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78128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168806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63773</xdr:rowOff>
    </xdr:from>
    <xdr:to>
      <xdr:col>55</xdr:col>
      <xdr:colOff>50800</xdr:colOff>
      <xdr:row>92</xdr:row>
      <xdr:rowOff>165373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8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86650</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6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43942</xdr:rowOff>
    </xdr:from>
    <xdr:to>
      <xdr:col>50</xdr:col>
      <xdr:colOff>165100</xdr:colOff>
      <xdr:row>93</xdr:row>
      <xdr:rowOff>145542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59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162069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576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11976</xdr:rowOff>
    </xdr:from>
    <xdr:to>
      <xdr:col>46</xdr:col>
      <xdr:colOff>38100</xdr:colOff>
      <xdr:row>92</xdr:row>
      <xdr:rowOff>113576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57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130103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5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67030</xdr:rowOff>
    </xdr:from>
    <xdr:to>
      <xdr:col>41</xdr:col>
      <xdr:colOff>101600</xdr:colOff>
      <xdr:row>94</xdr:row>
      <xdr:rowOff>168630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1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13707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595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112388</xdr:rowOff>
    </xdr:from>
    <xdr:to>
      <xdr:col>36</xdr:col>
      <xdr:colOff>165100</xdr:colOff>
      <xdr:row>96</xdr:row>
      <xdr:rowOff>42538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4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59065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17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57785</xdr:rowOff>
    </xdr:from>
    <xdr:to>
      <xdr:col>85</xdr:col>
      <xdr:colOff>127000</xdr:colOff>
      <xdr:row>39</xdr:row>
      <xdr:rowOff>38049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229985"/>
          <a:ext cx="838200" cy="49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14826</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29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38049</xdr:rowOff>
    </xdr:from>
    <xdr:to>
      <xdr:col>81</xdr:col>
      <xdr:colOff>50800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245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43079</xdr:rowOff>
    </xdr:from>
    <xdr:to>
      <xdr:col>76</xdr:col>
      <xdr:colOff>114300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296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30658</xdr:rowOff>
    </xdr:from>
    <xdr:to>
      <xdr:col>71</xdr:col>
      <xdr:colOff>177800</xdr:colOff>
      <xdr:row>39</xdr:row>
      <xdr:rowOff>43079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17208"/>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xdr:rowOff>
    </xdr:from>
    <xdr:to>
      <xdr:col>85</xdr:col>
      <xdr:colOff>177800</xdr:colOff>
      <xdr:row>36</xdr:row>
      <xdr:rowOff>108585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29862</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03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158699</xdr:rowOff>
    </xdr:from>
    <xdr:to>
      <xdr:col>81</xdr:col>
      <xdr:colOff>101600</xdr:colOff>
      <xdr:row>39</xdr:row>
      <xdr:rowOff>88849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79976</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24333" y="6766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163729</xdr:rowOff>
    </xdr:from>
    <xdr:to>
      <xdr:col>72</xdr:col>
      <xdr:colOff>38100</xdr:colOff>
      <xdr:row>39</xdr:row>
      <xdr:rowOff>93879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85006</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46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72585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75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109468</xdr:rowOff>
    </xdr:from>
    <xdr:to>
      <xdr:col>85</xdr:col>
      <xdr:colOff>127000</xdr:colOff>
      <xdr:row>71</xdr:row>
      <xdr:rowOff>119621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110968"/>
          <a:ext cx="838200" cy="18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90949</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7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109468</xdr:rowOff>
    </xdr:from>
    <xdr:to>
      <xdr:col>81</xdr:col>
      <xdr:colOff>50800</xdr:colOff>
      <xdr:row>72</xdr:row>
      <xdr:rowOff>1969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110968"/>
          <a:ext cx="889000" cy="23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8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1969</xdr:rowOff>
    </xdr:from>
    <xdr:to>
      <xdr:col>76</xdr:col>
      <xdr:colOff>114300</xdr:colOff>
      <xdr:row>72</xdr:row>
      <xdr:rowOff>6521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346369"/>
          <a:ext cx="8890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78605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9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164027</xdr:rowOff>
    </xdr:from>
    <xdr:to>
      <xdr:col>71</xdr:col>
      <xdr:colOff>177800</xdr:colOff>
      <xdr:row>72</xdr:row>
      <xdr:rowOff>6521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336977"/>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89787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109770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68821</xdr:rowOff>
    </xdr:from>
    <xdr:to>
      <xdr:col>85</xdr:col>
      <xdr:colOff>177800</xdr:colOff>
      <xdr:row>71</xdr:row>
      <xdr:rowOff>170421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2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21848</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19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58668</xdr:rowOff>
    </xdr:from>
    <xdr:to>
      <xdr:col>81</xdr:col>
      <xdr:colOff>101600</xdr:colOff>
      <xdr:row>70</xdr:row>
      <xdr:rowOff>160268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0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5345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183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122619</xdr:rowOff>
    </xdr:from>
    <xdr:to>
      <xdr:col>76</xdr:col>
      <xdr:colOff>165100</xdr:colOff>
      <xdr:row>72</xdr:row>
      <xdr:rowOff>52769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2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69296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0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127171</xdr:rowOff>
    </xdr:from>
    <xdr:to>
      <xdr:col>72</xdr:col>
      <xdr:colOff>38100</xdr:colOff>
      <xdr:row>72</xdr:row>
      <xdr:rowOff>57321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30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73848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07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113227</xdr:rowOff>
    </xdr:from>
    <xdr:to>
      <xdr:col>67</xdr:col>
      <xdr:colOff>101600</xdr:colOff>
      <xdr:row>72</xdr:row>
      <xdr:rowOff>43377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2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59904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0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57899</xdr:rowOff>
    </xdr:from>
    <xdr:to>
      <xdr:col>85</xdr:col>
      <xdr:colOff>127000</xdr:colOff>
      <xdr:row>97</xdr:row>
      <xdr:rowOff>146577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688549"/>
          <a:ext cx="838200" cy="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102328</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57899</xdr:rowOff>
    </xdr:from>
    <xdr:to>
      <xdr:col>81</xdr:col>
      <xdr:colOff>50800</xdr:colOff>
      <xdr:row>98</xdr:row>
      <xdr:rowOff>19875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688549"/>
          <a:ext cx="889000" cy="1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10222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19875</xdr:rowOff>
    </xdr:from>
    <xdr:to>
      <xdr:col>76</xdr:col>
      <xdr:colOff>114300</xdr:colOff>
      <xdr:row>98</xdr:row>
      <xdr:rowOff>90303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21975"/>
          <a:ext cx="889000" cy="7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35025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90303</xdr:rowOff>
    </xdr:from>
    <xdr:to>
      <xdr:col>71</xdr:col>
      <xdr:colOff>177800</xdr:colOff>
      <xdr:row>98</xdr:row>
      <xdr:rowOff>104133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92403"/>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95777</xdr:rowOff>
    </xdr:from>
    <xdr:to>
      <xdr:col>85</xdr:col>
      <xdr:colOff>177800</xdr:colOff>
      <xdr:row>98</xdr:row>
      <xdr:rowOff>25927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74204</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0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7099</xdr:rowOff>
    </xdr:from>
    <xdr:to>
      <xdr:col>81</xdr:col>
      <xdr:colOff>101600</xdr:colOff>
      <xdr:row>97</xdr:row>
      <xdr:rowOff>108699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99826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7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140525</xdr:rowOff>
    </xdr:from>
    <xdr:to>
      <xdr:col>76</xdr:col>
      <xdr:colOff>165100</xdr:colOff>
      <xdr:row>98</xdr:row>
      <xdr:rowOff>70675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61802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8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39503</xdr:rowOff>
    </xdr:from>
    <xdr:to>
      <xdr:col>72</xdr:col>
      <xdr:colOff>38100</xdr:colOff>
      <xdr:row>98</xdr:row>
      <xdr:rowOff>141103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4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132230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53333</xdr:rowOff>
    </xdr:from>
    <xdr:to>
      <xdr:col>67</xdr:col>
      <xdr:colOff>101600</xdr:colOff>
      <xdr:row>98</xdr:row>
      <xdr:rowOff>154933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5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146060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4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123969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16654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129527</xdr:rowOff>
    </xdr:from>
    <xdr:to>
      <xdr:col>116</xdr:col>
      <xdr:colOff>63500</xdr:colOff>
      <xdr:row>58</xdr:row>
      <xdr:rowOff>4540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730727"/>
          <a:ext cx="838200" cy="2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53598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48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129527</xdr:rowOff>
    </xdr:from>
    <xdr:to>
      <xdr:col>111</xdr:col>
      <xdr:colOff>177800</xdr:colOff>
      <xdr:row>58</xdr:row>
      <xdr:rowOff>25171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730727"/>
          <a:ext cx="889000" cy="23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147191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23800</xdr:rowOff>
    </xdr:from>
    <xdr:to>
      <xdr:col>107</xdr:col>
      <xdr:colOff>50800</xdr:colOff>
      <xdr:row>58</xdr:row>
      <xdr:rowOff>25171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96790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149648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22371</xdr:rowOff>
    </xdr:from>
    <xdr:to>
      <xdr:col>102</xdr:col>
      <xdr:colOff>114300</xdr:colOff>
      <xdr:row>58</xdr:row>
      <xdr:rowOff>23800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966471"/>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118216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125190</xdr:rowOff>
    </xdr:from>
    <xdr:to>
      <xdr:col>116</xdr:col>
      <xdr:colOff>114300</xdr:colOff>
      <xdr:row>58</xdr:row>
      <xdr:rowOff>55340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8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40117</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12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78727</xdr:rowOff>
    </xdr:from>
    <xdr:to>
      <xdr:col>112</xdr:col>
      <xdr:colOff>38100</xdr:colOff>
      <xdr:row>57</xdr:row>
      <xdr:rowOff>8877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6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7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145821</xdr:rowOff>
    </xdr:from>
    <xdr:to>
      <xdr:col>107</xdr:col>
      <xdr:colOff>101600</xdr:colOff>
      <xdr:row>58</xdr:row>
      <xdr:rowOff>75971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67098</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011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144450</xdr:rowOff>
    </xdr:from>
    <xdr:to>
      <xdr:col>102</xdr:col>
      <xdr:colOff>165100</xdr:colOff>
      <xdr:row>58</xdr:row>
      <xdr:rowOff>74600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65727</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009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143021</xdr:rowOff>
    </xdr:from>
    <xdr:to>
      <xdr:col>98</xdr:col>
      <xdr:colOff>38100</xdr:colOff>
      <xdr:row>58</xdr:row>
      <xdr:rowOff>73171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64298</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008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105959</xdr:rowOff>
    </xdr:from>
    <xdr:to>
      <xdr:col>116</xdr:col>
      <xdr:colOff>63500</xdr:colOff>
      <xdr:row>75</xdr:row>
      <xdr:rowOff>141712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964709"/>
          <a:ext cx="8382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55176</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57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141712</xdr:rowOff>
    </xdr:from>
    <xdr:to>
      <xdr:col>111</xdr:col>
      <xdr:colOff>177800</xdr:colOff>
      <xdr:row>76</xdr:row>
      <xdr:rowOff>11136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000462"/>
          <a:ext cx="8890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10065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5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124292</xdr:rowOff>
    </xdr:from>
    <xdr:to>
      <xdr:col>107</xdr:col>
      <xdr:colOff>50800</xdr:colOff>
      <xdr:row>76</xdr:row>
      <xdr:rowOff>11136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983042"/>
          <a:ext cx="889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69318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124292</xdr:rowOff>
    </xdr:from>
    <xdr:to>
      <xdr:col>102</xdr:col>
      <xdr:colOff>114300</xdr:colOff>
      <xdr:row>75</xdr:row>
      <xdr:rowOff>168366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983042"/>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47510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55159</xdr:rowOff>
    </xdr:from>
    <xdr:to>
      <xdr:col>116</xdr:col>
      <xdr:colOff>114300</xdr:colOff>
      <xdr:row>75</xdr:row>
      <xdr:rowOff>156759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33586</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9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90912</xdr:rowOff>
    </xdr:from>
    <xdr:to>
      <xdr:col>112</xdr:col>
      <xdr:colOff>38100</xdr:colOff>
      <xdr:row>76</xdr:row>
      <xdr:rowOff>21062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4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12189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4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131785</xdr:rowOff>
    </xdr:from>
    <xdr:to>
      <xdr:col>107</xdr:col>
      <xdr:colOff>101600</xdr:colOff>
      <xdr:row>76</xdr:row>
      <xdr:rowOff>61934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9905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53063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08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73492</xdr:rowOff>
    </xdr:from>
    <xdr:to>
      <xdr:col>102</xdr:col>
      <xdr:colOff>165100</xdr:colOff>
      <xdr:row>76</xdr:row>
      <xdr:rowOff>3643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9322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166219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0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117566</xdr:rowOff>
    </xdr:from>
    <xdr:to>
      <xdr:col>98</xdr:col>
      <xdr:colOff>38100</xdr:colOff>
      <xdr:row>76</xdr:row>
      <xdr:rowOff>47716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9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38843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06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536,188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60,230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円減少し、引き続き類似団体平均を下回る結果となった。職員数の減少が要因であり、職員数の適正化が必要である。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円となっており、前年度より大きく増加している。これは、令和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月発生の豪雨災害によるものである。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98,599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円となり、市立野球場やトレインパークの整備、防災施設等の整備を継続して実施しているため類似団体平均を大きく上回っている。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104,724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15,464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円減少したが、引き続き類似団体平均を大きく上回っている。この要因は子育て支援策の充実が主な要因であると分析している。（減少額については、新型コロナ関連事業の影響）</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さらに公債費については、類似団体で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番目であり、平均の約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倍と高水準で推移している状況であり、今後も一層の償還管理に努めていく必要がある。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112,916
111,333
754.92
62,341,123
60,544,242
1,207,297
32,109,084
84,245,999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18869</xdr:rowOff>
    </xdr:from>
    <xdr:to>
      <xdr:col>24</xdr:col>
      <xdr:colOff>63500</xdr:colOff>
      <xdr:row>34</xdr:row>
      <xdr:rowOff>93980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4816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6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93980</xdr:rowOff>
    </xdr:from>
    <xdr:to>
      <xdr:col>19</xdr:col>
      <xdr:colOff>177800</xdr:colOff>
      <xdr:row>35</xdr:row>
      <xdr:rowOff>19413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23280"/>
          <a:ext cx="889000" cy="9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73297</xdr:rowOff>
    </xdr:from>
    <xdr:to>
      <xdr:col>15</xdr:col>
      <xdr:colOff>50800</xdr:colOff>
      <xdr:row>35</xdr:row>
      <xdr:rowOff>19413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0259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134801</xdr:rowOff>
    </xdr:from>
    <xdr:to>
      <xdr:col>10</xdr:col>
      <xdr:colOff>114300</xdr:colOff>
      <xdr:row>34</xdr:row>
      <xdr:rowOff>73297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92651"/>
          <a:ext cx="88900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129920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139519</xdr:rowOff>
    </xdr:from>
    <xdr:to>
      <xdr:col>24</xdr:col>
      <xdr:colOff>114300</xdr:colOff>
      <xdr:row>34</xdr:row>
      <xdr:rowOff>69669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162396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4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43180</xdr:rowOff>
    </xdr:from>
    <xdr:to>
      <xdr:col>20</xdr:col>
      <xdr:colOff>38100</xdr:colOff>
      <xdr:row>34</xdr:row>
      <xdr:rowOff>144780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161307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140063</xdr:rowOff>
    </xdr:from>
    <xdr:to>
      <xdr:col>15</xdr:col>
      <xdr:colOff>101600</xdr:colOff>
      <xdr:row>35</xdr:row>
      <xdr:rowOff>70213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86740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4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22497</xdr:rowOff>
    </xdr:from>
    <xdr:to>
      <xdr:col>10</xdr:col>
      <xdr:colOff>165100</xdr:colOff>
      <xdr:row>34</xdr:row>
      <xdr:rowOff>124097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140624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2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84001</xdr:rowOff>
    </xdr:from>
    <xdr:to>
      <xdr:col>6</xdr:col>
      <xdr:colOff>38100</xdr:colOff>
      <xdr:row>34</xdr:row>
      <xdr:rowOff>14151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30678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6820</xdr:rowOff>
    </xdr:from>
    <xdr:to>
      <xdr:col>24</xdr:col>
      <xdr:colOff>63500</xdr:colOff>
      <xdr:row>57</xdr:row>
      <xdr:rowOff>34201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779470"/>
          <a:ext cx="838200" cy="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144416</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18149</xdr:rowOff>
    </xdr:from>
    <xdr:to>
      <xdr:col>19</xdr:col>
      <xdr:colOff>177800</xdr:colOff>
      <xdr:row>57</xdr:row>
      <xdr:rowOff>34201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590649"/>
          <a:ext cx="889000" cy="12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46131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18149</xdr:rowOff>
    </xdr:from>
    <xdr:to>
      <xdr:col>15</xdr:col>
      <xdr:colOff>50800</xdr:colOff>
      <xdr:row>57</xdr:row>
      <xdr:rowOff>155410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590649"/>
          <a:ext cx="889000" cy="133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60329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63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155410</xdr:rowOff>
    </xdr:from>
    <xdr:to>
      <xdr:col>10</xdr:col>
      <xdr:colOff>114300</xdr:colOff>
      <xdr:row>58</xdr:row>
      <xdr:rowOff>10084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28060"/>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90911</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127470</xdr:rowOff>
    </xdr:from>
    <xdr:to>
      <xdr:col>24</xdr:col>
      <xdr:colOff>114300</xdr:colOff>
      <xdr:row>57</xdr:row>
      <xdr:rowOff>57620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105897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0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154851</xdr:rowOff>
    </xdr:from>
    <xdr:to>
      <xdr:col>20</xdr:col>
      <xdr:colOff>38100</xdr:colOff>
      <xdr:row>57</xdr:row>
      <xdr:rowOff>85001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76128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4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138799</xdr:rowOff>
    </xdr:from>
    <xdr:to>
      <xdr:col>15</xdr:col>
      <xdr:colOff>101600</xdr:colOff>
      <xdr:row>50</xdr:row>
      <xdr:rowOff>68949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5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85476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31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104610</xdr:rowOff>
    </xdr:from>
    <xdr:to>
      <xdr:col>10</xdr:col>
      <xdr:colOff>165100</xdr:colOff>
      <xdr:row>58</xdr:row>
      <xdr:rowOff>34760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25887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9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130734</xdr:rowOff>
    </xdr:from>
    <xdr:to>
      <xdr:col>6</xdr:col>
      <xdr:colOff>38100</xdr:colOff>
      <xdr:row>58</xdr:row>
      <xdr:rowOff>60884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77411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67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170085</xdr:rowOff>
    </xdr:from>
    <xdr:to>
      <xdr:col>24</xdr:col>
      <xdr:colOff>63500</xdr:colOff>
      <xdr:row>74</xdr:row>
      <xdr:rowOff>109506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514485"/>
          <a:ext cx="838200" cy="28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47344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34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170085</xdr:rowOff>
    </xdr:from>
    <xdr:to>
      <xdr:col>19</xdr:col>
      <xdr:colOff>177800</xdr:colOff>
      <xdr:row>75</xdr:row>
      <xdr:rowOff>58318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514485"/>
          <a:ext cx="889000" cy="40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58318</xdr:rowOff>
    </xdr:from>
    <xdr:to>
      <xdr:col>15</xdr:col>
      <xdr:colOff>50800</xdr:colOff>
      <xdr:row>76</xdr:row>
      <xdr:rowOff>44222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17068"/>
          <a:ext cx="889000" cy="15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112552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44222</xdr:rowOff>
    </xdr:from>
    <xdr:to>
      <xdr:col>10</xdr:col>
      <xdr:colOff>114300</xdr:colOff>
      <xdr:row>76</xdr:row>
      <xdr:rowOff>131927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74422"/>
          <a:ext cx="889000" cy="8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37037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58706</xdr:rowOff>
    </xdr:from>
    <xdr:to>
      <xdr:col>24</xdr:col>
      <xdr:colOff>114300</xdr:colOff>
      <xdr:row>74</xdr:row>
      <xdr:rowOff>160306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4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81583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59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119285</xdr:rowOff>
    </xdr:from>
    <xdr:to>
      <xdr:col>20</xdr:col>
      <xdr:colOff>38100</xdr:colOff>
      <xdr:row>73</xdr:row>
      <xdr:rowOff>49435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4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65962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23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7518</xdr:rowOff>
    </xdr:from>
    <xdr:to>
      <xdr:col>15</xdr:col>
      <xdr:colOff>101600</xdr:colOff>
      <xdr:row>75</xdr:row>
      <xdr:rowOff>109118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125645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64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164872</xdr:rowOff>
    </xdr:from>
    <xdr:to>
      <xdr:col>10</xdr:col>
      <xdr:colOff>165100</xdr:colOff>
      <xdr:row>76</xdr:row>
      <xdr:rowOff>95022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111548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9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81127</xdr:rowOff>
    </xdr:from>
    <xdr:to>
      <xdr:col>6</xdr:col>
      <xdr:colOff>38100</xdr:colOff>
      <xdr:row>77</xdr:row>
      <xdr:rowOff>11277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27805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8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1969</xdr:rowOff>
    </xdr:from>
    <xdr:to>
      <xdr:col>24</xdr:col>
      <xdr:colOff>63500</xdr:colOff>
      <xdr:row>96</xdr:row>
      <xdr:rowOff>37584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61169"/>
          <a:ext cx="838200" cy="3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61028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77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37584</xdr:rowOff>
    </xdr:from>
    <xdr:to>
      <xdr:col>19</xdr:col>
      <xdr:colOff>177800</xdr:colOff>
      <xdr:row>96</xdr:row>
      <xdr:rowOff>169715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96784"/>
          <a:ext cx="889000" cy="1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169715</xdr:rowOff>
    </xdr:from>
    <xdr:to>
      <xdr:col>15</xdr:col>
      <xdr:colOff>50800</xdr:colOff>
      <xdr:row>97</xdr:row>
      <xdr:rowOff>111810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28915"/>
          <a:ext cx="889000" cy="1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111810</xdr:rowOff>
    </xdr:from>
    <xdr:to>
      <xdr:col>10</xdr:col>
      <xdr:colOff>114300</xdr:colOff>
      <xdr:row>97</xdr:row>
      <xdr:rowOff>127882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42460"/>
          <a:ext cx="889000" cy="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34183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122619</xdr:rowOff>
    </xdr:from>
    <xdr:to>
      <xdr:col>24</xdr:col>
      <xdr:colOff>114300</xdr:colOff>
      <xdr:row>96</xdr:row>
      <xdr:rowOff>52769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101046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158234</xdr:rowOff>
    </xdr:from>
    <xdr:to>
      <xdr:col>20</xdr:col>
      <xdr:colOff>38100</xdr:colOff>
      <xdr:row>96</xdr:row>
      <xdr:rowOff>88384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4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79511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118915</xdr:rowOff>
    </xdr:from>
    <xdr:to>
      <xdr:col>15</xdr:col>
      <xdr:colOff>101600</xdr:colOff>
      <xdr:row>97</xdr:row>
      <xdr:rowOff>49065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40192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7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61010</xdr:rowOff>
    </xdr:from>
    <xdr:to>
      <xdr:col>10</xdr:col>
      <xdr:colOff>165100</xdr:colOff>
      <xdr:row>97</xdr:row>
      <xdr:rowOff>162610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153737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77082</xdr:rowOff>
    </xdr:from>
    <xdr:to>
      <xdr:col>6</xdr:col>
      <xdr:colOff>38100</xdr:colOff>
      <xdr:row>98</xdr:row>
      <xdr:rowOff>7232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169809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126167</xdr:rowOff>
    </xdr:from>
    <xdr:to>
      <xdr:col>55</xdr:col>
      <xdr:colOff>0</xdr:colOff>
      <xdr:row>38</xdr:row>
      <xdr:rowOff>128361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41267"/>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128361</xdr:rowOff>
    </xdr:from>
    <xdr:to>
      <xdr:col>50</xdr:col>
      <xdr:colOff>114300</xdr:colOff>
      <xdr:row>38</xdr:row>
      <xdr:rowOff>129916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4346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129916</xdr:rowOff>
    </xdr:from>
    <xdr:to>
      <xdr:col>45</xdr:col>
      <xdr:colOff>177800</xdr:colOff>
      <xdr:row>38</xdr:row>
      <xdr:rowOff>130647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45016"/>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129093</xdr:rowOff>
    </xdr:from>
    <xdr:to>
      <xdr:col>41</xdr:col>
      <xdr:colOff>50800</xdr:colOff>
      <xdr:row>38</xdr:row>
      <xdr:rowOff>130647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4419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75367</xdr:rowOff>
    </xdr:from>
    <xdr:to>
      <xdr:col>55</xdr:col>
      <xdr:colOff>50800</xdr:colOff>
      <xdr:row>39</xdr:row>
      <xdr:rowOff>5517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161744</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0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77561</xdr:rowOff>
    </xdr:from>
    <xdr:to>
      <xdr:col>50</xdr:col>
      <xdr:colOff>165100</xdr:colOff>
      <xdr:row>39</xdr:row>
      <xdr:rowOff>7711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170288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8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79116</xdr:rowOff>
    </xdr:from>
    <xdr:to>
      <xdr:col>46</xdr:col>
      <xdr:colOff>38100</xdr:colOff>
      <xdr:row>39</xdr:row>
      <xdr:rowOff>9266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393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79847</xdr:rowOff>
    </xdr:from>
    <xdr:to>
      <xdr:col>41</xdr:col>
      <xdr:colOff>101600</xdr:colOff>
      <xdr:row>39</xdr:row>
      <xdr:rowOff>9997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1124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687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78293</xdr:rowOff>
    </xdr:from>
    <xdr:to>
      <xdr:col>36</xdr:col>
      <xdr:colOff>165100</xdr:colOff>
      <xdr:row>39</xdr:row>
      <xdr:rowOff>8443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171020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86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34133</xdr:rowOff>
    </xdr:from>
    <xdr:to>
      <xdr:col>55</xdr:col>
      <xdr:colOff>0</xdr:colOff>
      <xdr:row>55</xdr:row>
      <xdr:rowOff>166355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463883"/>
          <a:ext cx="838200" cy="13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163430</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93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34133</xdr:rowOff>
    </xdr:from>
    <xdr:to>
      <xdr:col>50</xdr:col>
      <xdr:colOff>114300</xdr:colOff>
      <xdr:row>55</xdr:row>
      <xdr:rowOff>57862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463883"/>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118305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57862</xdr:rowOff>
    </xdr:from>
    <xdr:to>
      <xdr:col>45</xdr:col>
      <xdr:colOff>177800</xdr:colOff>
      <xdr:row>56</xdr:row>
      <xdr:rowOff>6014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487612"/>
          <a:ext cx="889000" cy="1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166128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6014</xdr:rowOff>
    </xdr:from>
    <xdr:to>
      <xdr:col>41</xdr:col>
      <xdr:colOff>50800</xdr:colOff>
      <xdr:row>56</xdr:row>
      <xdr:rowOff>26269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07214"/>
          <a:ext cx="889000" cy="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58000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11275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115555</xdr:rowOff>
    </xdr:from>
    <xdr:to>
      <xdr:col>55</xdr:col>
      <xdr:colOff>50800</xdr:colOff>
      <xdr:row>56</xdr:row>
      <xdr:rowOff>45705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138432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154783</xdr:rowOff>
    </xdr:from>
    <xdr:to>
      <xdr:col>50</xdr:col>
      <xdr:colOff>165100</xdr:colOff>
      <xdr:row>55</xdr:row>
      <xdr:rowOff>84933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41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101460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18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7062</xdr:rowOff>
    </xdr:from>
    <xdr:to>
      <xdr:col>46</xdr:col>
      <xdr:colOff>38100</xdr:colOff>
      <xdr:row>55</xdr:row>
      <xdr:rowOff>108662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125189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126664</xdr:rowOff>
    </xdr:from>
    <xdr:to>
      <xdr:col>41</xdr:col>
      <xdr:colOff>101600</xdr:colOff>
      <xdr:row>56</xdr:row>
      <xdr:rowOff>56814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73341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3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146919</xdr:rowOff>
    </xdr:from>
    <xdr:to>
      <xdr:col>36</xdr:col>
      <xdr:colOff>165100</xdr:colOff>
      <xdr:row>56</xdr:row>
      <xdr:rowOff>77069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93596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3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59386</xdr:rowOff>
    </xdr:from>
    <xdr:to>
      <xdr:col>55</xdr:col>
      <xdr:colOff>0</xdr:colOff>
      <xdr:row>74</xdr:row>
      <xdr:rowOff>120955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746686"/>
          <a:ext cx="838200" cy="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54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120955</xdr:rowOff>
    </xdr:from>
    <xdr:to>
      <xdr:col>50</xdr:col>
      <xdr:colOff>114300</xdr:colOff>
      <xdr:row>75</xdr:row>
      <xdr:rowOff>129337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808255"/>
          <a:ext cx="889000" cy="1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127127</xdr:rowOff>
    </xdr:from>
    <xdr:to>
      <xdr:col>45</xdr:col>
      <xdr:colOff>177800</xdr:colOff>
      <xdr:row>75</xdr:row>
      <xdr:rowOff>129337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814427"/>
          <a:ext cx="889000" cy="1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49153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127127</xdr:rowOff>
    </xdr:from>
    <xdr:to>
      <xdr:col>41</xdr:col>
      <xdr:colOff>50800</xdr:colOff>
      <xdr:row>76</xdr:row>
      <xdr:rowOff>20447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814427"/>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19017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40048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8586</xdr:rowOff>
    </xdr:from>
    <xdr:to>
      <xdr:col>55</xdr:col>
      <xdr:colOff>50800</xdr:colOff>
      <xdr:row>74</xdr:row>
      <xdr:rowOff>110186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69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31463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54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70155</xdr:rowOff>
    </xdr:from>
    <xdr:to>
      <xdr:col>50</xdr:col>
      <xdr:colOff>165100</xdr:colOff>
      <xdr:row>75</xdr:row>
      <xdr:rowOff>305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7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16832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5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78537</xdr:rowOff>
    </xdr:from>
    <xdr:to>
      <xdr:col>46</xdr:col>
      <xdr:colOff>38100</xdr:colOff>
      <xdr:row>76</xdr:row>
      <xdr:rowOff>8688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372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25214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7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76327</xdr:rowOff>
    </xdr:from>
    <xdr:to>
      <xdr:col>41</xdr:col>
      <xdr:colOff>101600</xdr:colOff>
      <xdr:row>75</xdr:row>
      <xdr:rowOff>6477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7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23004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53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141097</xdr:rowOff>
    </xdr:from>
    <xdr:to>
      <xdr:col>36</xdr:col>
      <xdr:colOff>165100</xdr:colOff>
      <xdr:row>76</xdr:row>
      <xdr:rowOff>71247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87774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6229</xdr:rowOff>
    </xdr:from>
    <xdr:to>
      <xdr:col>55</xdr:col>
      <xdr:colOff>0</xdr:colOff>
      <xdr:row>97</xdr:row>
      <xdr:rowOff>7038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636879"/>
          <a:ext cx="8382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35620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66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6229</xdr:rowOff>
    </xdr:from>
    <xdr:to>
      <xdr:col>50</xdr:col>
      <xdr:colOff>114300</xdr:colOff>
      <xdr:row>97</xdr:row>
      <xdr:rowOff>28518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36879"/>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153097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7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28518</xdr:rowOff>
    </xdr:from>
    <xdr:to>
      <xdr:col>45</xdr:col>
      <xdr:colOff>177800</xdr:colOff>
      <xdr:row>97</xdr:row>
      <xdr:rowOff>88585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59168"/>
          <a:ext cx="889000" cy="6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156728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8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88585</xdr:rowOff>
    </xdr:from>
    <xdr:to>
      <xdr:col>41</xdr:col>
      <xdr:colOff>50800</xdr:colOff>
      <xdr:row>97</xdr:row>
      <xdr:rowOff>91311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19235"/>
          <a:ext cx="889000" cy="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153116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7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127688</xdr:rowOff>
    </xdr:from>
    <xdr:to>
      <xdr:col>55</xdr:col>
      <xdr:colOff>50800</xdr:colOff>
      <xdr:row>97</xdr:row>
      <xdr:rowOff>57838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150565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3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126879</xdr:rowOff>
    </xdr:from>
    <xdr:to>
      <xdr:col>50</xdr:col>
      <xdr:colOff>165100</xdr:colOff>
      <xdr:row>97</xdr:row>
      <xdr:rowOff>57029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73556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3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149168</xdr:rowOff>
    </xdr:from>
    <xdr:to>
      <xdr:col>46</xdr:col>
      <xdr:colOff>38100</xdr:colOff>
      <xdr:row>97</xdr:row>
      <xdr:rowOff>79318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0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95845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37785</xdr:rowOff>
    </xdr:from>
    <xdr:to>
      <xdr:col>41</xdr:col>
      <xdr:colOff>101600</xdr:colOff>
      <xdr:row>97</xdr:row>
      <xdr:rowOff>139385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6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130512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40511</xdr:rowOff>
    </xdr:from>
    <xdr:to>
      <xdr:col>36</xdr:col>
      <xdr:colOff>165100</xdr:colOff>
      <xdr:row>97</xdr:row>
      <xdr:rowOff>142111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158638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44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91389</xdr:rowOff>
    </xdr:from>
    <xdr:to>
      <xdr:col>85</xdr:col>
      <xdr:colOff>126364</xdr:colOff>
      <xdr:row>38</xdr:row>
      <xdr:rowOff>162179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77789"/>
          <a:ext cx="1269" cy="109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166006</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8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162179</xdr:rowOff>
    </xdr:from>
    <xdr:to>
      <xdr:col>86</xdr:col>
      <xdr:colOff>25400</xdr:colOff>
      <xdr:row>38</xdr:row>
      <xdr:rowOff>162179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7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38066</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91389</xdr:rowOff>
    </xdr:from>
    <xdr:to>
      <xdr:col>86</xdr:col>
      <xdr:colOff>25400</xdr:colOff>
      <xdr:row>32</xdr:row>
      <xdr:rowOff>91389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7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89408</xdr:rowOff>
    </xdr:from>
    <xdr:to>
      <xdr:col>85</xdr:col>
      <xdr:colOff>127000</xdr:colOff>
      <xdr:row>36</xdr:row>
      <xdr:rowOff>110211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261608"/>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123639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145212</xdr:rowOff>
    </xdr:from>
    <xdr:to>
      <xdr:col>85</xdr:col>
      <xdr:colOff>177800</xdr:colOff>
      <xdr:row>37</xdr:row>
      <xdr:rowOff>75362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152044</xdr:rowOff>
    </xdr:from>
    <xdr:to>
      <xdr:col>81</xdr:col>
      <xdr:colOff>50800</xdr:colOff>
      <xdr:row>36</xdr:row>
      <xdr:rowOff>110211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466994"/>
          <a:ext cx="889000" cy="8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144678</xdr:rowOff>
    </xdr:from>
    <xdr:to>
      <xdr:col>81</xdr:col>
      <xdr:colOff>101600</xdr:colOff>
      <xdr:row>37</xdr:row>
      <xdr:rowOff>74828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65955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152044</xdr:rowOff>
    </xdr:from>
    <xdr:to>
      <xdr:col>76</xdr:col>
      <xdr:colOff>114300</xdr:colOff>
      <xdr:row>35</xdr:row>
      <xdr:rowOff>22276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466994"/>
          <a:ext cx="889000" cy="5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69850</xdr:rowOff>
    </xdr:from>
    <xdr:to>
      <xdr:col>76</xdr:col>
      <xdr:colOff>165100</xdr:colOff>
      <xdr:row>37</xdr:row>
      <xdr:rowOff>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162577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22276</xdr:rowOff>
    </xdr:from>
    <xdr:to>
      <xdr:col>71</xdr:col>
      <xdr:colOff>177800</xdr:colOff>
      <xdr:row>37</xdr:row>
      <xdr:rowOff>60452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023026"/>
          <a:ext cx="889000" cy="3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98349</xdr:rowOff>
    </xdr:from>
    <xdr:to>
      <xdr:col>72</xdr:col>
      <xdr:colOff>38100</xdr:colOff>
      <xdr:row>37</xdr:row>
      <xdr:rowOff>28499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19626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167767</xdr:rowOff>
    </xdr:from>
    <xdr:to>
      <xdr:col>67</xdr:col>
      <xdr:colOff>101600</xdr:colOff>
      <xdr:row>37</xdr:row>
      <xdr:rowOff>97917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114444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38608</xdr:rowOff>
    </xdr:from>
    <xdr:to>
      <xdr:col>85</xdr:col>
      <xdr:colOff>177800</xdr:colOff>
      <xdr:row>36</xdr:row>
      <xdr:rowOff>140208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61485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6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59411</xdr:rowOff>
    </xdr:from>
    <xdr:to>
      <xdr:col>81</xdr:col>
      <xdr:colOff>101600</xdr:colOff>
      <xdr:row>36</xdr:row>
      <xdr:rowOff>161011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6088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0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101244</xdr:rowOff>
    </xdr:from>
    <xdr:to>
      <xdr:col>76</xdr:col>
      <xdr:colOff>165100</xdr:colOff>
      <xdr:row>32</xdr:row>
      <xdr:rowOff>31394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4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47921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19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142926</xdr:rowOff>
    </xdr:from>
    <xdr:to>
      <xdr:col>72</xdr:col>
      <xdr:colOff>38100</xdr:colOff>
      <xdr:row>35</xdr:row>
      <xdr:rowOff>73076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9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89603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9652</xdr:rowOff>
    </xdr:from>
    <xdr:to>
      <xdr:col>67</xdr:col>
      <xdr:colOff>101600</xdr:colOff>
      <xdr:row>37</xdr:row>
      <xdr:rowOff>111252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102379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135993</xdr:rowOff>
    </xdr:from>
    <xdr:to>
      <xdr:col>85</xdr:col>
      <xdr:colOff>127000</xdr:colOff>
      <xdr:row>54</xdr:row>
      <xdr:rowOff>79432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222843"/>
          <a:ext cx="838200" cy="11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153378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583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79432</xdr:rowOff>
    </xdr:from>
    <xdr:to>
      <xdr:col>81</xdr:col>
      <xdr:colOff>50800</xdr:colOff>
      <xdr:row>55</xdr:row>
      <xdr:rowOff>49337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337732"/>
          <a:ext cx="889000" cy="14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12757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49337</xdr:rowOff>
    </xdr:from>
    <xdr:to>
      <xdr:col>76</xdr:col>
      <xdr:colOff>114300</xdr:colOff>
      <xdr:row>56</xdr:row>
      <xdr:rowOff>75871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479087"/>
          <a:ext cx="889000" cy="19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64992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159735</xdr:rowOff>
    </xdr:from>
    <xdr:to>
      <xdr:col>71</xdr:col>
      <xdr:colOff>177800</xdr:colOff>
      <xdr:row>56</xdr:row>
      <xdr:rowOff>75871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589485"/>
          <a:ext cx="889000" cy="8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121048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75802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8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85193</xdr:rowOff>
    </xdr:from>
    <xdr:to>
      <xdr:col>85</xdr:col>
      <xdr:colOff>177800</xdr:colOff>
      <xdr:row>54</xdr:row>
      <xdr:rowOff>15343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17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108070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02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28632</xdr:rowOff>
    </xdr:from>
    <xdr:to>
      <xdr:col>81</xdr:col>
      <xdr:colOff>101600</xdr:colOff>
      <xdr:row>54</xdr:row>
      <xdr:rowOff>130232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2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146759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0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169987</xdr:rowOff>
    </xdr:from>
    <xdr:to>
      <xdr:col>76</xdr:col>
      <xdr:colOff>165100</xdr:colOff>
      <xdr:row>55</xdr:row>
      <xdr:rowOff>100137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42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116664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20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25071</xdr:rowOff>
    </xdr:from>
    <xdr:to>
      <xdr:col>72</xdr:col>
      <xdr:colOff>38100</xdr:colOff>
      <xdr:row>56</xdr:row>
      <xdr:rowOff>126671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2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143198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40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108935</xdr:rowOff>
    </xdr:from>
    <xdr:to>
      <xdr:col>67</xdr:col>
      <xdr:colOff>101600</xdr:colOff>
      <xdr:row>56</xdr:row>
      <xdr:rowOff>39085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5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55612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3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57786</xdr:rowOff>
    </xdr:from>
    <xdr:to>
      <xdr:col>85</xdr:col>
      <xdr:colOff>127000</xdr:colOff>
      <xdr:row>79</xdr:row>
      <xdr:rowOff>38049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087986"/>
          <a:ext cx="838200" cy="49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87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38049</xdr:rowOff>
    </xdr:from>
    <xdr:to>
      <xdr:col>81</xdr:col>
      <xdr:colOff>50800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825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43078</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876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30657</xdr:rowOff>
    </xdr:from>
    <xdr:to>
      <xdr:col>71</xdr:col>
      <xdr:colOff>177800</xdr:colOff>
      <xdr:row>79</xdr:row>
      <xdr:rowOff>43078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75207"/>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6986</xdr:rowOff>
    </xdr:from>
    <xdr:to>
      <xdr:col>85</xdr:col>
      <xdr:colOff>177800</xdr:colOff>
      <xdr:row>76</xdr:row>
      <xdr:rowOff>108586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0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29862</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8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158699</xdr:rowOff>
    </xdr:from>
    <xdr:to>
      <xdr:col>81</xdr:col>
      <xdr:colOff>101600</xdr:colOff>
      <xdr:row>79</xdr:row>
      <xdr:rowOff>88849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79976</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24333" y="13624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163728</xdr:rowOff>
    </xdr:from>
    <xdr:to>
      <xdr:col>72</xdr:col>
      <xdr:colOff>38100</xdr:colOff>
      <xdr:row>79</xdr:row>
      <xdr:rowOff>93878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85005</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46333" y="13629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151307</xdr:rowOff>
    </xdr:from>
    <xdr:to>
      <xdr:col>67</xdr:col>
      <xdr:colOff>101600</xdr:colOff>
      <xdr:row>79</xdr:row>
      <xdr:rowOff>81457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72584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1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109468</xdr:rowOff>
    </xdr:from>
    <xdr:to>
      <xdr:col>85</xdr:col>
      <xdr:colOff>127000</xdr:colOff>
      <xdr:row>91</xdr:row>
      <xdr:rowOff>119621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5539968"/>
          <a:ext cx="838200" cy="18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90949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07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109468</xdr:rowOff>
    </xdr:from>
    <xdr:to>
      <xdr:col>81</xdr:col>
      <xdr:colOff>50800</xdr:colOff>
      <xdr:row>92</xdr:row>
      <xdr:rowOff>1969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5539968"/>
          <a:ext cx="889000" cy="23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1969</xdr:rowOff>
    </xdr:from>
    <xdr:to>
      <xdr:col>76</xdr:col>
      <xdr:colOff>114300</xdr:colOff>
      <xdr:row>92</xdr:row>
      <xdr:rowOff>6522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5775369"/>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78604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164027</xdr:rowOff>
    </xdr:from>
    <xdr:to>
      <xdr:col>71</xdr:col>
      <xdr:colOff>177800</xdr:colOff>
      <xdr:row>92</xdr:row>
      <xdr:rowOff>6522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5765977"/>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89673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109560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68821</xdr:rowOff>
    </xdr:from>
    <xdr:to>
      <xdr:col>85</xdr:col>
      <xdr:colOff>177800</xdr:colOff>
      <xdr:row>91</xdr:row>
      <xdr:rowOff>170421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6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21848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62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58668</xdr:rowOff>
    </xdr:from>
    <xdr:to>
      <xdr:col>81</xdr:col>
      <xdr:colOff>101600</xdr:colOff>
      <xdr:row>90</xdr:row>
      <xdr:rowOff>160268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548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5345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2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122619</xdr:rowOff>
    </xdr:from>
    <xdr:to>
      <xdr:col>76</xdr:col>
      <xdr:colOff>165100</xdr:colOff>
      <xdr:row>92</xdr:row>
      <xdr:rowOff>52769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72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69296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49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127172</xdr:rowOff>
    </xdr:from>
    <xdr:to>
      <xdr:col>72</xdr:col>
      <xdr:colOff>38100</xdr:colOff>
      <xdr:row>92</xdr:row>
      <xdr:rowOff>57322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7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73849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5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113227</xdr:rowOff>
    </xdr:from>
    <xdr:to>
      <xdr:col>67</xdr:col>
      <xdr:colOff>101600</xdr:colOff>
      <xdr:row>92</xdr:row>
      <xdr:rowOff>43377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7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59904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4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商工費の住民一人当たりの額は、事業復活支援金事業や白山市地域応援券事業など新型コロナ関連施策の影響により対前年度比で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消防費の住民一人当たりの額は、防災行政無線整備、消防団拠点施設整備（舘畑分団）の影響により対前年度比で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教育費の住民一人当たりの額は、東明小学校増築・大規模改造事業、鶴来中学校及び鳥越中学校大規模改造事業の影響により対前年度比で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円の増額となっており、類似団体平均を大きく上回っている。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災害復旧費の住民一人当たりの額は、令和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月発生の豪雨災害によるもので、対前年度比で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公債費は住民一人当たりの額は、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68,054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倍と高水準で推移している状況であることから、今後も一層の償還管理に努めていく必要がある。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年度の実質収支が大きかったことにより、前年度末とほぼ同水準を保っている。</a:t>
          </a: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a:t>
          </a:r>
          <a:r>
            <a:rPr kumimoji="1" lang="ja-JP" altLang="en-US" sz="1400">
              <a:solidFill>
                <a:sysClr val="windowText" lastClr="000000"/>
              </a:solidFill>
              <a:latin typeface="ＭＳ ゴシック" pitchFamily="49" charset="-128"/>
              <a:ea typeface="ＭＳ ゴシック" pitchFamily="49" charset="-128"/>
            </a:rPr>
            <a:t>収支額について、歳入で実質交付税の大幅な減額、歳出で豪雨災害に伴う災害復旧費が増加したことにより変動している。</a:t>
          </a:r>
        </a:p>
        <a:p>
          <a:r>
            <a:rPr kumimoji="1" lang="ja-JP" altLang="en-US" sz="1400">
              <a:solidFill>
                <a:sysClr val="windowText" lastClr="000000"/>
              </a:solidFill>
              <a:latin typeface="ＭＳ ゴシック" pitchFamily="49" charset="-128"/>
              <a:ea typeface="ＭＳ ゴシック" pitchFamily="49" charset="-128"/>
            </a:rPr>
            <a:t>今後も扶助費や公債費等の義務的経費の増嵩が予想されることから、健全で安定的な財政運営に一層努めていく。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各会計とも実質収支が継続的に黒字で推移している。</a:t>
          </a:r>
        </a:p>
        <a:p>
          <a:r>
            <a:rPr kumimoji="1" lang="ja-JP" altLang="en-US" sz="1400">
              <a:latin typeface="ＭＳ ゴシック" pitchFamily="49" charset="-128"/>
              <a:ea typeface="ＭＳ ゴシック" pitchFamily="49" charset="-128"/>
            </a:rPr>
            <a:t>今後、高齢者人口の増加に伴う、介護保険特別会計、後期高齢者医療特別会計に対する繰出金の増加が見込まれるため、事務的経費の節減や合理化を進め黒字の維持に努める。</a:t>
          </a:r>
        </a:p>
        <a:p>
          <a:r>
            <a:rPr kumimoji="1" lang="ja-JP" altLang="en-US" sz="1400">
              <a:latin typeface="ＭＳ ゴシック" pitchFamily="49" charset="-128"/>
              <a:ea typeface="ＭＳ ゴシック" pitchFamily="49" charset="-128"/>
            </a:rPr>
            <a:t>また、各事業会計においても、引き続き決算剰余金を計上できるよう、健全運営に努める。特に、下水道事業会計については、一般会計からの繰入金に大きく依存している状況にあるため、適正な下水道事業の経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62341123</v>
      </c>
      <c r="BO4" s="371"/>
      <c r="BP4" s="371"/>
      <c r="BQ4" s="371"/>
      <c r="BR4" s="371"/>
      <c r="BS4" s="371"/>
      <c r="BT4" s="371"/>
      <c r="BU4" s="372"/>
      <c r="BV4" s="370">
        <v>63764396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3.8</v>
      </c>
      <c r="CU4" s="377"/>
      <c r="CV4" s="377"/>
      <c r="CW4" s="377"/>
      <c r="CX4" s="377"/>
      <c r="CY4" s="377"/>
      <c r="CZ4" s="377"/>
      <c r="DA4" s="378"/>
      <c r="DB4" s="376">
        <v>6.2</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60544242</v>
      </c>
      <c r="BO5" s="408"/>
      <c r="BP5" s="408"/>
      <c r="BQ5" s="408"/>
      <c r="BR5" s="408"/>
      <c r="BS5" s="408"/>
      <c r="BT5" s="408"/>
      <c r="BU5" s="409"/>
      <c r="BV5" s="407">
        <v>61589931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94.9</v>
      </c>
      <c r="CU5" s="405"/>
      <c r="CV5" s="405"/>
      <c r="CW5" s="405"/>
      <c r="CX5" s="405"/>
      <c r="CY5" s="405"/>
      <c r="CZ5" s="405"/>
      <c r="DA5" s="406"/>
      <c r="DB5" s="404">
        <v>88.2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1796881</v>
      </c>
      <c r="BO6" s="408"/>
      <c r="BP6" s="408"/>
      <c r="BQ6" s="408"/>
      <c r="BR6" s="408"/>
      <c r="BS6" s="408"/>
      <c r="BT6" s="408"/>
      <c r="BU6" s="409"/>
      <c r="BV6" s="407">
        <v>2174465</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97.2</v>
      </c>
      <c r="CU6" s="445"/>
      <c r="CV6" s="445"/>
      <c r="CW6" s="445"/>
      <c r="CX6" s="445"/>
      <c r="CY6" s="445"/>
      <c r="CZ6" s="445"/>
      <c r="DA6" s="446"/>
      <c r="DB6" s="444">
        <v>95.5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589584</v>
      </c>
      <c r="BO7" s="408"/>
      <c r="BP7" s="408"/>
      <c r="BQ7" s="408"/>
      <c r="BR7" s="408"/>
      <c r="BS7" s="408"/>
      <c r="BT7" s="408"/>
      <c r="BU7" s="409"/>
      <c r="BV7" s="407">
        <v>147853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32109084</v>
      </c>
      <c r="CU7" s="408"/>
      <c r="CV7" s="408"/>
      <c r="CW7" s="408"/>
      <c r="CX7" s="408"/>
      <c r="CY7" s="408"/>
      <c r="CZ7" s="408"/>
      <c r="DA7" s="409"/>
      <c r="DB7" s="407">
        <v>32619435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1207297</v>
      </c>
      <c r="BO8" s="408"/>
      <c r="BP8" s="408"/>
      <c r="BQ8" s="408"/>
      <c r="BR8" s="408"/>
      <c r="BS8" s="408"/>
      <c r="BT8" s="408"/>
      <c r="BU8" s="409"/>
      <c r="BV8" s="407">
        <v>2026612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0.65</v>
      </c>
      <c r="CU8" s="448"/>
      <c r="CV8" s="448"/>
      <c r="CW8" s="448"/>
      <c r="CX8" s="448"/>
      <c r="CY8" s="448"/>
      <c r="CZ8" s="448"/>
      <c r="DA8" s="449"/>
      <c r="DB8" s="447">
        <v>0.67</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110408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-819315</v>
      </c>
      <c r="BO9" s="408"/>
      <c r="BP9" s="408"/>
      <c r="BQ9" s="408"/>
      <c r="BR9" s="408"/>
      <c r="BS9" s="408"/>
      <c r="BT9" s="408"/>
      <c r="BU9" s="409"/>
      <c r="BV9" s="407">
        <v>512443</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18.8</v>
      </c>
      <c r="CU9" s="405"/>
      <c r="CV9" s="405"/>
      <c r="CW9" s="405"/>
      <c r="CX9" s="405"/>
      <c r="CY9" s="405"/>
      <c r="CZ9" s="405"/>
      <c r="DA9" s="406"/>
      <c r="DB9" s="404">
        <v>20.100000000000001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109287</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1013411</v>
      </c>
      <c r="BO10" s="408"/>
      <c r="BP10" s="408"/>
      <c r="BQ10" s="408"/>
      <c r="BR10" s="408"/>
      <c r="BS10" s="408"/>
      <c r="BT10" s="408"/>
      <c r="BU10" s="409"/>
      <c r="BV10" s="407">
        <v>757319</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112916</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104</v>
      </c>
      <c r="AV12" s="440"/>
      <c r="AW12" s="440"/>
      <c r="AX12" s="440"/>
      <c r="AY12" s="441" t="s">
        <v>138</v>
      </c>
      <c r="AZ12" s="442"/>
      <c r="BA12" s="442"/>
      <c r="BB12" s="442"/>
      <c r="BC12" s="442"/>
      <c r="BD12" s="442"/>
      <c r="BE12" s="442"/>
      <c r="BF12" s="442"/>
      <c r="BG12" s="442"/>
      <c r="BH12" s="442"/>
      <c r="BI12" s="442"/>
      <c r="BJ12" s="442"/>
      <c r="BK12" s="442"/>
      <c r="BL12" s="442"/>
      <c r="BM12" s="443"/>
      <c r="BN12" s="407">
        <v>1015236</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111333</v>
      </c>
      <c r="S13" s="492"/>
      <c r="T13" s="492"/>
      <c r="U13" s="492"/>
      <c r="V13" s="493"/>
      <c r="W13" s="423" t="s">
        <v>142</v>
      </c>
      <c r="X13" s="424"/>
      <c r="Y13" s="424"/>
      <c r="Z13" s="424"/>
      <c r="AA13" s="424"/>
      <c r="AB13" s="414"/>
      <c r="AC13" s="458">
        <v>1502</v>
      </c>
      <c r="AD13" s="459"/>
      <c r="AE13" s="459"/>
      <c r="AF13" s="459"/>
      <c r="AG13" s="501"/>
      <c r="AH13" s="458">
        <v>1643</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-821140</v>
      </c>
      <c r="BO13" s="408"/>
      <c r="BP13" s="408"/>
      <c r="BQ13" s="408"/>
      <c r="BR13" s="408"/>
      <c r="BS13" s="408"/>
      <c r="BT13" s="408"/>
      <c r="BU13" s="409"/>
      <c r="BV13" s="407">
        <v>1269762</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11.3</v>
      </c>
      <c r="CU13" s="405"/>
      <c r="CV13" s="405"/>
      <c r="CW13" s="405"/>
      <c r="CX13" s="405"/>
      <c r="CY13" s="405"/>
      <c r="CZ13" s="405"/>
      <c r="DA13" s="406"/>
      <c r="DB13" s="404">
        <v>11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113136</v>
      </c>
      <c r="S14" s="492"/>
      <c r="T14" s="492"/>
      <c r="U14" s="492"/>
      <c r="V14" s="493"/>
      <c r="W14" s="397"/>
      <c r="X14" s="398"/>
      <c r="Y14" s="398"/>
      <c r="Z14" s="398"/>
      <c r="AA14" s="398"/>
      <c r="AB14" s="387"/>
      <c r="AC14" s="494">
        <v>2.6</v>
      </c>
      <c r="AD14" s="495"/>
      <c r="AE14" s="495"/>
      <c r="AF14" s="495"/>
      <c r="AG14" s="496"/>
      <c r="AH14" s="494">
        <v>2.9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115.6</v>
      </c>
      <c r="CU14" s="506"/>
      <c r="CV14" s="506"/>
      <c r="CW14" s="506"/>
      <c r="CX14" s="506"/>
      <c r="CY14" s="506"/>
      <c r="CZ14" s="506"/>
      <c r="DA14" s="507"/>
      <c r="DB14" s="505">
        <v>114.6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111688</v>
      </c>
      <c r="S15" s="492"/>
      <c r="T15" s="492"/>
      <c r="U15" s="492"/>
      <c r="V15" s="493"/>
      <c r="W15" s="423" t="s">
        <v>150</v>
      </c>
      <c r="X15" s="424"/>
      <c r="Y15" s="424"/>
      <c r="Z15" s="424"/>
      <c r="AA15" s="424"/>
      <c r="AB15" s="414"/>
      <c r="AC15" s="458">
        <v>18941</v>
      </c>
      <c r="AD15" s="459"/>
      <c r="AE15" s="459"/>
      <c r="AF15" s="459"/>
      <c r="AG15" s="501"/>
      <c r="AH15" s="458">
        <v>18243</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17060054</v>
      </c>
      <c r="BO15" s="371"/>
      <c r="BP15" s="371"/>
      <c r="BQ15" s="371"/>
      <c r="BR15" s="371"/>
      <c r="BS15" s="371"/>
      <c r="BT15" s="371"/>
      <c r="BU15" s="372"/>
      <c r="BV15" s="370">
        <v>16053924</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32.9</v>
      </c>
      <c r="AD16" s="495"/>
      <c r="AE16" s="495"/>
      <c r="AF16" s="495"/>
      <c r="AG16" s="496"/>
      <c r="AH16" s="494">
        <v>32.6</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26682659</v>
      </c>
      <c r="BO16" s="408"/>
      <c r="BP16" s="408"/>
      <c r="BQ16" s="408"/>
      <c r="BR16" s="408"/>
      <c r="BS16" s="408"/>
      <c r="BT16" s="408"/>
      <c r="BU16" s="409"/>
      <c r="BV16" s="407">
        <v>25626517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37082</v>
      </c>
      <c r="AD17" s="459"/>
      <c r="AE17" s="459"/>
      <c r="AF17" s="459"/>
      <c r="AG17" s="501"/>
      <c r="AH17" s="458">
        <v>36160</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21640257</v>
      </c>
      <c r="BO17" s="408"/>
      <c r="BP17" s="408"/>
      <c r="BQ17" s="408"/>
      <c r="BR17" s="408"/>
      <c r="BS17" s="408"/>
      <c r="BT17" s="408"/>
      <c r="BU17" s="409"/>
      <c r="BV17" s="407">
        <v>20349717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754.92</v>
      </c>
      <c r="M18" s="531"/>
      <c r="N18" s="531"/>
      <c r="O18" s="531"/>
      <c r="P18" s="531"/>
      <c r="Q18" s="531"/>
      <c r="R18" s="532"/>
      <c r="S18" s="532"/>
      <c r="T18" s="532"/>
      <c r="U18" s="532"/>
      <c r="V18" s="533"/>
      <c r="W18" s="425"/>
      <c r="X18" s="426"/>
      <c r="Y18" s="426"/>
      <c r="Z18" s="426"/>
      <c r="AA18" s="426"/>
      <c r="AB18" s="417"/>
      <c r="AC18" s="534">
        <v>64.5</v>
      </c>
      <c r="AD18" s="535"/>
      <c r="AE18" s="535"/>
      <c r="AF18" s="535"/>
      <c r="AG18" s="536"/>
      <c r="AH18" s="534">
        <v>64.5</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31056091</v>
      </c>
      <c r="BO18" s="408"/>
      <c r="BP18" s="408"/>
      <c r="BQ18" s="408"/>
      <c r="BR18" s="408"/>
      <c r="BS18" s="408"/>
      <c r="BT18" s="408"/>
      <c r="BU18" s="409"/>
      <c r="BV18" s="407">
        <v>31011754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146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39669859</v>
      </c>
      <c r="BO19" s="408"/>
      <c r="BP19" s="408"/>
      <c r="BQ19" s="408"/>
      <c r="BR19" s="408"/>
      <c r="BS19" s="408"/>
      <c r="BT19" s="408"/>
      <c r="BU19" s="409"/>
      <c r="BV19" s="407">
        <v>40269047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40958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84245999</v>
      </c>
      <c r="BO22" s="371"/>
      <c r="BP22" s="371"/>
      <c r="BQ22" s="371"/>
      <c r="BR22" s="371"/>
      <c r="BS22" s="371"/>
      <c r="BT22" s="371"/>
      <c r="BU22" s="372"/>
      <c r="BV22" s="370">
        <v>84314628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17967890</v>
      </c>
      <c r="BO23" s="408"/>
      <c r="BP23" s="408"/>
      <c r="BQ23" s="408"/>
      <c r="BR23" s="408"/>
      <c r="BS23" s="408"/>
      <c r="BT23" s="408"/>
      <c r="BU23" s="409"/>
      <c r="BV23" s="407">
        <v>18909484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9700</v>
      </c>
      <c r="R24" s="459"/>
      <c r="S24" s="459"/>
      <c r="T24" s="459"/>
      <c r="U24" s="459"/>
      <c r="V24" s="501"/>
      <c r="W24" s="553"/>
      <c r="X24" s="554"/>
      <c r="Y24" s="555"/>
      <c r="Z24" s="457" t="s">
        <v>175</v>
      </c>
      <c r="AA24" s="437"/>
      <c r="AB24" s="437"/>
      <c r="AC24" s="437"/>
      <c r="AD24" s="437"/>
      <c r="AE24" s="437"/>
      <c r="AF24" s="437"/>
      <c r="AG24" s="438"/>
      <c r="AH24" s="458">
        <v>653</v>
      </c>
      <c r="AI24" s="459"/>
      <c r="AJ24" s="459"/>
      <c r="AK24" s="459"/>
      <c r="AL24" s="501"/>
      <c r="AM24" s="458">
        <v>2160124</v>
      </c>
      <c r="AN24" s="459"/>
      <c r="AO24" s="459"/>
      <c r="AP24" s="459"/>
      <c r="AQ24" s="459"/>
      <c r="AR24" s="501"/>
      <c r="AS24" s="458">
        <v>3308</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62420739</v>
      </c>
      <c r="BO24" s="408"/>
      <c r="BP24" s="408"/>
      <c r="BQ24" s="408"/>
      <c r="BR24" s="408"/>
      <c r="BS24" s="408"/>
      <c r="BT24" s="408"/>
      <c r="BU24" s="409"/>
      <c r="BV24" s="407">
        <v>61292844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2</v>
      </c>
      <c r="M25" s="459"/>
      <c r="N25" s="459"/>
      <c r="O25" s="459"/>
      <c r="P25" s="501"/>
      <c r="Q25" s="458">
        <v>7850</v>
      </c>
      <c r="R25" s="459"/>
      <c r="S25" s="459"/>
      <c r="T25" s="459"/>
      <c r="U25" s="459"/>
      <c r="V25" s="501"/>
      <c r="W25" s="553"/>
      <c r="X25" s="554"/>
      <c r="Y25" s="555"/>
      <c r="Z25" s="457" t="s">
        <v>178</v>
      </c>
      <c r="AA25" s="437"/>
      <c r="AB25" s="437"/>
      <c r="AC25" s="437"/>
      <c r="AD25" s="437"/>
      <c r="AE25" s="437"/>
      <c r="AF25" s="437"/>
      <c r="AG25" s="438"/>
      <c r="AH25" s="458" t="s">
        <v>140</v>
      </c>
      <c r="AI25" s="459"/>
      <c r="AJ25" s="459"/>
      <c r="AK25" s="459"/>
      <c r="AL25" s="501"/>
      <c r="AM25" s="458" t="s">
        <v>140</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3852095</v>
      </c>
      <c r="BO25" s="371"/>
      <c r="BP25" s="371"/>
      <c r="BQ25" s="371"/>
      <c r="BR25" s="371"/>
      <c r="BS25" s="371"/>
      <c r="BT25" s="371"/>
      <c r="BU25" s="372"/>
      <c r="BV25" s="370">
        <v>6251750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6650</v>
      </c>
      <c r="R26" s="459"/>
      <c r="S26" s="459"/>
      <c r="T26" s="459"/>
      <c r="U26" s="459"/>
      <c r="V26" s="501"/>
      <c r="W26" s="553"/>
      <c r="X26" s="554"/>
      <c r="Y26" s="555"/>
      <c r="Z26" s="457" t="s">
        <v>182</v>
      </c>
      <c r="AA26" s="559"/>
      <c r="AB26" s="559"/>
      <c r="AC26" s="559"/>
      <c r="AD26" s="559"/>
      <c r="AE26" s="559"/>
      <c r="AF26" s="559"/>
      <c r="AG26" s="560"/>
      <c r="AH26" s="458">
        <v>7</v>
      </c>
      <c r="AI26" s="459"/>
      <c r="AJ26" s="459"/>
      <c r="AK26" s="459"/>
      <c r="AL26" s="501"/>
      <c r="AM26" s="458">
        <v>19096</v>
      </c>
      <c r="AN26" s="459"/>
      <c r="AO26" s="459"/>
      <c r="AP26" s="459"/>
      <c r="AQ26" s="459"/>
      <c r="AR26" s="501"/>
      <c r="AS26" s="458">
        <v>2728</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6300</v>
      </c>
      <c r="R27" s="459"/>
      <c r="S27" s="459"/>
      <c r="T27" s="459"/>
      <c r="U27" s="459"/>
      <c r="V27" s="501"/>
      <c r="W27" s="553"/>
      <c r="X27" s="554"/>
      <c r="Y27" s="555"/>
      <c r="Z27" s="457" t="s">
        <v>185</v>
      </c>
      <c r="AA27" s="437"/>
      <c r="AB27" s="437"/>
      <c r="AC27" s="437"/>
      <c r="AD27" s="437"/>
      <c r="AE27" s="437"/>
      <c r="AF27" s="437"/>
      <c r="AG27" s="438"/>
      <c r="AH27" s="458">
        <v>7</v>
      </c>
      <c r="AI27" s="459"/>
      <c r="AJ27" s="459"/>
      <c r="AK27" s="459"/>
      <c r="AL27" s="501"/>
      <c r="AM27" s="458">
        <v>23807</v>
      </c>
      <c r="AN27" s="459"/>
      <c r="AO27" s="459"/>
      <c r="AP27" s="459"/>
      <c r="AQ27" s="459"/>
      <c r="AR27" s="501"/>
      <c r="AS27" s="458">
        <v>3401</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140</v>
      </c>
      <c r="BO27" s="527"/>
      <c r="BP27" s="527"/>
      <c r="BQ27" s="527"/>
      <c r="BR27" s="527"/>
      <c r="BS27" s="527"/>
      <c r="BT27" s="527"/>
      <c r="BU27" s="528"/>
      <c r="BV27" s="526" t="s">
        <v>140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5400</v>
      </c>
      <c r="R28" s="459"/>
      <c r="S28" s="459"/>
      <c r="T28" s="459"/>
      <c r="U28" s="459"/>
      <c r="V28" s="501"/>
      <c r="W28" s="553"/>
      <c r="X28" s="554"/>
      <c r="Y28" s="555"/>
      <c r="Z28" s="457" t="s">
        <v>188</v>
      </c>
      <c r="AA28" s="437"/>
      <c r="AB28" s="437"/>
      <c r="AC28" s="437"/>
      <c r="AD28" s="437"/>
      <c r="AE28" s="437"/>
      <c r="AF28" s="437"/>
      <c r="AG28" s="438"/>
      <c r="AH28" s="458" t="s">
        <v>140</v>
      </c>
      <c r="AI28" s="459"/>
      <c r="AJ28" s="459"/>
      <c r="AK28" s="459"/>
      <c r="AL28" s="501"/>
      <c r="AM28" s="458" t="s">
        <v>179</v>
      </c>
      <c r="AN28" s="459"/>
      <c r="AO28" s="459"/>
      <c r="AP28" s="459"/>
      <c r="AQ28" s="459"/>
      <c r="AR28" s="501"/>
      <c r="AS28" s="458" t="s">
        <v>140</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2990753</v>
      </c>
      <c r="BO28" s="371"/>
      <c r="BP28" s="371"/>
      <c r="BQ28" s="371"/>
      <c r="BR28" s="371"/>
      <c r="BS28" s="371"/>
      <c r="BT28" s="371"/>
      <c r="BU28" s="372"/>
      <c r="BV28" s="370">
        <v>2992578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19</v>
      </c>
      <c r="M29" s="459"/>
      <c r="N29" s="459"/>
      <c r="O29" s="459"/>
      <c r="P29" s="501"/>
      <c r="Q29" s="458">
        <v>5000</v>
      </c>
      <c r="R29" s="459"/>
      <c r="S29" s="459"/>
      <c r="T29" s="459"/>
      <c r="U29" s="459"/>
      <c r="V29" s="501"/>
      <c r="W29" s="556"/>
      <c r="X29" s="557"/>
      <c r="Y29" s="558"/>
      <c r="Z29" s="457" t="s">
        <v>191</v>
      </c>
      <c r="AA29" s="437"/>
      <c r="AB29" s="437"/>
      <c r="AC29" s="437"/>
      <c r="AD29" s="437"/>
      <c r="AE29" s="437"/>
      <c r="AF29" s="437"/>
      <c r="AG29" s="438"/>
      <c r="AH29" s="458">
        <v>660</v>
      </c>
      <c r="AI29" s="459"/>
      <c r="AJ29" s="459"/>
      <c r="AK29" s="459"/>
      <c r="AL29" s="501"/>
      <c r="AM29" s="458">
        <v>2183931</v>
      </c>
      <c r="AN29" s="459"/>
      <c r="AO29" s="459"/>
      <c r="AP29" s="459"/>
      <c r="AQ29" s="459"/>
      <c r="AR29" s="501"/>
      <c r="AS29" s="458">
        <v>3309</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739034</v>
      </c>
      <c r="BO29" s="408"/>
      <c r="BP29" s="408"/>
      <c r="BQ29" s="408"/>
      <c r="BR29" s="408"/>
      <c r="BS29" s="408"/>
      <c r="BT29" s="408"/>
      <c r="BU29" s="409"/>
      <c r="BV29" s="407">
        <v>739021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97.8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4553135</v>
      </c>
      <c r="BO30" s="527"/>
      <c r="BP30" s="527"/>
      <c r="BQ30" s="527"/>
      <c r="BR30" s="527"/>
      <c r="BS30" s="527"/>
      <c r="BT30" s="527"/>
      <c r="BU30" s="528"/>
      <c r="BV30" s="526">
        <v>4546080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205</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白山市国民健康保険特別会計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白山市水道事業会計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IF('各会計、関係団体の財政状況及び健全化判断比率'!B34="","",'各会計、関係団体の財政状況及び健全化判断比率'!B34)</f>
        <v>白山市温泉事業特別会計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手取郷広域事務組合</v>
      </c>
      <c r="BZ34" s="598"/>
      <c r="CA34" s="598"/>
      <c r="CB34" s="598"/>
      <c r="CC34" s="598"/>
      <c r="CD34" s="598"/>
      <c r="CE34" s="598"/>
      <c r="CF34" s="598"/>
      <c r="CG34" s="598"/>
      <c r="CH34" s="598"/>
      <c r="CI34" s="598"/>
      <c r="CJ34" s="598"/>
      <c r="CK34" s="598"/>
      <c r="CL34" s="598"/>
      <c r="CM34" s="598"/>
      <c r="CN34" s="181"/>
      <c r="CO34" s="597">
        <f>IF(CQ34="","",MAX(C34:D43,U34:V43,AM34:AN43,BE34:BF43,BW34:BX43)+1)</f>
        <v>22</v>
      </c>
      <c r="CP34" s="597"/>
      <c r="CQ34" s="598" t="str">
        <f>IF('各会計、関係団体の財政状況及び健全化判断比率'!BS7="","",'各会計、関係団体の財政状況及び健全化判断比率'!BS7)</f>
        <v>白山市土地開発公社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白山市墓地公苑特別会計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白山市介護保険特別会計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白山市工業用水道事業会計</v>
      </c>
      <c r="AP35" s="598"/>
      <c r="AQ35" s="598"/>
      <c r="AR35" s="598"/>
      <c r="AS35" s="598"/>
      <c r="AT35" s="598"/>
      <c r="AU35" s="598"/>
      <c r="AV35" s="598"/>
      <c r="AW35" s="598"/>
      <c r="AX35" s="598"/>
      <c r="AY35" s="598"/>
      <c r="AZ35" s="598"/>
      <c r="BA35" s="598"/>
      <c r="BB35" s="598"/>
      <c r="BC35" s="598"/>
      <c r="BD35" s="181"/>
      <c r="BE35" s="597">
        <f t="shared" ref="BE35:BE43" si="1">IF(BG35="","",BE34+1)</f>
        <v>11</v>
      </c>
      <c r="BF35" s="597"/>
      <c r="BG35" s="598" t="str">
        <f>IF('各会計、関係団体の財政状況及び健全化判断比率'!B35="","",'各会計、関係団体の財政状況及び健全化判断比率'!B35)</f>
        <v>白山市工業団地造成事業特別会計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白山野々市広域事務組合</v>
      </c>
      <c r="BZ35" s="598"/>
      <c r="CA35" s="598"/>
      <c r="CB35" s="598"/>
      <c r="CC35" s="598"/>
      <c r="CD35" s="598"/>
      <c r="CE35" s="598"/>
      <c r="CF35" s="598"/>
      <c r="CG35" s="598"/>
      <c r="CH35" s="598"/>
      <c r="CI35" s="598"/>
      <c r="CJ35" s="598"/>
      <c r="CK35" s="598"/>
      <c r="CL35" s="598"/>
      <c r="CM35" s="598"/>
      <c r="CN35" s="181"/>
      <c r="CO35" s="597">
        <f t="shared" ref="CO35:CO43" si="3">IF(CQ35="","",CO34+1)</f>
        <v>23</v>
      </c>
      <c r="CP35" s="597"/>
      <c r="CQ35" s="598" t="str">
        <f>IF('各会計、関係団体の財政状況及び健全化判断比率'!BS8="","",'各会計、関係団体の財政状況及び健全化判断比率'!BS8)</f>
        <v>白山市地域振興公社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白山市下水道事業会計（地域下水道事業分）</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白山市後期高齢者医療特別会計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IF('各会計、関係団体の財政状況及び健全化判断比率'!B33="","",'各会計、関係団体の財政状況及び健全化判断比率'!B33)</f>
        <v>白山市下水道事業会計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白山石川医療企業団（松任石川中央病院）</v>
      </c>
      <c r="BZ36" s="598"/>
      <c r="CA36" s="598"/>
      <c r="CB36" s="598"/>
      <c r="CC36" s="598"/>
      <c r="CD36" s="598"/>
      <c r="CE36" s="598"/>
      <c r="CF36" s="598"/>
      <c r="CG36" s="598"/>
      <c r="CH36" s="598"/>
      <c r="CI36" s="598"/>
      <c r="CJ36" s="598"/>
      <c r="CK36" s="598"/>
      <c r="CL36" s="598"/>
      <c r="CM36" s="598"/>
      <c r="CN36" s="181"/>
      <c r="CO36" s="597">
        <f t="shared" si="3"/>
        <v>24</v>
      </c>
      <c r="CP36" s="597"/>
      <c r="CQ36" s="598" t="str">
        <f>IF('各会計、関係団体の財政状況及び健全化判断比率'!BS9="","",'各会計、関係団体の財政状況及び健全化判断比率'!BS9)</f>
        <v>あさがおテレビ</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白山石川医療企業団（つるぎ病院）</v>
      </c>
      <c r="BZ37" s="598"/>
      <c r="CA37" s="598"/>
      <c r="CB37" s="598"/>
      <c r="CC37" s="598"/>
      <c r="CD37" s="598"/>
      <c r="CE37" s="598"/>
      <c r="CF37" s="598"/>
      <c r="CG37" s="598"/>
      <c r="CH37" s="598"/>
      <c r="CI37" s="598"/>
      <c r="CJ37" s="598"/>
      <c r="CK37" s="598"/>
      <c r="CL37" s="598"/>
      <c r="CM37" s="598"/>
      <c r="CN37" s="181"/>
      <c r="CO37" s="597">
        <f t="shared" si="3"/>
        <v>25</v>
      </c>
      <c r="CP37" s="597"/>
      <c r="CQ37" s="598" t="str">
        <f>IF('各会計、関係団体の財政状況及び健全化判断比率'!BS10="","",'各会計、関係団体の財政状況及び健全化判断比率'!BS10)</f>
        <v>フードサービス松任</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石川県市町村消防消じゅつ金組合</v>
      </c>
      <c r="BZ38" s="598"/>
      <c r="CA38" s="598"/>
      <c r="CB38" s="598"/>
      <c r="CC38" s="598"/>
      <c r="CD38" s="598"/>
      <c r="CE38" s="598"/>
      <c r="CF38" s="598"/>
      <c r="CG38" s="598"/>
      <c r="CH38" s="598"/>
      <c r="CI38" s="598"/>
      <c r="CJ38" s="598"/>
      <c r="CK38" s="598"/>
      <c r="CL38" s="598"/>
      <c r="CM38" s="598"/>
      <c r="CN38" s="181"/>
      <c r="CO38" s="597">
        <f t="shared" si="3"/>
        <v>26</v>
      </c>
      <c r="CP38" s="597"/>
      <c r="CQ38" s="598" t="str">
        <f>IF('各会計、関係団体の財政状況及び健全化判断比率'!BS11="","",'各会計、関係団体の財政状況及び健全化判断比率'!BS11)</f>
        <v>つるぎ街づくり</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石川県後期高齢者医療広域連合（一般会計）</v>
      </c>
      <c r="BZ39" s="598"/>
      <c r="CA39" s="598"/>
      <c r="CB39" s="598"/>
      <c r="CC39" s="598"/>
      <c r="CD39" s="598"/>
      <c r="CE39" s="598"/>
      <c r="CF39" s="598"/>
      <c r="CG39" s="598"/>
      <c r="CH39" s="598"/>
      <c r="CI39" s="598"/>
      <c r="CJ39" s="598"/>
      <c r="CK39" s="598"/>
      <c r="CL39" s="598"/>
      <c r="CM39" s="598"/>
      <c r="CN39" s="181"/>
      <c r="CO39" s="597">
        <f t="shared" si="3"/>
        <v>27</v>
      </c>
      <c r="CP39" s="597"/>
      <c r="CQ39" s="598" t="str">
        <f>IF('各会計、関係団体の財政状況及び健全化判断比率'!BS12="","",'各会計、関係団体の財政状況及び健全化判断比率'!BS12)</f>
        <v>富樫福祉会</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石川県後期高齢者医療広域連合（後期高齢者医療特別会計）</v>
      </c>
      <c r="BZ40" s="598"/>
      <c r="CA40" s="598"/>
      <c r="CB40" s="598"/>
      <c r="CC40" s="598"/>
      <c r="CD40" s="598"/>
      <c r="CE40" s="598"/>
      <c r="CF40" s="598"/>
      <c r="CG40" s="598"/>
      <c r="CH40" s="598"/>
      <c r="CI40" s="598"/>
      <c r="CJ40" s="598"/>
      <c r="CK40" s="598"/>
      <c r="CL40" s="598"/>
      <c r="CM40" s="598"/>
      <c r="CN40" s="181"/>
      <c r="CO40" s="597">
        <f t="shared" si="3"/>
        <v>28</v>
      </c>
      <c r="CP40" s="597"/>
      <c r="CQ40" s="598" t="str">
        <f>IF('各会計、関係団体の財政状況及び健全化判断比率'!BS13="","",'各会計、関係団体の財政状況及び健全化判断比率'!BS13)</f>
        <v>手取会</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石川県市町村職員退職手当組合</v>
      </c>
      <c r="BZ41" s="598"/>
      <c r="CA41" s="598"/>
      <c r="CB41" s="598"/>
      <c r="CC41" s="598"/>
      <c r="CD41" s="598"/>
      <c r="CE41" s="598"/>
      <c r="CF41" s="598"/>
      <c r="CG41" s="598"/>
      <c r="CH41" s="598"/>
      <c r="CI41" s="598"/>
      <c r="CJ41" s="598"/>
      <c r="CK41" s="598"/>
      <c r="CL41" s="598"/>
      <c r="CM41" s="598"/>
      <c r="CN41" s="181"/>
      <c r="CO41" s="597">
        <f t="shared" si="3"/>
        <v>29</v>
      </c>
      <c r="CP41" s="597"/>
      <c r="CQ41" s="598" t="str">
        <f>IF('各会計、関係団体の財政状況及び健全化判断比率'!BS14="","",'各会計、関係団体の財政状況及び健全化判断比率'!BS14)</f>
        <v>めぐみ白山</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20</v>
      </c>
      <c r="BX42" s="597"/>
      <c r="BY42" s="598" t="str">
        <f>IF('各会計、関係団体の財政状況及び健全化判断比率'!B76="","",'各会計、関係団体の財政状況及び健全化判断比率'!B76)</f>
        <v>手取川水防事務組合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21</v>
      </c>
      <c r="BX43" s="597"/>
      <c r="BY43" s="598" t="str">
        <f>IF('各会計、関係団体の財政状況及び健全化判断比率'!B77="","",'各会計、関係団体の財政状況及び健全化判断比率'!B77)</f>
        <v>石川県市町村消防団員等公務災害補償組合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ww37L1c9J3odckfZOycHTCh3D9ji3MGFiN5GZHkC7rB5IC0+CpUpWjCDVld0R9ACnZzb8novVHbalLppyS0VRQ==" saltValue="mhNHHH1ymXFI2cZd3YWjR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1" t="s">
        <v>568</v>
      </c>
      <c r="D34" s="1151"/>
      <c r="E34" s="1152"/>
      <c r="F34" s="32">
        <v>4.5199999999999996</v>
      </c>
      <c r="G34" s="33">
        <v>4.1500000000000004</v>
      </c>
      <c r="H34" s="33">
        <v>4.34</v>
      </c>
      <c r="I34" s="33">
        <v>4.82</v>
      </c>
      <c r="J34" s="34">
        <v>4.9000000000000004</v>
      </c>
      <c r="K34" s="22"/>
      <c r="L34" s="22"/>
      <c r="M34" s="22"/>
      <c r="N34" s="22"/>
      <c r="O34" s="22"/>
      <c r="P34" s="22"/>
    </row>
    <row r="35" spans="1:16" ht="39" customHeight="1" x14ac:dyDescent="0.2">
      <c r="A35" s="22"/>
      <c r="B35" s="35"/>
      <c r="C35" s="1145" t="s">
        <v>569</v>
      </c>
      <c r="D35" s="1146"/>
      <c r="E35" s="1147"/>
      <c r="F35" s="36">
        <v>6.19</v>
      </c>
      <c r="G35" s="37">
        <v>6.91</v>
      </c>
      <c r="H35" s="37">
        <v>6.17</v>
      </c>
      <c r="I35" s="37">
        <v>5.08</v>
      </c>
      <c r="J35" s="38">
        <v>4.3099999999999996</v>
      </c>
      <c r="K35" s="22"/>
      <c r="L35" s="22"/>
      <c r="M35" s="22"/>
      <c r="N35" s="22"/>
      <c r="O35" s="22"/>
      <c r="P35" s="22"/>
    </row>
    <row r="36" spans="1:16" ht="39" customHeight="1" x14ac:dyDescent="0.2">
      <c r="A36" s="22"/>
      <c r="B36" s="35"/>
      <c r="C36" s="1145" t="s">
        <v>570</v>
      </c>
      <c r="D36" s="1146"/>
      <c r="E36" s="1147"/>
      <c r="F36" s="36">
        <v>3.88</v>
      </c>
      <c r="G36" s="37">
        <v>3.31</v>
      </c>
      <c r="H36" s="37">
        <v>4.83</v>
      </c>
      <c r="I36" s="37">
        <v>6.21</v>
      </c>
      <c r="J36" s="38">
        <v>3.75</v>
      </c>
      <c r="K36" s="22"/>
      <c r="L36" s="22"/>
      <c r="M36" s="22"/>
      <c r="N36" s="22"/>
      <c r="O36" s="22"/>
      <c r="P36" s="22"/>
    </row>
    <row r="37" spans="1:16" ht="39" customHeight="1" x14ac:dyDescent="0.2">
      <c r="A37" s="22"/>
      <c r="B37" s="35"/>
      <c r="C37" s="1145" t="s">
        <v>571</v>
      </c>
      <c r="D37" s="1146"/>
      <c r="E37" s="1147"/>
      <c r="F37" s="36">
        <v>0.69</v>
      </c>
      <c r="G37" s="37">
        <v>0.95</v>
      </c>
      <c r="H37" s="37">
        <v>1.1599999999999999</v>
      </c>
      <c r="I37" s="37">
        <v>1.28</v>
      </c>
      <c r="J37" s="38">
        <v>1.39</v>
      </c>
      <c r="K37" s="22"/>
      <c r="L37" s="22"/>
      <c r="M37" s="22"/>
      <c r="N37" s="22"/>
      <c r="O37" s="22"/>
      <c r="P37" s="22"/>
    </row>
    <row r="38" spans="1:16" ht="39" customHeight="1" x14ac:dyDescent="0.2">
      <c r="A38" s="22"/>
      <c r="B38" s="35"/>
      <c r="C38" s="1145" t="s">
        <v>572</v>
      </c>
      <c r="D38" s="1146"/>
      <c r="E38" s="1147"/>
      <c r="F38" s="36">
        <v>1.07</v>
      </c>
      <c r="G38" s="37">
        <v>0.57999999999999996</v>
      </c>
      <c r="H38" s="37">
        <v>0.51</v>
      </c>
      <c r="I38" s="37">
        <v>0.75</v>
      </c>
      <c r="J38" s="38">
        <v>0.84</v>
      </c>
      <c r="K38" s="22"/>
      <c r="L38" s="22"/>
      <c r="M38" s="22"/>
      <c r="N38" s="22"/>
      <c r="O38" s="22"/>
      <c r="P38" s="22"/>
    </row>
    <row r="39" spans="1:16" ht="39" customHeight="1" x14ac:dyDescent="0.2">
      <c r="A39" s="22"/>
      <c r="B39" s="35"/>
      <c r="C39" s="1145" t="s">
        <v>573</v>
      </c>
      <c r="D39" s="1146"/>
      <c r="E39" s="1147"/>
      <c r="F39" s="36">
        <v>0.34</v>
      </c>
      <c r="G39" s="37">
        <v>0.24</v>
      </c>
      <c r="H39" s="37">
        <v>0.19</v>
      </c>
      <c r="I39" s="37">
        <v>0.13</v>
      </c>
      <c r="J39" s="38">
        <v>0.04</v>
      </c>
      <c r="K39" s="22"/>
      <c r="L39" s="22"/>
      <c r="M39" s="22"/>
      <c r="N39" s="22"/>
      <c r="O39" s="22"/>
      <c r="P39" s="22"/>
    </row>
    <row r="40" spans="1:16" ht="39" customHeight="1" x14ac:dyDescent="0.2">
      <c r="A40" s="22"/>
      <c r="B40" s="35"/>
      <c r="C40" s="1145" t="s">
        <v>574</v>
      </c>
      <c r="D40" s="1146"/>
      <c r="E40" s="1147"/>
      <c r="F40" s="36">
        <v>0</v>
      </c>
      <c r="G40" s="37">
        <v>0.01</v>
      </c>
      <c r="H40" s="37">
        <v>0</v>
      </c>
      <c r="I40" s="37">
        <v>0</v>
      </c>
      <c r="J40" s="38">
        <v>0.01</v>
      </c>
      <c r="K40" s="22"/>
      <c r="L40" s="22"/>
      <c r="M40" s="22"/>
      <c r="N40" s="22"/>
      <c r="O40" s="22"/>
      <c r="P40" s="22"/>
    </row>
    <row r="41" spans="1:16" ht="39" customHeight="1" x14ac:dyDescent="0.2">
      <c r="A41" s="22"/>
      <c r="B41" s="35"/>
      <c r="C41" s="1145" t="s">
        <v>575</v>
      </c>
      <c r="D41" s="1146"/>
      <c r="E41" s="1147"/>
      <c r="F41" s="36">
        <v>0</v>
      </c>
      <c r="G41" s="37">
        <v>0</v>
      </c>
      <c r="H41" s="37">
        <v>0</v>
      </c>
      <c r="I41" s="37">
        <v>0</v>
      </c>
      <c r="J41" s="38">
        <v>0</v>
      </c>
      <c r="K41" s="22"/>
      <c r="L41" s="22"/>
      <c r="M41" s="22"/>
      <c r="N41" s="22"/>
      <c r="O41" s="22"/>
      <c r="P41" s="22"/>
    </row>
    <row r="42" spans="1:16" ht="39" customHeight="1" x14ac:dyDescent="0.2">
      <c r="A42" s="22"/>
      <c r="B42" s="39"/>
      <c r="C42" s="1145" t="s">
        <v>576</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577</v>
      </c>
      <c r="D43" s="1149"/>
      <c r="E43" s="1150"/>
      <c r="F43" s="41">
        <v>0.83</v>
      </c>
      <c r="G43" s="42">
        <v>0.03</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FGBjjUvPN8lzFaWbQMQoe1UDhOijVazUuYSwPFmzEXlEkuqLuyqDTc3rpX9CzTM7kUns0DOFW3+EK/2duCBcfA==" saltValue="EYOvgnSIVzikH65L7pnt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7473</v>
      </c>
      <c r="L45" s="60">
        <v>7390</v>
      </c>
      <c r="M45" s="60">
        <v>7403</v>
      </c>
      <c r="N45" s="60">
        <v>8778</v>
      </c>
      <c r="O45" s="61">
        <v>7684</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2">
      <c r="A48" s="48"/>
      <c r="B48" s="1155"/>
      <c r="C48" s="1156"/>
      <c r="D48" s="62"/>
      <c r="E48" s="1161" t="s">
        <v>15</v>
      </c>
      <c r="F48" s="1161"/>
      <c r="G48" s="1161"/>
      <c r="H48" s="1161"/>
      <c r="I48" s="1161"/>
      <c r="J48" s="1162"/>
      <c r="K48" s="63">
        <v>1586</v>
      </c>
      <c r="L48" s="64">
        <v>1603</v>
      </c>
      <c r="M48" s="64">
        <v>1519</v>
      </c>
      <c r="N48" s="64">
        <v>1584</v>
      </c>
      <c r="O48" s="65">
        <v>1516</v>
      </c>
      <c r="P48" s="48"/>
      <c r="Q48" s="48"/>
      <c r="R48" s="48"/>
      <c r="S48" s="48"/>
      <c r="T48" s="48"/>
      <c r="U48" s="48"/>
    </row>
    <row r="49" spans="1:21" ht="30.75" customHeight="1" x14ac:dyDescent="0.2">
      <c r="A49" s="48"/>
      <c r="B49" s="1155"/>
      <c r="C49" s="1156"/>
      <c r="D49" s="62"/>
      <c r="E49" s="1161" t="s">
        <v>16</v>
      </c>
      <c r="F49" s="1161"/>
      <c r="G49" s="1161"/>
      <c r="H49" s="1161"/>
      <c r="I49" s="1161"/>
      <c r="J49" s="1162"/>
      <c r="K49" s="63">
        <v>866</v>
      </c>
      <c r="L49" s="64">
        <v>790</v>
      </c>
      <c r="M49" s="64">
        <v>955</v>
      </c>
      <c r="N49" s="64">
        <v>942</v>
      </c>
      <c r="O49" s="65">
        <v>963</v>
      </c>
      <c r="P49" s="48"/>
      <c r="Q49" s="48"/>
      <c r="R49" s="48"/>
      <c r="S49" s="48"/>
      <c r="T49" s="48"/>
      <c r="U49" s="48"/>
    </row>
    <row r="50" spans="1:21" ht="30.75" customHeight="1" x14ac:dyDescent="0.2">
      <c r="A50" s="48"/>
      <c r="B50" s="1155"/>
      <c r="C50" s="1156"/>
      <c r="D50" s="62"/>
      <c r="E50" s="1161" t="s">
        <v>17</v>
      </c>
      <c r="F50" s="1161"/>
      <c r="G50" s="1161"/>
      <c r="H50" s="1161"/>
      <c r="I50" s="1161"/>
      <c r="J50" s="1162"/>
      <c r="K50" s="63">
        <v>8</v>
      </c>
      <c r="L50" s="64">
        <v>8</v>
      </c>
      <c r="M50" s="64">
        <v>8</v>
      </c>
      <c r="N50" s="64">
        <v>8</v>
      </c>
      <c r="O50" s="65">
        <v>8</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520</v>
      </c>
      <c r="L51" s="64" t="s">
        <v>520</v>
      </c>
      <c r="M51" s="64" t="s">
        <v>520</v>
      </c>
      <c r="N51" s="64">
        <v>0</v>
      </c>
      <c r="O51" s="65" t="s">
        <v>520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7292</v>
      </c>
      <c r="L52" s="64">
        <v>7343</v>
      </c>
      <c r="M52" s="64">
        <v>7316</v>
      </c>
      <c r="N52" s="64">
        <v>8094</v>
      </c>
      <c r="O52" s="65">
        <v>7312</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2641</v>
      </c>
      <c r="L53" s="69">
        <v>2448</v>
      </c>
      <c r="M53" s="69">
        <v>2569</v>
      </c>
      <c r="N53" s="69">
        <v>3218</v>
      </c>
      <c r="O53" s="70">
        <v>2859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3">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eP02S9XpJpoC+ekHjVo0M6s9kxvn0YteLVF4Iiwb5DrXhrUkn3Vu/h/lDjQ+e+CWV+DJDu/g9WcdtmI0AcRw==" saltValue="I7+ndcBlAzJWG8g3YoQlj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561</v>
      </c>
      <c r="J40" s="103" t="s">
        <v>562</v>
      </c>
      <c r="K40" s="103" t="s">
        <v>563</v>
      </c>
      <c r="L40" s="103" t="s">
        <v>564</v>
      </c>
      <c r="M40" s="104" t="s">
        <v>565</v>
      </c>
    </row>
    <row r="41" spans="2:13" ht="27.75" customHeight="1" x14ac:dyDescent="0.2">
      <c r="B41" s="1184" t="s">
        <v>32</v>
      </c>
      <c r="C41" s="1185"/>
      <c r="D41" s="105"/>
      <c r="E41" s="1190" t="s">
        <v>33</v>
      </c>
      <c r="F41" s="1190"/>
      <c r="G41" s="1190"/>
      <c r="H41" s="1191"/>
      <c r="I41" s="355">
        <v>84720</v>
      </c>
      <c r="J41" s="356">
        <v>83651</v>
      </c>
      <c r="K41" s="356">
        <v>85010</v>
      </c>
      <c r="L41" s="356">
        <v>84315</v>
      </c>
      <c r="M41" s="357">
        <v>84246</v>
      </c>
    </row>
    <row r="42" spans="2:13" ht="27.75" customHeight="1" x14ac:dyDescent="0.2">
      <c r="B42" s="1186"/>
      <c r="C42" s="1187"/>
      <c r="D42" s="106"/>
      <c r="E42" s="1192" t="s">
        <v>34</v>
      </c>
      <c r="F42" s="1192"/>
      <c r="G42" s="1192"/>
      <c r="H42" s="1193"/>
      <c r="I42" s="358">
        <v>429</v>
      </c>
      <c r="J42" s="359">
        <v>388</v>
      </c>
      <c r="K42" s="359">
        <v>347</v>
      </c>
      <c r="L42" s="359">
        <v>306</v>
      </c>
      <c r="M42" s="360">
        <v>265</v>
      </c>
    </row>
    <row r="43" spans="2:13" ht="27.75" customHeight="1" x14ac:dyDescent="0.2">
      <c r="B43" s="1186"/>
      <c r="C43" s="1187"/>
      <c r="D43" s="106"/>
      <c r="E43" s="1192" t="s">
        <v>35</v>
      </c>
      <c r="F43" s="1192"/>
      <c r="G43" s="1192"/>
      <c r="H43" s="1193"/>
      <c r="I43" s="358">
        <v>23811</v>
      </c>
      <c r="J43" s="359">
        <v>23488</v>
      </c>
      <c r="K43" s="359">
        <v>22077</v>
      </c>
      <c r="L43" s="359">
        <v>23665</v>
      </c>
      <c r="M43" s="360">
        <v>23341</v>
      </c>
    </row>
    <row r="44" spans="2:13" ht="27.75" customHeight="1" x14ac:dyDescent="0.2">
      <c r="B44" s="1186"/>
      <c r="C44" s="1187"/>
      <c r="D44" s="106"/>
      <c r="E44" s="1192" t="s">
        <v>36</v>
      </c>
      <c r="F44" s="1192"/>
      <c r="G44" s="1192"/>
      <c r="H44" s="1193"/>
      <c r="I44" s="358">
        <v>9952</v>
      </c>
      <c r="J44" s="359">
        <v>9807</v>
      </c>
      <c r="K44" s="359">
        <v>9275</v>
      </c>
      <c r="L44" s="359">
        <v>8451</v>
      </c>
      <c r="M44" s="360">
        <v>7982</v>
      </c>
    </row>
    <row r="45" spans="2:13" ht="27.75" customHeight="1" x14ac:dyDescent="0.2">
      <c r="B45" s="1186"/>
      <c r="C45" s="1187"/>
      <c r="D45" s="106"/>
      <c r="E45" s="1192" t="s">
        <v>37</v>
      </c>
      <c r="F45" s="1192"/>
      <c r="G45" s="1192"/>
      <c r="H45" s="1193"/>
      <c r="I45" s="358">
        <v>6645</v>
      </c>
      <c r="J45" s="359">
        <v>6390</v>
      </c>
      <c r="K45" s="359">
        <v>6200</v>
      </c>
      <c r="L45" s="359">
        <v>6082</v>
      </c>
      <c r="M45" s="360">
        <v>5921</v>
      </c>
    </row>
    <row r="46" spans="2:13" ht="27.75" customHeight="1" x14ac:dyDescent="0.2">
      <c r="B46" s="1186"/>
      <c r="C46" s="1187"/>
      <c r="D46" s="107"/>
      <c r="E46" s="1192" t="s">
        <v>38</v>
      </c>
      <c r="F46" s="1192"/>
      <c r="G46" s="1192"/>
      <c r="H46" s="1193"/>
      <c r="I46" s="358">
        <v>711</v>
      </c>
      <c r="J46" s="359">
        <v>706</v>
      </c>
      <c r="K46" s="359">
        <v>615</v>
      </c>
      <c r="L46" s="359">
        <v>1879</v>
      </c>
      <c r="M46" s="360">
        <v>1743</v>
      </c>
    </row>
    <row r="47" spans="2:13" ht="27.75" customHeight="1" x14ac:dyDescent="0.2">
      <c r="B47" s="1186"/>
      <c r="C47" s="1187"/>
      <c r="D47" s="108"/>
      <c r="E47" s="1194" t="s">
        <v>39</v>
      </c>
      <c r="F47" s="1195"/>
      <c r="G47" s="1195"/>
      <c r="H47" s="1196"/>
      <c r="I47" s="358" t="s">
        <v>520</v>
      </c>
      <c r="J47" s="359" t="s">
        <v>520</v>
      </c>
      <c r="K47" s="359" t="s">
        <v>520</v>
      </c>
      <c r="L47" s="359" t="s">
        <v>520</v>
      </c>
      <c r="M47" s="360" t="s">
        <v>520</v>
      </c>
    </row>
    <row r="48" spans="2:13" ht="27.75" customHeight="1" x14ac:dyDescent="0.2">
      <c r="B48" s="1186"/>
      <c r="C48" s="1187"/>
      <c r="D48" s="106"/>
      <c r="E48" s="1192" t="s">
        <v>40</v>
      </c>
      <c r="F48" s="1192"/>
      <c r="G48" s="1192"/>
      <c r="H48" s="1193"/>
      <c r="I48" s="358" t="s">
        <v>520</v>
      </c>
      <c r="J48" s="359" t="s">
        <v>520</v>
      </c>
      <c r="K48" s="359" t="s">
        <v>520</v>
      </c>
      <c r="L48" s="359" t="s">
        <v>520</v>
      </c>
      <c r="M48" s="360" t="s">
        <v>520</v>
      </c>
    </row>
    <row r="49" spans="2:13" ht="27.75" customHeight="1" x14ac:dyDescent="0.2">
      <c r="B49" s="1188"/>
      <c r="C49" s="1189"/>
      <c r="D49" s="106"/>
      <c r="E49" s="1192" t="s">
        <v>41</v>
      </c>
      <c r="F49" s="1192"/>
      <c r="G49" s="1192"/>
      <c r="H49" s="1193"/>
      <c r="I49" s="358" t="s">
        <v>520</v>
      </c>
      <c r="J49" s="359" t="s">
        <v>520</v>
      </c>
      <c r="K49" s="359" t="s">
        <v>520</v>
      </c>
      <c r="L49" s="359" t="s">
        <v>520</v>
      </c>
      <c r="M49" s="360" t="s">
        <v>520</v>
      </c>
    </row>
    <row r="50" spans="2:13" ht="27.75" customHeight="1" x14ac:dyDescent="0.2">
      <c r="B50" s="1197" t="s">
        <v>42</v>
      </c>
      <c r="C50" s="1198"/>
      <c r="D50" s="109"/>
      <c r="E50" s="1192" t="s">
        <v>43</v>
      </c>
      <c r="F50" s="1192"/>
      <c r="G50" s="1192"/>
      <c r="H50" s="1193"/>
      <c r="I50" s="358">
        <v>5092</v>
      </c>
      <c r="J50" s="359">
        <v>5119</v>
      </c>
      <c r="K50" s="359">
        <v>5500</v>
      </c>
      <c r="L50" s="359">
        <v>7471</v>
      </c>
      <c r="M50" s="360">
        <v>7522</v>
      </c>
    </row>
    <row r="51" spans="2:13" ht="27.75" customHeight="1" x14ac:dyDescent="0.2">
      <c r="B51" s="1186"/>
      <c r="C51" s="1187"/>
      <c r="D51" s="106"/>
      <c r="E51" s="1192" t="s">
        <v>44</v>
      </c>
      <c r="F51" s="1192"/>
      <c r="G51" s="1192"/>
      <c r="H51" s="1193"/>
      <c r="I51" s="358">
        <v>9113</v>
      </c>
      <c r="J51" s="359">
        <v>8959</v>
      </c>
      <c r="K51" s="359">
        <v>9390</v>
      </c>
      <c r="L51" s="359">
        <v>9630</v>
      </c>
      <c r="M51" s="360">
        <v>9694</v>
      </c>
    </row>
    <row r="52" spans="2:13" ht="27.75" customHeight="1" x14ac:dyDescent="0.2">
      <c r="B52" s="1188"/>
      <c r="C52" s="1189"/>
      <c r="D52" s="106"/>
      <c r="E52" s="1192" t="s">
        <v>45</v>
      </c>
      <c r="F52" s="1192"/>
      <c r="G52" s="1192"/>
      <c r="H52" s="1193"/>
      <c r="I52" s="358">
        <v>82474</v>
      </c>
      <c r="J52" s="359">
        <v>80302</v>
      </c>
      <c r="K52" s="359">
        <v>79904</v>
      </c>
      <c r="L52" s="359">
        <v>77860</v>
      </c>
      <c r="M52" s="360">
        <v>76821</v>
      </c>
    </row>
    <row r="53" spans="2:13" ht="27.75" customHeight="1" thickBot="1" x14ac:dyDescent="0.25">
      <c r="B53" s="1199" t="s">
        <v>46</v>
      </c>
      <c r="C53" s="1200"/>
      <c r="D53" s="110"/>
      <c r="E53" s="1201" t="s">
        <v>47</v>
      </c>
      <c r="F53" s="1201"/>
      <c r="G53" s="1201"/>
      <c r="H53" s="1202"/>
      <c r="I53" s="361">
        <v>29588</v>
      </c>
      <c r="J53" s="362">
        <v>30049</v>
      </c>
      <c r="K53" s="362">
        <v>28729</v>
      </c>
      <c r="L53" s="362">
        <v>29737</v>
      </c>
      <c r="M53" s="363">
        <v>29462</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dxMbgK/1oR+m5zWTg6edbfUFTOYR6wOX4U4XiVXKp9wfRqVJXkdrPWHi+8cBOklt56xX6v7EfnNGq/ntRN4ncA==" saltValue="t3crmUoZTZ328aFhX4G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563</v>
      </c>
      <c r="G54" s="119" t="s">
        <v>564</v>
      </c>
      <c r="H54" s="120" t="s">
        <v>565</v>
      </c>
    </row>
    <row r="55" spans="2:8" ht="52.5" customHeight="1" x14ac:dyDescent="0.2">
      <c r="B55" s="121"/>
      <c r="C55" s="1211" t="s">
        <v>50</v>
      </c>
      <c r="D55" s="1211"/>
      <c r="E55" s="1212"/>
      <c r="F55" s="122">
        <v>2235</v>
      </c>
      <c r="G55" s="122">
        <v>2993</v>
      </c>
      <c r="H55" s="123">
        <v>2991</v>
      </c>
    </row>
    <row r="56" spans="2:8" ht="52.5" customHeight="1" x14ac:dyDescent="0.2">
      <c r="B56" s="124"/>
      <c r="C56" s="1213" t="s">
        <v>51</v>
      </c>
      <c r="D56" s="1213"/>
      <c r="E56" s="1214"/>
      <c r="F56" s="125">
        <v>0</v>
      </c>
      <c r="G56" s="125">
        <v>739</v>
      </c>
      <c r="H56" s="126">
        <v>739</v>
      </c>
    </row>
    <row r="57" spans="2:8" ht="53.25" customHeight="1" x14ac:dyDescent="0.2">
      <c r="B57" s="124"/>
      <c r="C57" s="1215" t="s">
        <v>52</v>
      </c>
      <c r="D57" s="1215"/>
      <c r="E57" s="1216"/>
      <c r="F57" s="127">
        <v>4339</v>
      </c>
      <c r="G57" s="127">
        <v>4546</v>
      </c>
      <c r="H57" s="128">
        <v>4553</v>
      </c>
    </row>
    <row r="58" spans="2:8" ht="45.75" customHeight="1" x14ac:dyDescent="0.2">
      <c r="B58" s="129"/>
      <c r="C58" s="1203" t="s">
        <v>602</v>
      </c>
      <c r="D58" s="1204"/>
      <c r="E58" s="1205"/>
      <c r="F58" s="130">
        <v>3255</v>
      </c>
      <c r="G58" s="130">
        <v>3155</v>
      </c>
      <c r="H58" s="131">
        <v>3080</v>
      </c>
    </row>
    <row r="59" spans="2:8" ht="45.75" customHeight="1" x14ac:dyDescent="0.2">
      <c r="B59" s="129"/>
      <c r="C59" s="1203" t="s">
        <v>603</v>
      </c>
      <c r="D59" s="1204"/>
      <c r="E59" s="1205"/>
      <c r="F59" s="130">
        <v>273</v>
      </c>
      <c r="G59" s="130">
        <v>351</v>
      </c>
      <c r="H59" s="131">
        <v>383</v>
      </c>
    </row>
    <row r="60" spans="2:8" ht="45.75" customHeight="1" x14ac:dyDescent="0.2">
      <c r="B60" s="129"/>
      <c r="C60" s="1203" t="s">
        <v>604</v>
      </c>
      <c r="D60" s="1204"/>
      <c r="E60" s="1205"/>
      <c r="F60" s="130">
        <v>79</v>
      </c>
      <c r="G60" s="130">
        <v>254</v>
      </c>
      <c r="H60" s="131">
        <v>273</v>
      </c>
    </row>
    <row r="61" spans="2:8" ht="45.75" customHeight="1" x14ac:dyDescent="0.2">
      <c r="B61" s="129"/>
      <c r="C61" s="1203" t="s">
        <v>605</v>
      </c>
      <c r="D61" s="1204"/>
      <c r="E61" s="1205"/>
      <c r="F61" s="130">
        <v>100</v>
      </c>
      <c r="G61" s="130">
        <v>200</v>
      </c>
      <c r="H61" s="131">
        <v>300</v>
      </c>
    </row>
    <row r="62" spans="2:8" ht="45.75" customHeight="1" thickBot="1" x14ac:dyDescent="0.25">
      <c r="B62" s="132"/>
      <c r="C62" s="1206" t="s">
        <v>606</v>
      </c>
      <c r="D62" s="1207"/>
      <c r="E62" s="1208"/>
      <c r="F62" s="133">
        <v>137</v>
      </c>
      <c r="G62" s="133">
        <v>131</v>
      </c>
      <c r="H62" s="134">
        <v>125</v>
      </c>
    </row>
    <row r="63" spans="2:8" ht="52.5" customHeight="1" thickBot="1" x14ac:dyDescent="0.25">
      <c r="B63" s="135"/>
      <c r="C63" s="1209" t="s">
        <v>53</v>
      </c>
      <c r="D63" s="1209"/>
      <c r="E63" s="1210"/>
      <c r="F63" s="136">
        <v>6574</v>
      </c>
      <c r="G63" s="136">
        <v>8278</v>
      </c>
      <c r="H63" s="137">
        <v>8283</v>
      </c>
    </row>
    <row r="64" spans="2:8" ht="13" x14ac:dyDescent="0.2"/>
  </sheetData>
  <sheetProtection algorithmName="SHA-512" hashValue="XIYu6mAI5fqw39Xxnb9Rly/80tpmbNCubmdfo+uIH1bfylXROCwqQKAxlqnXLJK/39uEZyWQHwfXVrgGzeozRw==" saltValue="2nkcVhE3DwLlXwA8RLFx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558</v>
      </c>
      <c r="G2" s="151"/>
      <c r="H2" s="152"/>
    </row>
    <row r="3" spans="1:8" x14ac:dyDescent="0.2">
      <c r="A3" s="148" t="s">
        <v>551</v>
      </c>
      <c r="B3" s="153"/>
      <c r="C3" s="154"/>
      <c r="D3" s="155">
        <v>61418</v>
      </c>
      <c r="E3" s="156"/>
      <c r="F3" s="157">
        <v>46402</v>
      </c>
      <c r="G3" s="158"/>
      <c r="H3" s="159"/>
    </row>
    <row r="4" spans="1:8" x14ac:dyDescent="0.2">
      <c r="A4" s="160"/>
      <c r="B4" s="161"/>
      <c r="C4" s="162"/>
      <c r="D4" s="163">
        <v>41015</v>
      </c>
      <c r="E4" s="164"/>
      <c r="F4" s="165">
        <v>26897</v>
      </c>
      <c r="G4" s="166"/>
      <c r="H4" s="167"/>
    </row>
    <row r="5" spans="1:8" x14ac:dyDescent="0.2">
      <c r="A5" s="148" t="s">
        <v>553</v>
      </c>
      <c r="B5" s="153"/>
      <c r="C5" s="154"/>
      <c r="D5" s="155">
        <v>68863</v>
      </c>
      <c r="E5" s="156"/>
      <c r="F5" s="157">
        <v>66343</v>
      </c>
      <c r="G5" s="158"/>
      <c r="H5" s="159"/>
    </row>
    <row r="6" spans="1:8" x14ac:dyDescent="0.2">
      <c r="A6" s="160"/>
      <c r="B6" s="161"/>
      <c r="C6" s="162"/>
      <c r="D6" s="163">
        <v>41791</v>
      </c>
      <c r="E6" s="164"/>
      <c r="F6" s="165">
        <v>34529</v>
      </c>
      <c r="G6" s="166"/>
      <c r="H6" s="167"/>
    </row>
    <row r="7" spans="1:8" x14ac:dyDescent="0.2">
      <c r="A7" s="148" t="s">
        <v>554</v>
      </c>
      <c r="B7" s="153"/>
      <c r="C7" s="154"/>
      <c r="D7" s="155">
        <v>90141</v>
      </c>
      <c r="E7" s="156"/>
      <c r="F7" s="157">
        <v>56416</v>
      </c>
      <c r="G7" s="158"/>
      <c r="H7" s="159"/>
    </row>
    <row r="8" spans="1:8" x14ac:dyDescent="0.2">
      <c r="A8" s="160"/>
      <c r="B8" s="161"/>
      <c r="C8" s="162"/>
      <c r="D8" s="163">
        <v>56976</v>
      </c>
      <c r="E8" s="164"/>
      <c r="F8" s="165">
        <v>32623</v>
      </c>
      <c r="G8" s="166"/>
      <c r="H8" s="167"/>
    </row>
    <row r="9" spans="1:8" x14ac:dyDescent="0.2">
      <c r="A9" s="148" t="s">
        <v>555</v>
      </c>
      <c r="B9" s="153"/>
      <c r="C9" s="154"/>
      <c r="D9" s="155">
        <v>87952</v>
      </c>
      <c r="E9" s="156"/>
      <c r="F9" s="157">
        <v>49217</v>
      </c>
      <c r="G9" s="158"/>
      <c r="H9" s="159"/>
    </row>
    <row r="10" spans="1:8" x14ac:dyDescent="0.2">
      <c r="A10" s="160"/>
      <c r="B10" s="161"/>
      <c r="C10" s="162"/>
      <c r="D10" s="163">
        <v>44990</v>
      </c>
      <c r="E10" s="164"/>
      <c r="F10" s="165">
        <v>27232</v>
      </c>
      <c r="G10" s="166"/>
      <c r="H10" s="167"/>
    </row>
    <row r="11" spans="1:8" x14ac:dyDescent="0.2">
      <c r="A11" s="148" t="s">
        <v>556</v>
      </c>
      <c r="B11" s="153"/>
      <c r="C11" s="154"/>
      <c r="D11" s="155">
        <v>98599</v>
      </c>
      <c r="E11" s="156"/>
      <c r="F11" s="157">
        <v>49211</v>
      </c>
      <c r="G11" s="158"/>
      <c r="H11" s="159"/>
    </row>
    <row r="12" spans="1:8" x14ac:dyDescent="0.2">
      <c r="A12" s="160"/>
      <c r="B12" s="161"/>
      <c r="C12" s="168"/>
      <c r="D12" s="163">
        <v>48975</v>
      </c>
      <c r="E12" s="164"/>
      <c r="F12" s="165">
        <v>28367</v>
      </c>
      <c r="G12" s="166"/>
      <c r="H12" s="167"/>
    </row>
    <row r="13" spans="1:8" x14ac:dyDescent="0.2">
      <c r="A13" s="148"/>
      <c r="B13" s="153"/>
      <c r="C13" s="169"/>
      <c r="D13" s="170">
        <v>81395</v>
      </c>
      <c r="E13" s="171"/>
      <c r="F13" s="172">
        <v>53518</v>
      </c>
      <c r="G13" s="173"/>
      <c r="H13" s="159"/>
    </row>
    <row r="14" spans="1:8" x14ac:dyDescent="0.2">
      <c r="A14" s="160"/>
      <c r="B14" s="161"/>
      <c r="C14" s="162"/>
      <c r="D14" s="163">
        <v>46749</v>
      </c>
      <c r="E14" s="164"/>
      <c r="F14" s="165">
        <v>29930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3.89</v>
      </c>
      <c r="C19" s="174">
        <f>ROUND(VALUE(SUBSTITUTE(実質収支比率等に係る経年分析!G$48,"▲","-")),2)</f>
        <v>3.32</v>
      </c>
      <c r="D19" s="174">
        <f>ROUND(VALUE(SUBSTITUTE(実質収支比率等に係る経年分析!H$48,"▲","-")),2)</f>
        <v>4.84</v>
      </c>
      <c r="E19" s="174">
        <f>ROUND(VALUE(SUBSTITUTE(実質収支比率等に係る経年分析!I$48,"▲","-")),2)</f>
        <v>6.21</v>
      </c>
      <c r="F19" s="174">
        <f>ROUND(VALUE(SUBSTITUTE(実質収支比率等に係る経年分析!J$48,"▲","-")),2)</f>
        <v>3.76</v>
      </c>
    </row>
    <row r="20" spans="1:11" x14ac:dyDescent="0.2">
      <c r="A20" s="174" t="s">
        <v>57</v>
      </c>
      <c r="B20" s="174">
        <f>ROUND(VALUE(SUBSTITUTE(実質収支比率等に係る経年分析!F$47,"▲","-")),2)</f>
        <v>7.67</v>
      </c>
      <c r="C20" s="174">
        <f>ROUND(VALUE(SUBSTITUTE(実質収支比率等に係る経年分析!G$47,"▲","-")),2)</f>
        <v>7.86</v>
      </c>
      <c r="D20" s="174">
        <f>ROUND(VALUE(SUBSTITUTE(実質収支比率等に係る経年分析!H$47,"▲","-")),2)</f>
        <v>7.14</v>
      </c>
      <c r="E20" s="174">
        <f>ROUND(VALUE(SUBSTITUTE(実質収支比率等に係る経年分析!I$47,"▲","-")),2)</f>
        <v>9.17</v>
      </c>
      <c r="F20" s="174">
        <f>ROUND(VALUE(SUBSTITUTE(実質収支比率等に係る経年分析!J$47,"▲","-")),2)</f>
        <v>9.31</v>
      </c>
    </row>
    <row r="21" spans="1:11" x14ac:dyDescent="0.2">
      <c r="A21" s="174" t="s">
        <v>58</v>
      </c>
      <c r="B21" s="174">
        <f>IF(ISNUMBER(VALUE(SUBSTITUTE(実質収支比率等に係る経年分析!F$49,"▲","-"))),ROUND(VALUE(SUBSTITUTE(実質収支比率等に係る経年分析!F$49,"▲","-")),2),NA())</f>
        <v>0.56000000000000005</v>
      </c>
      <c r="C21" s="174">
        <f>IF(ISNUMBER(VALUE(SUBSTITUTE(実質収支比率等に係る経年分析!G$49,"▲","-"))),ROUND(VALUE(SUBSTITUTE(実質収支比率等に係る経年分析!G$49,"▲","-")),2),NA())</f>
        <v>-0.36</v>
      </c>
      <c r="D21" s="174">
        <f>IF(ISNUMBER(VALUE(SUBSTITUTE(実質収支比率等に係る経年分析!H$49,"▲","-"))),ROUND(VALUE(SUBSTITUTE(実質収支比率等に係る経年分析!H$49,"▲","-")),2),NA())</f>
        <v>1.06</v>
      </c>
      <c r="E21" s="174">
        <f>IF(ISNUMBER(VALUE(SUBSTITUTE(実質収支比率等に係る経年分析!I$49,"▲","-"))),ROUND(VALUE(SUBSTITUTE(実質収支比率等に係る経年分析!I$49,"▲","-")),2),NA())</f>
        <v>3.89</v>
      </c>
      <c r="F21" s="174">
        <f>IF(ISNUMBER(VALUE(SUBSTITUTE(実質収支比率等に係る経年分析!J$49,"▲","-"))),ROUND(VALUE(SUBSTITUTE(実質収支比率等に係る経年分析!J$49,"▲","-")),2),NA())</f>
        <v>-2.56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白山市墓地公苑特別会計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白山市後期高齢者医療特別会計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白山市国民健康保険特別会計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白山市介護保険特別会計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0.57999999999999996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0.84</v>
      </c>
    </row>
    <row r="33" spans="1:16" x14ac:dyDescent="0.2">
      <c r="A33" s="175" t="str">
        <f>IF(連結実質赤字比率に係る赤字・黒字の構成分析!C$37="",NA(),連結実質赤字比率に係る赤字・黒字の構成分析!C$37)</f>
        <v>白山市工業用水道事業会計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1.1599999999999999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1.39</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3.88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4.83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3.75</v>
      </c>
    </row>
    <row r="35" spans="1:16" x14ac:dyDescent="0.2">
      <c r="A35" s="175" t="str">
        <f>IF(連結実質赤字比率に係る赤字・黒字の構成分析!C$35="",NA(),連結実質赤字比率に係る赤字・黒字の構成分析!C$35)</f>
        <v>白山市下水道事業会計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6.19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4.3099999999999996</v>
      </c>
    </row>
    <row r="36" spans="1:16" x14ac:dyDescent="0.2">
      <c r="A36" s="175" t="str">
        <f>IF(連結実質赤字比率に係る赤字・黒字の構成分析!C$34="",NA(),連結実質赤字比率に係る赤字・黒字の構成分析!C$34)</f>
        <v>白山市水道事業会計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4.5199999999999996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4.1500000000000004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4.9000000000000004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7292</v>
      </c>
      <c r="E42" s="176"/>
      <c r="F42" s="176"/>
      <c r="G42" s="176">
        <f>'実質公債費比率（分子）の構造'!L$52</f>
        <v>7343</v>
      </c>
      <c r="H42" s="176"/>
      <c r="I42" s="176"/>
      <c r="J42" s="176">
        <f>'実質公債費比率（分子）の構造'!M$52</f>
        <v>7316</v>
      </c>
      <c r="K42" s="176"/>
      <c r="L42" s="176"/>
      <c r="M42" s="176">
        <f>'実質公債費比率（分子）の構造'!N$52</f>
        <v>8094</v>
      </c>
      <c r="N42" s="176"/>
      <c r="O42" s="176"/>
      <c r="P42" s="176">
        <f>'実質公債費比率（分子）の構造'!O$52</f>
        <v>7312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t="str">
        <f>'実質公債費比率（分子）の構造'!O$51</f>
        <v>-</v>
      </c>
      <c r="O43" s="176"/>
      <c r="P43" s="176"/>
    </row>
    <row r="44" spans="1:16" x14ac:dyDescent="0.2">
      <c r="A44" s="176" t="s">
        <v>67</v>
      </c>
      <c r="B44" s="176">
        <f>'実質公債費比率（分子）の構造'!K$50</f>
        <v>8</v>
      </c>
      <c r="C44" s="176"/>
      <c r="D44" s="176"/>
      <c r="E44" s="176">
        <f>'実質公債費比率（分子）の構造'!L$50</f>
        <v>8</v>
      </c>
      <c r="F44" s="176"/>
      <c r="G44" s="176"/>
      <c r="H44" s="176">
        <f>'実質公債費比率（分子）の構造'!M$50</f>
        <v>8</v>
      </c>
      <c r="I44" s="176"/>
      <c r="J44" s="176"/>
      <c r="K44" s="176">
        <f>'実質公債費比率（分子）の構造'!N$50</f>
        <v>8</v>
      </c>
      <c r="L44" s="176"/>
      <c r="M44" s="176"/>
      <c r="N44" s="176">
        <f>'実質公債費比率（分子）の構造'!O$50</f>
        <v>8</v>
      </c>
      <c r="O44" s="176"/>
      <c r="P44" s="176"/>
    </row>
    <row r="45" spans="1:16" x14ac:dyDescent="0.2">
      <c r="A45" s="176" t="s">
        <v>68</v>
      </c>
      <c r="B45" s="176">
        <f>'実質公債費比率（分子）の構造'!K$49</f>
        <v>866</v>
      </c>
      <c r="C45" s="176"/>
      <c r="D45" s="176"/>
      <c r="E45" s="176">
        <f>'実質公債費比率（分子）の構造'!L$49</f>
        <v>790</v>
      </c>
      <c r="F45" s="176"/>
      <c r="G45" s="176"/>
      <c r="H45" s="176">
        <f>'実質公債費比率（分子）の構造'!M$49</f>
        <v>955</v>
      </c>
      <c r="I45" s="176"/>
      <c r="J45" s="176"/>
      <c r="K45" s="176">
        <f>'実質公債費比率（分子）の構造'!N$49</f>
        <v>942</v>
      </c>
      <c r="L45" s="176"/>
      <c r="M45" s="176"/>
      <c r="N45" s="176">
        <f>'実質公債費比率（分子）の構造'!O$49</f>
        <v>963</v>
      </c>
      <c r="O45" s="176"/>
      <c r="P45" s="176"/>
    </row>
    <row r="46" spans="1:16" x14ac:dyDescent="0.2">
      <c r="A46" s="176" t="s">
        <v>69</v>
      </c>
      <c r="B46" s="176">
        <f>'実質公債費比率（分子）の構造'!K$48</f>
        <v>1586</v>
      </c>
      <c r="C46" s="176"/>
      <c r="D46" s="176"/>
      <c r="E46" s="176">
        <f>'実質公債費比率（分子）の構造'!L$48</f>
        <v>1603</v>
      </c>
      <c r="F46" s="176"/>
      <c r="G46" s="176"/>
      <c r="H46" s="176">
        <f>'実質公債費比率（分子）の構造'!M$48</f>
        <v>1519</v>
      </c>
      <c r="I46" s="176"/>
      <c r="J46" s="176"/>
      <c r="K46" s="176">
        <f>'実質公債費比率（分子）の構造'!N$48</f>
        <v>1584</v>
      </c>
      <c r="L46" s="176"/>
      <c r="M46" s="176"/>
      <c r="N46" s="176">
        <f>'実質公債費比率（分子）の構造'!O$48</f>
        <v>1516</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7473</v>
      </c>
      <c r="C49" s="176"/>
      <c r="D49" s="176"/>
      <c r="E49" s="176">
        <f>'実質公債費比率（分子）の構造'!L$45</f>
        <v>7390</v>
      </c>
      <c r="F49" s="176"/>
      <c r="G49" s="176"/>
      <c r="H49" s="176">
        <f>'実質公債費比率（分子）の構造'!M$45</f>
        <v>7403</v>
      </c>
      <c r="I49" s="176"/>
      <c r="J49" s="176"/>
      <c r="K49" s="176">
        <f>'実質公債費比率（分子）の構造'!N$45</f>
        <v>8778</v>
      </c>
      <c r="L49" s="176"/>
      <c r="M49" s="176"/>
      <c r="N49" s="176">
        <f>'実質公債費比率（分子）の構造'!O$45</f>
        <v>7684</v>
      </c>
      <c r="O49" s="176"/>
      <c r="P49" s="176"/>
    </row>
    <row r="50" spans="1:16" x14ac:dyDescent="0.2">
      <c r="A50" s="176" t="s">
        <v>73</v>
      </c>
      <c r="B50" s="176" t="e">
        <f>NA()</f>
        <v>#N/A</v>
      </c>
      <c r="C50" s="176">
        <f>IF(ISNUMBER('実質公債費比率（分子）の構造'!K$53),'実質公債費比率（分子）の構造'!K$53,NA())</f>
        <v>2641</v>
      </c>
      <c r="D50" s="176" t="e">
        <f>NA()</f>
        <v>#N/A</v>
      </c>
      <c r="E50" s="176" t="e">
        <f>NA()</f>
        <v>#N/A</v>
      </c>
      <c r="F50" s="176">
        <f>IF(ISNUMBER('実質公債費比率（分子）の構造'!L$53),'実質公債費比率（分子）の構造'!L$53,NA())</f>
        <v>2448</v>
      </c>
      <c r="G50" s="176" t="e">
        <f>NA()</f>
        <v>#N/A</v>
      </c>
      <c r="H50" s="176" t="e">
        <f>NA()</f>
        <v>#N/A</v>
      </c>
      <c r="I50" s="176">
        <f>IF(ISNUMBER('実質公債費比率（分子）の構造'!M$53),'実質公債費比率（分子）の構造'!M$53,NA())</f>
        <v>2569</v>
      </c>
      <c r="J50" s="176" t="e">
        <f>NA()</f>
        <v>#N/A</v>
      </c>
      <c r="K50" s="176" t="e">
        <f>NA()</f>
        <v>#N/A</v>
      </c>
      <c r="L50" s="176">
        <f>IF(ISNUMBER('実質公債費比率（分子）の構造'!N$53),'実質公債費比率（分子）の構造'!N$53,NA())</f>
        <v>3218</v>
      </c>
      <c r="M50" s="176" t="e">
        <f>NA()</f>
        <v>#N/A</v>
      </c>
      <c r="N50" s="176" t="e">
        <f>NA()</f>
        <v>#N/A</v>
      </c>
      <c r="O50" s="176">
        <f>IF(ISNUMBER('実質公債費比率（分子）の構造'!O$53),'実質公債費比率（分子）の構造'!O$53,NA())</f>
        <v>2859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82474</v>
      </c>
      <c r="E56" s="175"/>
      <c r="F56" s="175"/>
      <c r="G56" s="175">
        <f>'将来負担比率（分子）の構造'!J$52</f>
        <v>80302</v>
      </c>
      <c r="H56" s="175"/>
      <c r="I56" s="175"/>
      <c r="J56" s="175">
        <f>'将来負担比率（分子）の構造'!K$52</f>
        <v>79904</v>
      </c>
      <c r="K56" s="175"/>
      <c r="L56" s="175"/>
      <c r="M56" s="175">
        <f>'将来負担比率（分子）の構造'!L$52</f>
        <v>77860</v>
      </c>
      <c r="N56" s="175"/>
      <c r="O56" s="175"/>
      <c r="P56" s="175">
        <f>'将来負担比率（分子）の構造'!M$52</f>
        <v>76821</v>
      </c>
    </row>
    <row r="57" spans="1:16" x14ac:dyDescent="0.2">
      <c r="A57" s="175" t="s">
        <v>44</v>
      </c>
      <c r="B57" s="175"/>
      <c r="C57" s="175"/>
      <c r="D57" s="175">
        <f>'将来負担比率（分子）の構造'!I$51</f>
        <v>9113</v>
      </c>
      <c r="E57" s="175"/>
      <c r="F57" s="175"/>
      <c r="G57" s="175">
        <f>'将来負担比率（分子）の構造'!J$51</f>
        <v>8959</v>
      </c>
      <c r="H57" s="175"/>
      <c r="I57" s="175"/>
      <c r="J57" s="175">
        <f>'将来負担比率（分子）の構造'!K$51</f>
        <v>9390</v>
      </c>
      <c r="K57" s="175"/>
      <c r="L57" s="175"/>
      <c r="M57" s="175">
        <f>'将来負担比率（分子）の構造'!L$51</f>
        <v>9630</v>
      </c>
      <c r="N57" s="175"/>
      <c r="O57" s="175"/>
      <c r="P57" s="175">
        <f>'将来負担比率（分子）の構造'!M$51</f>
        <v>9694</v>
      </c>
    </row>
    <row r="58" spans="1:16" x14ac:dyDescent="0.2">
      <c r="A58" s="175" t="s">
        <v>43</v>
      </c>
      <c r="B58" s="175"/>
      <c r="C58" s="175"/>
      <c r="D58" s="175">
        <f>'将来負担比率（分子）の構造'!I$50</f>
        <v>5092</v>
      </c>
      <c r="E58" s="175"/>
      <c r="F58" s="175"/>
      <c r="G58" s="175">
        <f>'将来負担比率（分子）の構造'!J$50</f>
        <v>5119</v>
      </c>
      <c r="H58" s="175"/>
      <c r="I58" s="175"/>
      <c r="J58" s="175">
        <f>'将来負担比率（分子）の構造'!K$50</f>
        <v>5500</v>
      </c>
      <c r="K58" s="175"/>
      <c r="L58" s="175"/>
      <c r="M58" s="175">
        <f>'将来負担比率（分子）の構造'!L$50</f>
        <v>7471</v>
      </c>
      <c r="N58" s="175"/>
      <c r="O58" s="175"/>
      <c r="P58" s="175">
        <f>'将来負担比率（分子）の構造'!M$50</f>
        <v>7522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711</v>
      </c>
      <c r="C61" s="175"/>
      <c r="D61" s="175"/>
      <c r="E61" s="175">
        <f>'将来負担比率（分子）の構造'!J$46</f>
        <v>706</v>
      </c>
      <c r="F61" s="175"/>
      <c r="G61" s="175"/>
      <c r="H61" s="175">
        <f>'将来負担比率（分子）の構造'!K$46</f>
        <v>615</v>
      </c>
      <c r="I61" s="175"/>
      <c r="J61" s="175"/>
      <c r="K61" s="175">
        <f>'将来負担比率（分子）の構造'!L$46</f>
        <v>1879</v>
      </c>
      <c r="L61" s="175"/>
      <c r="M61" s="175"/>
      <c r="N61" s="175">
        <f>'将来負担比率（分子）の構造'!M$46</f>
        <v>1743</v>
      </c>
      <c r="O61" s="175"/>
      <c r="P61" s="175"/>
    </row>
    <row r="62" spans="1:16" x14ac:dyDescent="0.2">
      <c r="A62" s="175" t="s">
        <v>37</v>
      </c>
      <c r="B62" s="175">
        <f>'将来負担比率（分子）の構造'!I$45</f>
        <v>6645</v>
      </c>
      <c r="C62" s="175"/>
      <c r="D62" s="175"/>
      <c r="E62" s="175">
        <f>'将来負担比率（分子）の構造'!J$45</f>
        <v>6390</v>
      </c>
      <c r="F62" s="175"/>
      <c r="G62" s="175"/>
      <c r="H62" s="175">
        <f>'将来負担比率（分子）の構造'!K$45</f>
        <v>6200</v>
      </c>
      <c r="I62" s="175"/>
      <c r="J62" s="175"/>
      <c r="K62" s="175">
        <f>'将来負担比率（分子）の構造'!L$45</f>
        <v>6082</v>
      </c>
      <c r="L62" s="175"/>
      <c r="M62" s="175"/>
      <c r="N62" s="175">
        <f>'将来負担比率（分子）の構造'!M$45</f>
        <v>5921</v>
      </c>
      <c r="O62" s="175"/>
      <c r="P62" s="175"/>
    </row>
    <row r="63" spans="1:16" x14ac:dyDescent="0.2">
      <c r="A63" s="175" t="s">
        <v>36</v>
      </c>
      <c r="B63" s="175">
        <f>'将来負担比率（分子）の構造'!I$44</f>
        <v>9952</v>
      </c>
      <c r="C63" s="175"/>
      <c r="D63" s="175"/>
      <c r="E63" s="175">
        <f>'将来負担比率（分子）の構造'!J$44</f>
        <v>9807</v>
      </c>
      <c r="F63" s="175"/>
      <c r="G63" s="175"/>
      <c r="H63" s="175">
        <f>'将来負担比率（分子）の構造'!K$44</f>
        <v>9275</v>
      </c>
      <c r="I63" s="175"/>
      <c r="J63" s="175"/>
      <c r="K63" s="175">
        <f>'将来負担比率（分子）の構造'!L$44</f>
        <v>8451</v>
      </c>
      <c r="L63" s="175"/>
      <c r="M63" s="175"/>
      <c r="N63" s="175">
        <f>'将来負担比率（分子）の構造'!M$44</f>
        <v>7982</v>
      </c>
      <c r="O63" s="175"/>
      <c r="P63" s="175"/>
    </row>
    <row r="64" spans="1:16" x14ac:dyDescent="0.2">
      <c r="A64" s="175" t="s">
        <v>35</v>
      </c>
      <c r="B64" s="175">
        <f>'将来負担比率（分子）の構造'!I$43</f>
        <v>23811</v>
      </c>
      <c r="C64" s="175"/>
      <c r="D64" s="175"/>
      <c r="E64" s="175">
        <f>'将来負担比率（分子）の構造'!J$43</f>
        <v>23488</v>
      </c>
      <c r="F64" s="175"/>
      <c r="G64" s="175"/>
      <c r="H64" s="175">
        <f>'将来負担比率（分子）の構造'!K$43</f>
        <v>22077</v>
      </c>
      <c r="I64" s="175"/>
      <c r="J64" s="175"/>
      <c r="K64" s="175">
        <f>'将来負担比率（分子）の構造'!L$43</f>
        <v>23665</v>
      </c>
      <c r="L64" s="175"/>
      <c r="M64" s="175"/>
      <c r="N64" s="175">
        <f>'将来負担比率（分子）の構造'!M$43</f>
        <v>23341</v>
      </c>
      <c r="O64" s="175"/>
      <c r="P64" s="175"/>
    </row>
    <row r="65" spans="1:16" x14ac:dyDescent="0.2">
      <c r="A65" s="175" t="s">
        <v>34</v>
      </c>
      <c r="B65" s="175">
        <f>'将来負担比率（分子）の構造'!I$42</f>
        <v>429</v>
      </c>
      <c r="C65" s="175"/>
      <c r="D65" s="175"/>
      <c r="E65" s="175">
        <f>'将来負担比率（分子）の構造'!J$42</f>
        <v>388</v>
      </c>
      <c r="F65" s="175"/>
      <c r="G65" s="175"/>
      <c r="H65" s="175">
        <f>'将来負担比率（分子）の構造'!K$42</f>
        <v>347</v>
      </c>
      <c r="I65" s="175"/>
      <c r="J65" s="175"/>
      <c r="K65" s="175">
        <f>'将来負担比率（分子）の構造'!L$42</f>
        <v>306</v>
      </c>
      <c r="L65" s="175"/>
      <c r="M65" s="175"/>
      <c r="N65" s="175">
        <f>'将来負担比率（分子）の構造'!M$42</f>
        <v>265</v>
      </c>
      <c r="O65" s="175"/>
      <c r="P65" s="175"/>
    </row>
    <row r="66" spans="1:16" x14ac:dyDescent="0.2">
      <c r="A66" s="175" t="s">
        <v>33</v>
      </c>
      <c r="B66" s="175">
        <f>'将来負担比率（分子）の構造'!I$41</f>
        <v>84720</v>
      </c>
      <c r="C66" s="175"/>
      <c r="D66" s="175"/>
      <c r="E66" s="175">
        <f>'将来負担比率（分子）の構造'!J$41</f>
        <v>83651</v>
      </c>
      <c r="F66" s="175"/>
      <c r="G66" s="175"/>
      <c r="H66" s="175">
        <f>'将来負担比率（分子）の構造'!K$41</f>
        <v>85010</v>
      </c>
      <c r="I66" s="175"/>
      <c r="J66" s="175"/>
      <c r="K66" s="175">
        <f>'将来負担比率（分子）の構造'!L$41</f>
        <v>84315</v>
      </c>
      <c r="L66" s="175"/>
      <c r="M66" s="175"/>
      <c r="N66" s="175">
        <f>'将来負担比率（分子）の構造'!M$41</f>
        <v>84246</v>
      </c>
      <c r="O66" s="175"/>
      <c r="P66" s="175"/>
    </row>
    <row r="67" spans="1:16" x14ac:dyDescent="0.2">
      <c r="A67" s="175" t="s">
        <v>77</v>
      </c>
      <c r="B67" s="175" t="e">
        <f>NA()</f>
        <v>#N/A</v>
      </c>
      <c r="C67" s="175">
        <f>IF(ISNUMBER('将来負担比率（分子）の構造'!I$53), IF('将来負担比率（分子）の構造'!I$53 &lt; 0, 0, '将来負担比率（分子）の構造'!I$53), NA())</f>
        <v>29588</v>
      </c>
      <c r="D67" s="175" t="e">
        <f>NA()</f>
        <v>#N/A</v>
      </c>
      <c r="E67" s="175" t="e">
        <f>NA()</f>
        <v>#N/A</v>
      </c>
      <c r="F67" s="175">
        <f>IF(ISNUMBER('将来負担比率（分子）の構造'!J$53), IF('将来負担比率（分子）の構造'!J$53 &lt; 0, 0, '将来負担比率（分子）の構造'!J$53), NA())</f>
        <v>30049</v>
      </c>
      <c r="G67" s="175" t="e">
        <f>NA()</f>
        <v>#N/A</v>
      </c>
      <c r="H67" s="175" t="e">
        <f>NA()</f>
        <v>#N/A</v>
      </c>
      <c r="I67" s="175">
        <f>IF(ISNUMBER('将来負担比率（分子）の構造'!K$53), IF('将来負担比率（分子）の構造'!K$53 &lt; 0, 0, '将来負担比率（分子）の構造'!K$53), NA())</f>
        <v>28729</v>
      </c>
      <c r="J67" s="175" t="e">
        <f>NA()</f>
        <v>#N/A</v>
      </c>
      <c r="K67" s="175" t="e">
        <f>NA()</f>
        <v>#N/A</v>
      </c>
      <c r="L67" s="175">
        <f>IF(ISNUMBER('将来負担比率（分子）の構造'!L$53), IF('将来負担比率（分子）の構造'!L$53 &lt; 0, 0, '将来負担比率（分子）の構造'!L$53), NA())</f>
        <v>29737</v>
      </c>
      <c r="M67" s="175" t="e">
        <f>NA()</f>
        <v>#N/A</v>
      </c>
      <c r="N67" s="175" t="e">
        <f>NA()</f>
        <v>#N/A</v>
      </c>
      <c r="O67" s="175">
        <f>IF(ISNUMBER('将来負担比率（分子）の構造'!M$53), IF('将来負担比率（分子）の構造'!M$53 &lt; 0, 0, '将来負担比率（分子）の構造'!M$53), NA())</f>
        <v>29462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2235</v>
      </c>
      <c r="C72" s="179">
        <f>基金残高に係る経年分析!G55</f>
        <v>2993</v>
      </c>
      <c r="D72" s="179">
        <f>基金残高に係る経年分析!H55</f>
        <v>2991</v>
      </c>
    </row>
    <row r="73" spans="1:16" x14ac:dyDescent="0.2">
      <c r="A73" s="178" t="s">
        <v>80</v>
      </c>
      <c r="B73" s="179">
        <f>基金残高に係る経年分析!F56</f>
        <v>0</v>
      </c>
      <c r="C73" s="179">
        <f>基金残高に係る経年分析!G56</f>
        <v>739</v>
      </c>
      <c r="D73" s="179">
        <f>基金残高に係る経年分析!H56</f>
        <v>739</v>
      </c>
    </row>
    <row r="74" spans="1:16" x14ac:dyDescent="0.2">
      <c r="A74" s="178" t="s">
        <v>81</v>
      </c>
      <c r="B74" s="179">
        <f>基金残高に係る経年分析!F57</f>
        <v>4339</v>
      </c>
      <c r="C74" s="179">
        <f>基金残高に係る経年分析!G57</f>
        <v>4546</v>
      </c>
      <c r="D74" s="179">
        <f>基金残高に係る経年分析!H57</f>
        <v>4553</v>
      </c>
    </row>
  </sheetData>
  <sheetProtection algorithmName="SHA-512" hashValue="86os4P5SROnQxOpwXlFvqf6Qc3eEgeEs2KYG3oww+3S8izQucHhJRwTup/SS7uuIEEqt9pq91m3StQox1iXylA==" saltValue="etL6g8VhuEG0o8gF/zNc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18977288</v>
      </c>
      <c r="S5" s="613"/>
      <c r="T5" s="613"/>
      <c r="U5" s="613"/>
      <c r="V5" s="613"/>
      <c r="W5" s="613"/>
      <c r="X5" s="613"/>
      <c r="Y5" s="614"/>
      <c r="Z5" s="615">
        <v>30.4</v>
      </c>
      <c r="AA5" s="615"/>
      <c r="AB5" s="615"/>
      <c r="AC5" s="615"/>
      <c r="AD5" s="616">
        <v>18137704</v>
      </c>
      <c r="AE5" s="616"/>
      <c r="AF5" s="616"/>
      <c r="AG5" s="616"/>
      <c r="AH5" s="616"/>
      <c r="AI5" s="616"/>
      <c r="AJ5" s="616"/>
      <c r="AK5" s="616"/>
      <c r="AL5" s="617">
        <v>56.8</v>
      </c>
      <c r="AM5" s="618"/>
      <c r="AN5" s="618"/>
      <c r="AO5" s="619"/>
      <c r="AP5" s="609" t="s">
        <v>231</v>
      </c>
      <c r="AQ5" s="610"/>
      <c r="AR5" s="610"/>
      <c r="AS5" s="610"/>
      <c r="AT5" s="610"/>
      <c r="AU5" s="610"/>
      <c r="AV5" s="610"/>
      <c r="AW5" s="610"/>
      <c r="AX5" s="610"/>
      <c r="AY5" s="610"/>
      <c r="AZ5" s="610"/>
      <c r="BA5" s="610"/>
      <c r="BB5" s="610"/>
      <c r="BC5" s="610"/>
      <c r="BD5" s="610"/>
      <c r="BE5" s="610"/>
      <c r="BF5" s="611"/>
      <c r="BG5" s="623">
        <v>18136319</v>
      </c>
      <c r="BH5" s="624"/>
      <c r="BI5" s="624"/>
      <c r="BJ5" s="624"/>
      <c r="BK5" s="624"/>
      <c r="BL5" s="624"/>
      <c r="BM5" s="624"/>
      <c r="BN5" s="625"/>
      <c r="BO5" s="626">
        <v>95.6</v>
      </c>
      <c r="BP5" s="626"/>
      <c r="BQ5" s="626"/>
      <c r="BR5" s="626"/>
      <c r="BS5" s="627">
        <v>451</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420185</v>
      </c>
      <c r="S6" s="624"/>
      <c r="T6" s="624"/>
      <c r="U6" s="624"/>
      <c r="V6" s="624"/>
      <c r="W6" s="624"/>
      <c r="X6" s="624"/>
      <c r="Y6" s="625"/>
      <c r="Z6" s="626">
        <v>0.7</v>
      </c>
      <c r="AA6" s="626"/>
      <c r="AB6" s="626"/>
      <c r="AC6" s="626"/>
      <c r="AD6" s="627">
        <v>420185</v>
      </c>
      <c r="AE6" s="627"/>
      <c r="AF6" s="627"/>
      <c r="AG6" s="627"/>
      <c r="AH6" s="627"/>
      <c r="AI6" s="627"/>
      <c r="AJ6" s="627"/>
      <c r="AK6" s="627"/>
      <c r="AL6" s="628">
        <v>1.3</v>
      </c>
      <c r="AM6" s="629"/>
      <c r="AN6" s="629"/>
      <c r="AO6" s="630"/>
      <c r="AP6" s="620" t="s">
        <v>236</v>
      </c>
      <c r="AQ6" s="621"/>
      <c r="AR6" s="621"/>
      <c r="AS6" s="621"/>
      <c r="AT6" s="621"/>
      <c r="AU6" s="621"/>
      <c r="AV6" s="621"/>
      <c r="AW6" s="621"/>
      <c r="AX6" s="621"/>
      <c r="AY6" s="621"/>
      <c r="AZ6" s="621"/>
      <c r="BA6" s="621"/>
      <c r="BB6" s="621"/>
      <c r="BC6" s="621"/>
      <c r="BD6" s="621"/>
      <c r="BE6" s="621"/>
      <c r="BF6" s="622"/>
      <c r="BG6" s="623">
        <v>18136319</v>
      </c>
      <c r="BH6" s="624"/>
      <c r="BI6" s="624"/>
      <c r="BJ6" s="624"/>
      <c r="BK6" s="624"/>
      <c r="BL6" s="624"/>
      <c r="BM6" s="624"/>
      <c r="BN6" s="625"/>
      <c r="BO6" s="626">
        <v>95.6</v>
      </c>
      <c r="BP6" s="626"/>
      <c r="BQ6" s="626"/>
      <c r="BR6" s="626"/>
      <c r="BS6" s="627">
        <v>451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300435</v>
      </c>
      <c r="CS6" s="624"/>
      <c r="CT6" s="624"/>
      <c r="CU6" s="624"/>
      <c r="CV6" s="624"/>
      <c r="CW6" s="624"/>
      <c r="CX6" s="624"/>
      <c r="CY6" s="625"/>
      <c r="CZ6" s="617">
        <v>0.5</v>
      </c>
      <c r="DA6" s="618"/>
      <c r="DB6" s="618"/>
      <c r="DC6" s="634"/>
      <c r="DD6" s="632" t="s">
        <v>238</v>
      </c>
      <c r="DE6" s="624"/>
      <c r="DF6" s="624"/>
      <c r="DG6" s="624"/>
      <c r="DH6" s="624"/>
      <c r="DI6" s="624"/>
      <c r="DJ6" s="624"/>
      <c r="DK6" s="624"/>
      <c r="DL6" s="624"/>
      <c r="DM6" s="624"/>
      <c r="DN6" s="624"/>
      <c r="DO6" s="624"/>
      <c r="DP6" s="625"/>
      <c r="DQ6" s="632">
        <v>299950</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6238</v>
      </c>
      <c r="S7" s="624"/>
      <c r="T7" s="624"/>
      <c r="U7" s="624"/>
      <c r="V7" s="624"/>
      <c r="W7" s="624"/>
      <c r="X7" s="624"/>
      <c r="Y7" s="625"/>
      <c r="Z7" s="626">
        <v>0</v>
      </c>
      <c r="AA7" s="626"/>
      <c r="AB7" s="626"/>
      <c r="AC7" s="626"/>
      <c r="AD7" s="627">
        <v>6238</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7771948</v>
      </c>
      <c r="BH7" s="624"/>
      <c r="BI7" s="624"/>
      <c r="BJ7" s="624"/>
      <c r="BK7" s="624"/>
      <c r="BL7" s="624"/>
      <c r="BM7" s="624"/>
      <c r="BN7" s="625"/>
      <c r="BO7" s="626">
        <v>41</v>
      </c>
      <c r="BP7" s="626"/>
      <c r="BQ7" s="626"/>
      <c r="BR7" s="626"/>
      <c r="BS7" s="627">
        <v>451</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6770756</v>
      </c>
      <c r="CS7" s="624"/>
      <c r="CT7" s="624"/>
      <c r="CU7" s="624"/>
      <c r="CV7" s="624"/>
      <c r="CW7" s="624"/>
      <c r="CX7" s="624"/>
      <c r="CY7" s="625"/>
      <c r="CZ7" s="626">
        <v>11.2</v>
      </c>
      <c r="DA7" s="626"/>
      <c r="DB7" s="626"/>
      <c r="DC7" s="626"/>
      <c r="DD7" s="632">
        <v>1355453</v>
      </c>
      <c r="DE7" s="624"/>
      <c r="DF7" s="624"/>
      <c r="DG7" s="624"/>
      <c r="DH7" s="624"/>
      <c r="DI7" s="624"/>
      <c r="DJ7" s="624"/>
      <c r="DK7" s="624"/>
      <c r="DL7" s="624"/>
      <c r="DM7" s="624"/>
      <c r="DN7" s="624"/>
      <c r="DO7" s="624"/>
      <c r="DP7" s="625"/>
      <c r="DQ7" s="632">
        <v>4563913</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72608</v>
      </c>
      <c r="S8" s="624"/>
      <c r="T8" s="624"/>
      <c r="U8" s="624"/>
      <c r="V8" s="624"/>
      <c r="W8" s="624"/>
      <c r="X8" s="624"/>
      <c r="Y8" s="625"/>
      <c r="Z8" s="626">
        <v>0.1</v>
      </c>
      <c r="AA8" s="626"/>
      <c r="AB8" s="626"/>
      <c r="AC8" s="626"/>
      <c r="AD8" s="627">
        <v>72608</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215946</v>
      </c>
      <c r="BH8" s="624"/>
      <c r="BI8" s="624"/>
      <c r="BJ8" s="624"/>
      <c r="BK8" s="624"/>
      <c r="BL8" s="624"/>
      <c r="BM8" s="624"/>
      <c r="BN8" s="625"/>
      <c r="BO8" s="626">
        <v>1.1000000000000001</v>
      </c>
      <c r="BP8" s="626"/>
      <c r="BQ8" s="626"/>
      <c r="BR8" s="626"/>
      <c r="BS8" s="627" t="s">
        <v>238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18245480</v>
      </c>
      <c r="CS8" s="624"/>
      <c r="CT8" s="624"/>
      <c r="CU8" s="624"/>
      <c r="CV8" s="624"/>
      <c r="CW8" s="624"/>
      <c r="CX8" s="624"/>
      <c r="CY8" s="625"/>
      <c r="CZ8" s="626">
        <v>30.1</v>
      </c>
      <c r="DA8" s="626"/>
      <c r="DB8" s="626"/>
      <c r="DC8" s="626"/>
      <c r="DD8" s="632">
        <v>677838</v>
      </c>
      <c r="DE8" s="624"/>
      <c r="DF8" s="624"/>
      <c r="DG8" s="624"/>
      <c r="DH8" s="624"/>
      <c r="DI8" s="624"/>
      <c r="DJ8" s="624"/>
      <c r="DK8" s="624"/>
      <c r="DL8" s="624"/>
      <c r="DM8" s="624"/>
      <c r="DN8" s="624"/>
      <c r="DO8" s="624"/>
      <c r="DP8" s="625"/>
      <c r="DQ8" s="632">
        <v>8921338</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68777</v>
      </c>
      <c r="S9" s="624"/>
      <c r="T9" s="624"/>
      <c r="U9" s="624"/>
      <c r="V9" s="624"/>
      <c r="W9" s="624"/>
      <c r="X9" s="624"/>
      <c r="Y9" s="625"/>
      <c r="Z9" s="626">
        <v>0.1</v>
      </c>
      <c r="AA9" s="626"/>
      <c r="AB9" s="626"/>
      <c r="AC9" s="626"/>
      <c r="AD9" s="627">
        <v>68777</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5590568</v>
      </c>
      <c r="BH9" s="624"/>
      <c r="BI9" s="624"/>
      <c r="BJ9" s="624"/>
      <c r="BK9" s="624"/>
      <c r="BL9" s="624"/>
      <c r="BM9" s="624"/>
      <c r="BN9" s="625"/>
      <c r="BO9" s="626">
        <v>29.5</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4632394</v>
      </c>
      <c r="CS9" s="624"/>
      <c r="CT9" s="624"/>
      <c r="CU9" s="624"/>
      <c r="CV9" s="624"/>
      <c r="CW9" s="624"/>
      <c r="CX9" s="624"/>
      <c r="CY9" s="625"/>
      <c r="CZ9" s="626">
        <v>7.7</v>
      </c>
      <c r="DA9" s="626"/>
      <c r="DB9" s="626"/>
      <c r="DC9" s="626"/>
      <c r="DD9" s="632">
        <v>185131</v>
      </c>
      <c r="DE9" s="624"/>
      <c r="DF9" s="624"/>
      <c r="DG9" s="624"/>
      <c r="DH9" s="624"/>
      <c r="DI9" s="624"/>
      <c r="DJ9" s="624"/>
      <c r="DK9" s="624"/>
      <c r="DL9" s="624"/>
      <c r="DM9" s="624"/>
      <c r="DN9" s="624"/>
      <c r="DO9" s="624"/>
      <c r="DP9" s="625"/>
      <c r="DQ9" s="632">
        <v>3481865</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249</v>
      </c>
      <c r="AA10" s="626"/>
      <c r="AB10" s="626"/>
      <c r="AC10" s="626"/>
      <c r="AD10" s="627" t="s">
        <v>249</v>
      </c>
      <c r="AE10" s="627"/>
      <c r="AF10" s="627"/>
      <c r="AG10" s="627"/>
      <c r="AH10" s="627"/>
      <c r="AI10" s="627"/>
      <c r="AJ10" s="627"/>
      <c r="AK10" s="627"/>
      <c r="AL10" s="628" t="s">
        <v>249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386326</v>
      </c>
      <c r="BH10" s="624"/>
      <c r="BI10" s="624"/>
      <c r="BJ10" s="624"/>
      <c r="BK10" s="624"/>
      <c r="BL10" s="624"/>
      <c r="BM10" s="624"/>
      <c r="BN10" s="625"/>
      <c r="BO10" s="626">
        <v>2</v>
      </c>
      <c r="BP10" s="626"/>
      <c r="BQ10" s="626"/>
      <c r="BR10" s="626"/>
      <c r="BS10" s="627" t="s">
        <v>238</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16729</v>
      </c>
      <c r="CS10" s="624"/>
      <c r="CT10" s="624"/>
      <c r="CU10" s="624"/>
      <c r="CV10" s="624"/>
      <c r="CW10" s="624"/>
      <c r="CX10" s="624"/>
      <c r="CY10" s="625"/>
      <c r="CZ10" s="626">
        <v>0</v>
      </c>
      <c r="DA10" s="626"/>
      <c r="DB10" s="626"/>
      <c r="DC10" s="626"/>
      <c r="DD10" s="632" t="s">
        <v>249</v>
      </c>
      <c r="DE10" s="624"/>
      <c r="DF10" s="624"/>
      <c r="DG10" s="624"/>
      <c r="DH10" s="624"/>
      <c r="DI10" s="624"/>
      <c r="DJ10" s="624"/>
      <c r="DK10" s="624"/>
      <c r="DL10" s="624"/>
      <c r="DM10" s="624"/>
      <c r="DN10" s="624"/>
      <c r="DO10" s="624"/>
      <c r="DP10" s="625"/>
      <c r="DQ10" s="632">
        <v>14179</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2912318</v>
      </c>
      <c r="S11" s="624"/>
      <c r="T11" s="624"/>
      <c r="U11" s="624"/>
      <c r="V11" s="624"/>
      <c r="W11" s="624"/>
      <c r="X11" s="624"/>
      <c r="Y11" s="625"/>
      <c r="Z11" s="628">
        <v>4.7</v>
      </c>
      <c r="AA11" s="629"/>
      <c r="AB11" s="629"/>
      <c r="AC11" s="635"/>
      <c r="AD11" s="632">
        <v>2912318</v>
      </c>
      <c r="AE11" s="624"/>
      <c r="AF11" s="624"/>
      <c r="AG11" s="624"/>
      <c r="AH11" s="624"/>
      <c r="AI11" s="624"/>
      <c r="AJ11" s="624"/>
      <c r="AK11" s="625"/>
      <c r="AL11" s="628">
        <v>9.1</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1579108</v>
      </c>
      <c r="BH11" s="624"/>
      <c r="BI11" s="624"/>
      <c r="BJ11" s="624"/>
      <c r="BK11" s="624"/>
      <c r="BL11" s="624"/>
      <c r="BM11" s="624"/>
      <c r="BN11" s="625"/>
      <c r="BO11" s="626">
        <v>8.3000000000000007</v>
      </c>
      <c r="BP11" s="626"/>
      <c r="BQ11" s="626"/>
      <c r="BR11" s="626"/>
      <c r="BS11" s="627">
        <v>451</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1204491</v>
      </c>
      <c r="CS11" s="624"/>
      <c r="CT11" s="624"/>
      <c r="CU11" s="624"/>
      <c r="CV11" s="624"/>
      <c r="CW11" s="624"/>
      <c r="CX11" s="624"/>
      <c r="CY11" s="625"/>
      <c r="CZ11" s="626">
        <v>2</v>
      </c>
      <c r="DA11" s="626"/>
      <c r="DB11" s="626"/>
      <c r="DC11" s="626"/>
      <c r="DD11" s="632">
        <v>567124</v>
      </c>
      <c r="DE11" s="624"/>
      <c r="DF11" s="624"/>
      <c r="DG11" s="624"/>
      <c r="DH11" s="624"/>
      <c r="DI11" s="624"/>
      <c r="DJ11" s="624"/>
      <c r="DK11" s="624"/>
      <c r="DL11" s="624"/>
      <c r="DM11" s="624"/>
      <c r="DN11" s="624"/>
      <c r="DO11" s="624"/>
      <c r="DP11" s="625"/>
      <c r="DQ11" s="632">
        <v>572566</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t="s">
        <v>249</v>
      </c>
      <c r="S12" s="624"/>
      <c r="T12" s="624"/>
      <c r="U12" s="624"/>
      <c r="V12" s="624"/>
      <c r="W12" s="624"/>
      <c r="X12" s="624"/>
      <c r="Y12" s="625"/>
      <c r="Z12" s="626" t="s">
        <v>249</v>
      </c>
      <c r="AA12" s="626"/>
      <c r="AB12" s="626"/>
      <c r="AC12" s="626"/>
      <c r="AD12" s="627" t="s">
        <v>249</v>
      </c>
      <c r="AE12" s="627"/>
      <c r="AF12" s="627"/>
      <c r="AG12" s="627"/>
      <c r="AH12" s="627"/>
      <c r="AI12" s="627"/>
      <c r="AJ12" s="627"/>
      <c r="AK12" s="627"/>
      <c r="AL12" s="628" t="s">
        <v>249</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9256973</v>
      </c>
      <c r="BH12" s="624"/>
      <c r="BI12" s="624"/>
      <c r="BJ12" s="624"/>
      <c r="BK12" s="624"/>
      <c r="BL12" s="624"/>
      <c r="BM12" s="624"/>
      <c r="BN12" s="625"/>
      <c r="BO12" s="626">
        <v>48.8</v>
      </c>
      <c r="BP12" s="626"/>
      <c r="BQ12" s="626"/>
      <c r="BR12" s="626"/>
      <c r="BS12" s="627" t="s">
        <v>249</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2496334</v>
      </c>
      <c r="CS12" s="624"/>
      <c r="CT12" s="624"/>
      <c r="CU12" s="624"/>
      <c r="CV12" s="624"/>
      <c r="CW12" s="624"/>
      <c r="CX12" s="624"/>
      <c r="CY12" s="625"/>
      <c r="CZ12" s="626">
        <v>4.0999999999999996</v>
      </c>
      <c r="DA12" s="626"/>
      <c r="DB12" s="626"/>
      <c r="DC12" s="626"/>
      <c r="DD12" s="632">
        <v>417226</v>
      </c>
      <c r="DE12" s="624"/>
      <c r="DF12" s="624"/>
      <c r="DG12" s="624"/>
      <c r="DH12" s="624"/>
      <c r="DI12" s="624"/>
      <c r="DJ12" s="624"/>
      <c r="DK12" s="624"/>
      <c r="DL12" s="624"/>
      <c r="DM12" s="624"/>
      <c r="DN12" s="624"/>
      <c r="DO12" s="624"/>
      <c r="DP12" s="625"/>
      <c r="DQ12" s="632">
        <v>1909870</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249</v>
      </c>
      <c r="S13" s="624"/>
      <c r="T13" s="624"/>
      <c r="U13" s="624"/>
      <c r="V13" s="624"/>
      <c r="W13" s="624"/>
      <c r="X13" s="624"/>
      <c r="Y13" s="625"/>
      <c r="Z13" s="626" t="s">
        <v>238</v>
      </c>
      <c r="AA13" s="626"/>
      <c r="AB13" s="626"/>
      <c r="AC13" s="626"/>
      <c r="AD13" s="627" t="s">
        <v>238</v>
      </c>
      <c r="AE13" s="627"/>
      <c r="AF13" s="627"/>
      <c r="AG13" s="627"/>
      <c r="AH13" s="627"/>
      <c r="AI13" s="627"/>
      <c r="AJ13" s="627"/>
      <c r="AK13" s="627"/>
      <c r="AL13" s="628" t="s">
        <v>238</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9215124</v>
      </c>
      <c r="BH13" s="624"/>
      <c r="BI13" s="624"/>
      <c r="BJ13" s="624"/>
      <c r="BK13" s="624"/>
      <c r="BL13" s="624"/>
      <c r="BM13" s="624"/>
      <c r="BN13" s="625"/>
      <c r="BO13" s="626">
        <v>48.6</v>
      </c>
      <c r="BP13" s="626"/>
      <c r="BQ13" s="626"/>
      <c r="BR13" s="626"/>
      <c r="BS13" s="627" t="s">
        <v>238</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7510756</v>
      </c>
      <c r="CS13" s="624"/>
      <c r="CT13" s="624"/>
      <c r="CU13" s="624"/>
      <c r="CV13" s="624"/>
      <c r="CW13" s="624"/>
      <c r="CX13" s="624"/>
      <c r="CY13" s="625"/>
      <c r="CZ13" s="626">
        <v>12.4</v>
      </c>
      <c r="DA13" s="626"/>
      <c r="DB13" s="626"/>
      <c r="DC13" s="626"/>
      <c r="DD13" s="632">
        <v>3674728</v>
      </c>
      <c r="DE13" s="624"/>
      <c r="DF13" s="624"/>
      <c r="DG13" s="624"/>
      <c r="DH13" s="624"/>
      <c r="DI13" s="624"/>
      <c r="DJ13" s="624"/>
      <c r="DK13" s="624"/>
      <c r="DL13" s="624"/>
      <c r="DM13" s="624"/>
      <c r="DN13" s="624"/>
      <c r="DO13" s="624"/>
      <c r="DP13" s="625"/>
      <c r="DQ13" s="632">
        <v>4091207</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t="s">
        <v>238</v>
      </c>
      <c r="S14" s="624"/>
      <c r="T14" s="624"/>
      <c r="U14" s="624"/>
      <c r="V14" s="624"/>
      <c r="W14" s="624"/>
      <c r="X14" s="624"/>
      <c r="Y14" s="625"/>
      <c r="Z14" s="626" t="s">
        <v>249</v>
      </c>
      <c r="AA14" s="626"/>
      <c r="AB14" s="626"/>
      <c r="AC14" s="626"/>
      <c r="AD14" s="627" t="s">
        <v>249</v>
      </c>
      <c r="AE14" s="627"/>
      <c r="AF14" s="627"/>
      <c r="AG14" s="627"/>
      <c r="AH14" s="627"/>
      <c r="AI14" s="627"/>
      <c r="AJ14" s="627"/>
      <c r="AK14" s="627"/>
      <c r="AL14" s="628" t="s">
        <v>238</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370805</v>
      </c>
      <c r="BH14" s="624"/>
      <c r="BI14" s="624"/>
      <c r="BJ14" s="624"/>
      <c r="BK14" s="624"/>
      <c r="BL14" s="624"/>
      <c r="BM14" s="624"/>
      <c r="BN14" s="625"/>
      <c r="BO14" s="626">
        <v>2</v>
      </c>
      <c r="BP14" s="626"/>
      <c r="BQ14" s="626"/>
      <c r="BR14" s="626"/>
      <c r="BS14" s="627" t="s">
        <v>238</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1824747</v>
      </c>
      <c r="CS14" s="624"/>
      <c r="CT14" s="624"/>
      <c r="CU14" s="624"/>
      <c r="CV14" s="624"/>
      <c r="CW14" s="624"/>
      <c r="CX14" s="624"/>
      <c r="CY14" s="625"/>
      <c r="CZ14" s="626">
        <v>3</v>
      </c>
      <c r="DA14" s="626"/>
      <c r="DB14" s="626"/>
      <c r="DC14" s="626"/>
      <c r="DD14" s="632">
        <v>109460</v>
      </c>
      <c r="DE14" s="624"/>
      <c r="DF14" s="624"/>
      <c r="DG14" s="624"/>
      <c r="DH14" s="624"/>
      <c r="DI14" s="624"/>
      <c r="DJ14" s="624"/>
      <c r="DK14" s="624"/>
      <c r="DL14" s="624"/>
      <c r="DM14" s="624"/>
      <c r="DN14" s="624"/>
      <c r="DO14" s="624"/>
      <c r="DP14" s="625"/>
      <c r="DQ14" s="632">
        <v>1711182</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249</v>
      </c>
      <c r="S15" s="624"/>
      <c r="T15" s="624"/>
      <c r="U15" s="624"/>
      <c r="V15" s="624"/>
      <c r="W15" s="624"/>
      <c r="X15" s="624"/>
      <c r="Y15" s="625"/>
      <c r="Z15" s="626" t="s">
        <v>238</v>
      </c>
      <c r="AA15" s="626"/>
      <c r="AB15" s="626"/>
      <c r="AC15" s="626"/>
      <c r="AD15" s="627" t="s">
        <v>238</v>
      </c>
      <c r="AE15" s="627"/>
      <c r="AF15" s="627"/>
      <c r="AG15" s="627"/>
      <c r="AH15" s="627"/>
      <c r="AI15" s="627"/>
      <c r="AJ15" s="627"/>
      <c r="AK15" s="627"/>
      <c r="AL15" s="628" t="s">
        <v>238</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736584</v>
      </c>
      <c r="BH15" s="624"/>
      <c r="BI15" s="624"/>
      <c r="BJ15" s="624"/>
      <c r="BK15" s="624"/>
      <c r="BL15" s="624"/>
      <c r="BM15" s="624"/>
      <c r="BN15" s="625"/>
      <c r="BO15" s="626">
        <v>3.9</v>
      </c>
      <c r="BP15" s="626"/>
      <c r="BQ15" s="626"/>
      <c r="BR15" s="626"/>
      <c r="BS15" s="627" t="s">
        <v>249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9115364</v>
      </c>
      <c r="CS15" s="624"/>
      <c r="CT15" s="624"/>
      <c r="CU15" s="624"/>
      <c r="CV15" s="624"/>
      <c r="CW15" s="624"/>
      <c r="CX15" s="624"/>
      <c r="CY15" s="625"/>
      <c r="CZ15" s="626">
        <v>15.1</v>
      </c>
      <c r="DA15" s="626"/>
      <c r="DB15" s="626"/>
      <c r="DC15" s="626"/>
      <c r="DD15" s="632">
        <v>4146407</v>
      </c>
      <c r="DE15" s="624"/>
      <c r="DF15" s="624"/>
      <c r="DG15" s="624"/>
      <c r="DH15" s="624"/>
      <c r="DI15" s="624"/>
      <c r="DJ15" s="624"/>
      <c r="DK15" s="624"/>
      <c r="DL15" s="624"/>
      <c r="DM15" s="624"/>
      <c r="DN15" s="624"/>
      <c r="DO15" s="624"/>
      <c r="DP15" s="625"/>
      <c r="DQ15" s="632">
        <v>4632134</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52448</v>
      </c>
      <c r="S16" s="624"/>
      <c r="T16" s="624"/>
      <c r="U16" s="624"/>
      <c r="V16" s="624"/>
      <c r="W16" s="624"/>
      <c r="X16" s="624"/>
      <c r="Y16" s="625"/>
      <c r="Z16" s="626">
        <v>0.1</v>
      </c>
      <c r="AA16" s="626"/>
      <c r="AB16" s="626"/>
      <c r="AC16" s="626"/>
      <c r="AD16" s="627">
        <v>52448</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v>9</v>
      </c>
      <c r="BH16" s="624"/>
      <c r="BI16" s="624"/>
      <c r="BJ16" s="624"/>
      <c r="BK16" s="624"/>
      <c r="BL16" s="624"/>
      <c r="BM16" s="624"/>
      <c r="BN16" s="625"/>
      <c r="BO16" s="626">
        <v>0</v>
      </c>
      <c r="BP16" s="626"/>
      <c r="BQ16" s="626"/>
      <c r="BR16" s="626"/>
      <c r="BS16" s="627" t="s">
        <v>249</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742402</v>
      </c>
      <c r="CS16" s="624"/>
      <c r="CT16" s="624"/>
      <c r="CU16" s="624"/>
      <c r="CV16" s="624"/>
      <c r="CW16" s="624"/>
      <c r="CX16" s="624"/>
      <c r="CY16" s="625"/>
      <c r="CZ16" s="626">
        <v>1.2</v>
      </c>
      <c r="DA16" s="626"/>
      <c r="DB16" s="626"/>
      <c r="DC16" s="626"/>
      <c r="DD16" s="632" t="s">
        <v>238</v>
      </c>
      <c r="DE16" s="624"/>
      <c r="DF16" s="624"/>
      <c r="DG16" s="624"/>
      <c r="DH16" s="624"/>
      <c r="DI16" s="624"/>
      <c r="DJ16" s="624"/>
      <c r="DK16" s="624"/>
      <c r="DL16" s="624"/>
      <c r="DM16" s="624"/>
      <c r="DN16" s="624"/>
      <c r="DO16" s="624"/>
      <c r="DP16" s="625"/>
      <c r="DQ16" s="632">
        <v>226498</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349523</v>
      </c>
      <c r="S17" s="624"/>
      <c r="T17" s="624"/>
      <c r="U17" s="624"/>
      <c r="V17" s="624"/>
      <c r="W17" s="624"/>
      <c r="X17" s="624"/>
      <c r="Y17" s="625"/>
      <c r="Z17" s="626">
        <v>0.6</v>
      </c>
      <c r="AA17" s="626"/>
      <c r="AB17" s="626"/>
      <c r="AC17" s="626"/>
      <c r="AD17" s="627">
        <v>349523</v>
      </c>
      <c r="AE17" s="627"/>
      <c r="AF17" s="627"/>
      <c r="AG17" s="627"/>
      <c r="AH17" s="627"/>
      <c r="AI17" s="627"/>
      <c r="AJ17" s="627"/>
      <c r="AK17" s="627"/>
      <c r="AL17" s="628">
        <v>1.1000000000000001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238</v>
      </c>
      <c r="BP17" s="626"/>
      <c r="BQ17" s="626"/>
      <c r="BR17" s="626"/>
      <c r="BS17" s="627" t="s">
        <v>238</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7684354</v>
      </c>
      <c r="CS17" s="624"/>
      <c r="CT17" s="624"/>
      <c r="CU17" s="624"/>
      <c r="CV17" s="624"/>
      <c r="CW17" s="624"/>
      <c r="CX17" s="624"/>
      <c r="CY17" s="625"/>
      <c r="CZ17" s="626">
        <v>12.7</v>
      </c>
      <c r="DA17" s="626"/>
      <c r="DB17" s="626"/>
      <c r="DC17" s="626"/>
      <c r="DD17" s="632" t="s">
        <v>249</v>
      </c>
      <c r="DE17" s="624"/>
      <c r="DF17" s="624"/>
      <c r="DG17" s="624"/>
      <c r="DH17" s="624"/>
      <c r="DI17" s="624"/>
      <c r="DJ17" s="624"/>
      <c r="DK17" s="624"/>
      <c r="DL17" s="624"/>
      <c r="DM17" s="624"/>
      <c r="DN17" s="624"/>
      <c r="DO17" s="624"/>
      <c r="DP17" s="625"/>
      <c r="DQ17" s="632">
        <v>7448276</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209853</v>
      </c>
      <c r="S18" s="624"/>
      <c r="T18" s="624"/>
      <c r="U18" s="624"/>
      <c r="V18" s="624"/>
      <c r="W18" s="624"/>
      <c r="X18" s="624"/>
      <c r="Y18" s="625"/>
      <c r="Z18" s="626">
        <v>0.3</v>
      </c>
      <c r="AA18" s="626"/>
      <c r="AB18" s="626"/>
      <c r="AC18" s="626"/>
      <c r="AD18" s="627">
        <v>209853</v>
      </c>
      <c r="AE18" s="627"/>
      <c r="AF18" s="627"/>
      <c r="AG18" s="627"/>
      <c r="AH18" s="627"/>
      <c r="AI18" s="627"/>
      <c r="AJ18" s="627"/>
      <c r="AK18" s="627"/>
      <c r="AL18" s="628">
        <v>0.7</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249</v>
      </c>
      <c r="BH18" s="624"/>
      <c r="BI18" s="624"/>
      <c r="BJ18" s="624"/>
      <c r="BK18" s="624"/>
      <c r="BL18" s="624"/>
      <c r="BM18" s="624"/>
      <c r="BN18" s="625"/>
      <c r="BO18" s="626" t="s">
        <v>238</v>
      </c>
      <c r="BP18" s="626"/>
      <c r="BQ18" s="626"/>
      <c r="BR18" s="626"/>
      <c r="BS18" s="627" t="s">
        <v>238</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249</v>
      </c>
      <c r="CS18" s="624"/>
      <c r="CT18" s="624"/>
      <c r="CU18" s="624"/>
      <c r="CV18" s="624"/>
      <c r="CW18" s="624"/>
      <c r="CX18" s="624"/>
      <c r="CY18" s="625"/>
      <c r="CZ18" s="626" t="s">
        <v>249</v>
      </c>
      <c r="DA18" s="626"/>
      <c r="DB18" s="626"/>
      <c r="DC18" s="626"/>
      <c r="DD18" s="632" t="s">
        <v>249</v>
      </c>
      <c r="DE18" s="624"/>
      <c r="DF18" s="624"/>
      <c r="DG18" s="624"/>
      <c r="DH18" s="624"/>
      <c r="DI18" s="624"/>
      <c r="DJ18" s="624"/>
      <c r="DK18" s="624"/>
      <c r="DL18" s="624"/>
      <c r="DM18" s="624"/>
      <c r="DN18" s="624"/>
      <c r="DO18" s="624"/>
      <c r="DP18" s="625"/>
      <c r="DQ18" s="632" t="s">
        <v>249</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189667</v>
      </c>
      <c r="S19" s="624"/>
      <c r="T19" s="624"/>
      <c r="U19" s="624"/>
      <c r="V19" s="624"/>
      <c r="W19" s="624"/>
      <c r="X19" s="624"/>
      <c r="Y19" s="625"/>
      <c r="Z19" s="626">
        <v>0.3</v>
      </c>
      <c r="AA19" s="626"/>
      <c r="AB19" s="626"/>
      <c r="AC19" s="626"/>
      <c r="AD19" s="627">
        <v>189667</v>
      </c>
      <c r="AE19" s="627"/>
      <c r="AF19" s="627"/>
      <c r="AG19" s="627"/>
      <c r="AH19" s="627"/>
      <c r="AI19" s="627"/>
      <c r="AJ19" s="627"/>
      <c r="AK19" s="627"/>
      <c r="AL19" s="628">
        <v>0.6</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840969</v>
      </c>
      <c r="BH19" s="624"/>
      <c r="BI19" s="624"/>
      <c r="BJ19" s="624"/>
      <c r="BK19" s="624"/>
      <c r="BL19" s="624"/>
      <c r="BM19" s="624"/>
      <c r="BN19" s="625"/>
      <c r="BO19" s="626">
        <v>4.4000000000000004</v>
      </c>
      <c r="BP19" s="626"/>
      <c r="BQ19" s="626"/>
      <c r="BR19" s="626"/>
      <c r="BS19" s="627" t="s">
        <v>249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249</v>
      </c>
      <c r="DA19" s="626"/>
      <c r="DB19" s="626"/>
      <c r="DC19" s="626"/>
      <c r="DD19" s="632" t="s">
        <v>238</v>
      </c>
      <c r="DE19" s="624"/>
      <c r="DF19" s="624"/>
      <c r="DG19" s="624"/>
      <c r="DH19" s="624"/>
      <c r="DI19" s="624"/>
      <c r="DJ19" s="624"/>
      <c r="DK19" s="624"/>
      <c r="DL19" s="624"/>
      <c r="DM19" s="624"/>
      <c r="DN19" s="624"/>
      <c r="DO19" s="624"/>
      <c r="DP19" s="625"/>
      <c r="DQ19" s="632" t="s">
        <v>249</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20186</v>
      </c>
      <c r="S20" s="624"/>
      <c r="T20" s="624"/>
      <c r="U20" s="624"/>
      <c r="V20" s="624"/>
      <c r="W20" s="624"/>
      <c r="X20" s="624"/>
      <c r="Y20" s="625"/>
      <c r="Z20" s="626">
        <v>0</v>
      </c>
      <c r="AA20" s="626"/>
      <c r="AB20" s="626"/>
      <c r="AC20" s="626"/>
      <c r="AD20" s="627">
        <v>20186</v>
      </c>
      <c r="AE20" s="627"/>
      <c r="AF20" s="627"/>
      <c r="AG20" s="627"/>
      <c r="AH20" s="627"/>
      <c r="AI20" s="627"/>
      <c r="AJ20" s="627"/>
      <c r="AK20" s="627"/>
      <c r="AL20" s="628">
        <v>0.1</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840969</v>
      </c>
      <c r="BH20" s="624"/>
      <c r="BI20" s="624"/>
      <c r="BJ20" s="624"/>
      <c r="BK20" s="624"/>
      <c r="BL20" s="624"/>
      <c r="BM20" s="624"/>
      <c r="BN20" s="625"/>
      <c r="BO20" s="626">
        <v>4.4000000000000004</v>
      </c>
      <c r="BP20" s="626"/>
      <c r="BQ20" s="626"/>
      <c r="BR20" s="626"/>
      <c r="BS20" s="627" t="s">
        <v>249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60544242</v>
      </c>
      <c r="CS20" s="624"/>
      <c r="CT20" s="624"/>
      <c r="CU20" s="624"/>
      <c r="CV20" s="624"/>
      <c r="CW20" s="624"/>
      <c r="CX20" s="624"/>
      <c r="CY20" s="625"/>
      <c r="CZ20" s="626">
        <v>100</v>
      </c>
      <c r="DA20" s="626"/>
      <c r="DB20" s="626"/>
      <c r="DC20" s="626"/>
      <c r="DD20" s="632">
        <v>11133367</v>
      </c>
      <c r="DE20" s="624"/>
      <c r="DF20" s="624"/>
      <c r="DG20" s="624"/>
      <c r="DH20" s="624"/>
      <c r="DI20" s="624"/>
      <c r="DJ20" s="624"/>
      <c r="DK20" s="624"/>
      <c r="DL20" s="624"/>
      <c r="DM20" s="624"/>
      <c r="DN20" s="624"/>
      <c r="DO20" s="624"/>
      <c r="DP20" s="625"/>
      <c r="DQ20" s="632">
        <v>37872978</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11374526</v>
      </c>
      <c r="S21" s="624"/>
      <c r="T21" s="624"/>
      <c r="U21" s="624"/>
      <c r="V21" s="624"/>
      <c r="W21" s="624"/>
      <c r="X21" s="624"/>
      <c r="Y21" s="625"/>
      <c r="Z21" s="626">
        <v>18.2</v>
      </c>
      <c r="AA21" s="626"/>
      <c r="AB21" s="626"/>
      <c r="AC21" s="626"/>
      <c r="AD21" s="627">
        <v>9708291</v>
      </c>
      <c r="AE21" s="627"/>
      <c r="AF21" s="627"/>
      <c r="AG21" s="627"/>
      <c r="AH21" s="627"/>
      <c r="AI21" s="627"/>
      <c r="AJ21" s="627"/>
      <c r="AK21" s="627"/>
      <c r="AL21" s="628">
        <v>30.4</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1385</v>
      </c>
      <c r="BH21" s="624"/>
      <c r="BI21" s="624"/>
      <c r="BJ21" s="624"/>
      <c r="BK21" s="624"/>
      <c r="BL21" s="624"/>
      <c r="BM21" s="624"/>
      <c r="BN21" s="625"/>
      <c r="BO21" s="626">
        <v>0</v>
      </c>
      <c r="BP21" s="626"/>
      <c r="BQ21" s="626"/>
      <c r="BR21" s="626"/>
      <c r="BS21" s="627" t="s">
        <v>249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9708291</v>
      </c>
      <c r="S22" s="624"/>
      <c r="T22" s="624"/>
      <c r="U22" s="624"/>
      <c r="V22" s="624"/>
      <c r="W22" s="624"/>
      <c r="X22" s="624"/>
      <c r="Y22" s="625"/>
      <c r="Z22" s="626">
        <v>15.6</v>
      </c>
      <c r="AA22" s="626"/>
      <c r="AB22" s="626"/>
      <c r="AC22" s="626"/>
      <c r="AD22" s="627">
        <v>9708291</v>
      </c>
      <c r="AE22" s="627"/>
      <c r="AF22" s="627"/>
      <c r="AG22" s="627"/>
      <c r="AH22" s="627"/>
      <c r="AI22" s="627"/>
      <c r="AJ22" s="627"/>
      <c r="AK22" s="627"/>
      <c r="AL22" s="628">
        <v>30.4</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249</v>
      </c>
      <c r="BH22" s="624"/>
      <c r="BI22" s="624"/>
      <c r="BJ22" s="624"/>
      <c r="BK22" s="624"/>
      <c r="BL22" s="624"/>
      <c r="BM22" s="624"/>
      <c r="BN22" s="625"/>
      <c r="BO22" s="626" t="s">
        <v>238</v>
      </c>
      <c r="BP22" s="626"/>
      <c r="BQ22" s="626"/>
      <c r="BR22" s="626"/>
      <c r="BS22" s="627" t="s">
        <v>238</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1666235</v>
      </c>
      <c r="S23" s="624"/>
      <c r="T23" s="624"/>
      <c r="U23" s="624"/>
      <c r="V23" s="624"/>
      <c r="W23" s="624"/>
      <c r="X23" s="624"/>
      <c r="Y23" s="625"/>
      <c r="Z23" s="626">
        <v>2.7</v>
      </c>
      <c r="AA23" s="626"/>
      <c r="AB23" s="626"/>
      <c r="AC23" s="626"/>
      <c r="AD23" s="627" t="s">
        <v>249</v>
      </c>
      <c r="AE23" s="627"/>
      <c r="AF23" s="627"/>
      <c r="AG23" s="627"/>
      <c r="AH23" s="627"/>
      <c r="AI23" s="627"/>
      <c r="AJ23" s="627"/>
      <c r="AK23" s="627"/>
      <c r="AL23" s="628" t="s">
        <v>238</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839584</v>
      </c>
      <c r="BH23" s="624"/>
      <c r="BI23" s="624"/>
      <c r="BJ23" s="624"/>
      <c r="BK23" s="624"/>
      <c r="BL23" s="624"/>
      <c r="BM23" s="624"/>
      <c r="BN23" s="625"/>
      <c r="BO23" s="626">
        <v>4.4000000000000004</v>
      </c>
      <c r="BP23" s="626"/>
      <c r="BQ23" s="626"/>
      <c r="BR23" s="626"/>
      <c r="BS23" s="627" t="s">
        <v>238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249</v>
      </c>
      <c r="S24" s="624"/>
      <c r="T24" s="624"/>
      <c r="U24" s="624"/>
      <c r="V24" s="624"/>
      <c r="W24" s="624"/>
      <c r="X24" s="624"/>
      <c r="Y24" s="625"/>
      <c r="Z24" s="626" t="s">
        <v>238</v>
      </c>
      <c r="AA24" s="626"/>
      <c r="AB24" s="626"/>
      <c r="AC24" s="626"/>
      <c r="AD24" s="627" t="s">
        <v>238</v>
      </c>
      <c r="AE24" s="627"/>
      <c r="AF24" s="627"/>
      <c r="AG24" s="627"/>
      <c r="AH24" s="627"/>
      <c r="AI24" s="627"/>
      <c r="AJ24" s="627"/>
      <c r="AK24" s="627"/>
      <c r="AL24" s="628" t="s">
        <v>238</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238</v>
      </c>
      <c r="BP24" s="626"/>
      <c r="BQ24" s="626"/>
      <c r="BR24" s="626"/>
      <c r="BS24" s="627" t="s">
        <v>249</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26310350</v>
      </c>
      <c r="CS24" s="613"/>
      <c r="CT24" s="613"/>
      <c r="CU24" s="613"/>
      <c r="CV24" s="613"/>
      <c r="CW24" s="613"/>
      <c r="CX24" s="613"/>
      <c r="CY24" s="614"/>
      <c r="CZ24" s="617">
        <v>43.5</v>
      </c>
      <c r="DA24" s="618"/>
      <c r="DB24" s="618"/>
      <c r="DC24" s="634"/>
      <c r="DD24" s="658">
        <v>17739490</v>
      </c>
      <c r="DE24" s="613"/>
      <c r="DF24" s="613"/>
      <c r="DG24" s="613"/>
      <c r="DH24" s="613"/>
      <c r="DI24" s="613"/>
      <c r="DJ24" s="613"/>
      <c r="DK24" s="614"/>
      <c r="DL24" s="658">
        <v>17692248</v>
      </c>
      <c r="DM24" s="613"/>
      <c r="DN24" s="613"/>
      <c r="DO24" s="613"/>
      <c r="DP24" s="613"/>
      <c r="DQ24" s="613"/>
      <c r="DR24" s="613"/>
      <c r="DS24" s="613"/>
      <c r="DT24" s="613"/>
      <c r="DU24" s="613"/>
      <c r="DV24" s="614"/>
      <c r="DW24" s="617">
        <v>54.1</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34443764</v>
      </c>
      <c r="S25" s="624"/>
      <c r="T25" s="624"/>
      <c r="U25" s="624"/>
      <c r="V25" s="624"/>
      <c r="W25" s="624"/>
      <c r="X25" s="624"/>
      <c r="Y25" s="625"/>
      <c r="Z25" s="626">
        <v>55.3</v>
      </c>
      <c r="AA25" s="626"/>
      <c r="AB25" s="626"/>
      <c r="AC25" s="626"/>
      <c r="AD25" s="627">
        <v>31937945</v>
      </c>
      <c r="AE25" s="627"/>
      <c r="AF25" s="627"/>
      <c r="AG25" s="627"/>
      <c r="AH25" s="627"/>
      <c r="AI25" s="627"/>
      <c r="AJ25" s="627"/>
      <c r="AK25" s="627"/>
      <c r="AL25" s="628">
        <v>100</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249</v>
      </c>
      <c r="BP25" s="626"/>
      <c r="BQ25" s="626"/>
      <c r="BR25" s="626"/>
      <c r="BS25" s="627" t="s">
        <v>238</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6800978</v>
      </c>
      <c r="CS25" s="655"/>
      <c r="CT25" s="655"/>
      <c r="CU25" s="655"/>
      <c r="CV25" s="655"/>
      <c r="CW25" s="655"/>
      <c r="CX25" s="655"/>
      <c r="CY25" s="656"/>
      <c r="CZ25" s="628">
        <v>11.2</v>
      </c>
      <c r="DA25" s="653"/>
      <c r="DB25" s="653"/>
      <c r="DC25" s="657"/>
      <c r="DD25" s="632">
        <v>6301908</v>
      </c>
      <c r="DE25" s="655"/>
      <c r="DF25" s="655"/>
      <c r="DG25" s="655"/>
      <c r="DH25" s="655"/>
      <c r="DI25" s="655"/>
      <c r="DJ25" s="655"/>
      <c r="DK25" s="656"/>
      <c r="DL25" s="632">
        <v>6254666</v>
      </c>
      <c r="DM25" s="655"/>
      <c r="DN25" s="655"/>
      <c r="DO25" s="655"/>
      <c r="DP25" s="655"/>
      <c r="DQ25" s="655"/>
      <c r="DR25" s="655"/>
      <c r="DS25" s="655"/>
      <c r="DT25" s="655"/>
      <c r="DU25" s="655"/>
      <c r="DV25" s="656"/>
      <c r="DW25" s="628">
        <v>19.100000000000001</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10204</v>
      </c>
      <c r="S26" s="624"/>
      <c r="T26" s="624"/>
      <c r="U26" s="624"/>
      <c r="V26" s="624"/>
      <c r="W26" s="624"/>
      <c r="X26" s="624"/>
      <c r="Y26" s="625"/>
      <c r="Z26" s="626">
        <v>0</v>
      </c>
      <c r="AA26" s="626"/>
      <c r="AB26" s="626"/>
      <c r="AC26" s="626"/>
      <c r="AD26" s="627">
        <v>10204</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249</v>
      </c>
      <c r="BH26" s="624"/>
      <c r="BI26" s="624"/>
      <c r="BJ26" s="624"/>
      <c r="BK26" s="624"/>
      <c r="BL26" s="624"/>
      <c r="BM26" s="624"/>
      <c r="BN26" s="625"/>
      <c r="BO26" s="626" t="s">
        <v>249</v>
      </c>
      <c r="BP26" s="626"/>
      <c r="BQ26" s="626"/>
      <c r="BR26" s="626"/>
      <c r="BS26" s="627" t="s">
        <v>249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3984933</v>
      </c>
      <c r="CS26" s="624"/>
      <c r="CT26" s="624"/>
      <c r="CU26" s="624"/>
      <c r="CV26" s="624"/>
      <c r="CW26" s="624"/>
      <c r="CX26" s="624"/>
      <c r="CY26" s="625"/>
      <c r="CZ26" s="628">
        <v>6.6</v>
      </c>
      <c r="DA26" s="653"/>
      <c r="DB26" s="653"/>
      <c r="DC26" s="657"/>
      <c r="DD26" s="632">
        <v>3485863</v>
      </c>
      <c r="DE26" s="624"/>
      <c r="DF26" s="624"/>
      <c r="DG26" s="624"/>
      <c r="DH26" s="624"/>
      <c r="DI26" s="624"/>
      <c r="DJ26" s="624"/>
      <c r="DK26" s="625"/>
      <c r="DL26" s="632" t="s">
        <v>249</v>
      </c>
      <c r="DM26" s="624"/>
      <c r="DN26" s="624"/>
      <c r="DO26" s="624"/>
      <c r="DP26" s="624"/>
      <c r="DQ26" s="624"/>
      <c r="DR26" s="624"/>
      <c r="DS26" s="624"/>
      <c r="DT26" s="624"/>
      <c r="DU26" s="624"/>
      <c r="DV26" s="625"/>
      <c r="DW26" s="628" t="s">
        <v>238</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108131</v>
      </c>
      <c r="S27" s="624"/>
      <c r="T27" s="624"/>
      <c r="U27" s="624"/>
      <c r="V27" s="624"/>
      <c r="W27" s="624"/>
      <c r="X27" s="624"/>
      <c r="Y27" s="625"/>
      <c r="Z27" s="626">
        <v>0.2</v>
      </c>
      <c r="AA27" s="626"/>
      <c r="AB27" s="626"/>
      <c r="AC27" s="626"/>
      <c r="AD27" s="627" t="s">
        <v>238</v>
      </c>
      <c r="AE27" s="627"/>
      <c r="AF27" s="627"/>
      <c r="AG27" s="627"/>
      <c r="AH27" s="627"/>
      <c r="AI27" s="627"/>
      <c r="AJ27" s="627"/>
      <c r="AK27" s="627"/>
      <c r="AL27" s="628" t="s">
        <v>238</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18977288</v>
      </c>
      <c r="BH27" s="624"/>
      <c r="BI27" s="624"/>
      <c r="BJ27" s="624"/>
      <c r="BK27" s="624"/>
      <c r="BL27" s="624"/>
      <c r="BM27" s="624"/>
      <c r="BN27" s="625"/>
      <c r="BO27" s="626">
        <v>100</v>
      </c>
      <c r="BP27" s="626"/>
      <c r="BQ27" s="626"/>
      <c r="BR27" s="626"/>
      <c r="BS27" s="627">
        <v>451</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11825018</v>
      </c>
      <c r="CS27" s="655"/>
      <c r="CT27" s="655"/>
      <c r="CU27" s="655"/>
      <c r="CV27" s="655"/>
      <c r="CW27" s="655"/>
      <c r="CX27" s="655"/>
      <c r="CY27" s="656"/>
      <c r="CZ27" s="628">
        <v>19.5</v>
      </c>
      <c r="DA27" s="653"/>
      <c r="DB27" s="653"/>
      <c r="DC27" s="657"/>
      <c r="DD27" s="632">
        <v>3989306</v>
      </c>
      <c r="DE27" s="655"/>
      <c r="DF27" s="655"/>
      <c r="DG27" s="655"/>
      <c r="DH27" s="655"/>
      <c r="DI27" s="655"/>
      <c r="DJ27" s="655"/>
      <c r="DK27" s="656"/>
      <c r="DL27" s="632">
        <v>3989306</v>
      </c>
      <c r="DM27" s="655"/>
      <c r="DN27" s="655"/>
      <c r="DO27" s="655"/>
      <c r="DP27" s="655"/>
      <c r="DQ27" s="655"/>
      <c r="DR27" s="655"/>
      <c r="DS27" s="655"/>
      <c r="DT27" s="655"/>
      <c r="DU27" s="655"/>
      <c r="DV27" s="656"/>
      <c r="DW27" s="628">
        <v>12.2</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458018</v>
      </c>
      <c r="S28" s="624"/>
      <c r="T28" s="624"/>
      <c r="U28" s="624"/>
      <c r="V28" s="624"/>
      <c r="W28" s="624"/>
      <c r="X28" s="624"/>
      <c r="Y28" s="625"/>
      <c r="Z28" s="626">
        <v>0.7</v>
      </c>
      <c r="AA28" s="626"/>
      <c r="AB28" s="626"/>
      <c r="AC28" s="626"/>
      <c r="AD28" s="627" t="s">
        <v>249</v>
      </c>
      <c r="AE28" s="627"/>
      <c r="AF28" s="627"/>
      <c r="AG28" s="627"/>
      <c r="AH28" s="627"/>
      <c r="AI28" s="627"/>
      <c r="AJ28" s="627"/>
      <c r="AK28" s="627"/>
      <c r="AL28" s="628" t="s">
        <v>249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7684354</v>
      </c>
      <c r="CS28" s="624"/>
      <c r="CT28" s="624"/>
      <c r="CU28" s="624"/>
      <c r="CV28" s="624"/>
      <c r="CW28" s="624"/>
      <c r="CX28" s="624"/>
      <c r="CY28" s="625"/>
      <c r="CZ28" s="628">
        <v>12.7</v>
      </c>
      <c r="DA28" s="653"/>
      <c r="DB28" s="653"/>
      <c r="DC28" s="657"/>
      <c r="DD28" s="632">
        <v>7448276</v>
      </c>
      <c r="DE28" s="624"/>
      <c r="DF28" s="624"/>
      <c r="DG28" s="624"/>
      <c r="DH28" s="624"/>
      <c r="DI28" s="624"/>
      <c r="DJ28" s="624"/>
      <c r="DK28" s="625"/>
      <c r="DL28" s="632">
        <v>7448276</v>
      </c>
      <c r="DM28" s="624"/>
      <c r="DN28" s="624"/>
      <c r="DO28" s="624"/>
      <c r="DP28" s="624"/>
      <c r="DQ28" s="624"/>
      <c r="DR28" s="624"/>
      <c r="DS28" s="624"/>
      <c r="DT28" s="624"/>
      <c r="DU28" s="624"/>
      <c r="DV28" s="625"/>
      <c r="DW28" s="628">
        <v>22.8</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56329</v>
      </c>
      <c r="S29" s="624"/>
      <c r="T29" s="624"/>
      <c r="U29" s="624"/>
      <c r="V29" s="624"/>
      <c r="W29" s="624"/>
      <c r="X29" s="624"/>
      <c r="Y29" s="625"/>
      <c r="Z29" s="626">
        <v>0.1</v>
      </c>
      <c r="AA29" s="626"/>
      <c r="AB29" s="626"/>
      <c r="AC29" s="626"/>
      <c r="AD29" s="627" t="s">
        <v>249</v>
      </c>
      <c r="AE29" s="627"/>
      <c r="AF29" s="627"/>
      <c r="AG29" s="627"/>
      <c r="AH29" s="627"/>
      <c r="AI29" s="627"/>
      <c r="AJ29" s="627"/>
      <c r="AK29" s="627"/>
      <c r="AL29" s="628" t="s">
        <v>249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72</v>
      </c>
      <c r="CG29" s="621"/>
      <c r="CH29" s="621"/>
      <c r="CI29" s="621"/>
      <c r="CJ29" s="621"/>
      <c r="CK29" s="621"/>
      <c r="CL29" s="621"/>
      <c r="CM29" s="621"/>
      <c r="CN29" s="621"/>
      <c r="CO29" s="621"/>
      <c r="CP29" s="621"/>
      <c r="CQ29" s="622"/>
      <c r="CR29" s="623">
        <v>7684354</v>
      </c>
      <c r="CS29" s="655"/>
      <c r="CT29" s="655"/>
      <c r="CU29" s="655"/>
      <c r="CV29" s="655"/>
      <c r="CW29" s="655"/>
      <c r="CX29" s="655"/>
      <c r="CY29" s="656"/>
      <c r="CZ29" s="628">
        <v>12.7</v>
      </c>
      <c r="DA29" s="653"/>
      <c r="DB29" s="653"/>
      <c r="DC29" s="657"/>
      <c r="DD29" s="632">
        <v>7448276</v>
      </c>
      <c r="DE29" s="655"/>
      <c r="DF29" s="655"/>
      <c r="DG29" s="655"/>
      <c r="DH29" s="655"/>
      <c r="DI29" s="655"/>
      <c r="DJ29" s="655"/>
      <c r="DK29" s="656"/>
      <c r="DL29" s="632">
        <v>7448276</v>
      </c>
      <c r="DM29" s="655"/>
      <c r="DN29" s="655"/>
      <c r="DO29" s="655"/>
      <c r="DP29" s="655"/>
      <c r="DQ29" s="655"/>
      <c r="DR29" s="655"/>
      <c r="DS29" s="655"/>
      <c r="DT29" s="655"/>
      <c r="DU29" s="655"/>
      <c r="DV29" s="656"/>
      <c r="DW29" s="628">
        <v>22.8</v>
      </c>
      <c r="DX29" s="653"/>
      <c r="DY29" s="653"/>
      <c r="DZ29" s="653"/>
      <c r="EA29" s="653"/>
      <c r="EB29" s="653"/>
      <c r="EC29" s="654"/>
    </row>
    <row r="30" spans="2:133" ht="11.25" customHeight="1" x14ac:dyDescent="0.2">
      <c r="B30" s="620" t="s">
        <v>310</v>
      </c>
      <c r="C30" s="621"/>
      <c r="D30" s="621"/>
      <c r="E30" s="621"/>
      <c r="F30" s="621"/>
      <c r="G30" s="621"/>
      <c r="H30" s="621"/>
      <c r="I30" s="621"/>
      <c r="J30" s="621"/>
      <c r="K30" s="621"/>
      <c r="L30" s="621"/>
      <c r="M30" s="621"/>
      <c r="N30" s="621"/>
      <c r="O30" s="621"/>
      <c r="P30" s="621"/>
      <c r="Q30" s="622"/>
      <c r="R30" s="623">
        <v>10939189</v>
      </c>
      <c r="S30" s="624"/>
      <c r="T30" s="624"/>
      <c r="U30" s="624"/>
      <c r="V30" s="624"/>
      <c r="W30" s="624"/>
      <c r="X30" s="624"/>
      <c r="Y30" s="625"/>
      <c r="Z30" s="626">
        <v>17.5</v>
      </c>
      <c r="AA30" s="626"/>
      <c r="AB30" s="626"/>
      <c r="AC30" s="626"/>
      <c r="AD30" s="627" t="s">
        <v>238</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7363829</v>
      </c>
      <c r="CS30" s="624"/>
      <c r="CT30" s="624"/>
      <c r="CU30" s="624"/>
      <c r="CV30" s="624"/>
      <c r="CW30" s="624"/>
      <c r="CX30" s="624"/>
      <c r="CY30" s="625"/>
      <c r="CZ30" s="628">
        <v>12.2</v>
      </c>
      <c r="DA30" s="653"/>
      <c r="DB30" s="653"/>
      <c r="DC30" s="657"/>
      <c r="DD30" s="632">
        <v>7128406</v>
      </c>
      <c r="DE30" s="624"/>
      <c r="DF30" s="624"/>
      <c r="DG30" s="624"/>
      <c r="DH30" s="624"/>
      <c r="DI30" s="624"/>
      <c r="DJ30" s="624"/>
      <c r="DK30" s="625"/>
      <c r="DL30" s="632">
        <v>7128406</v>
      </c>
      <c r="DM30" s="624"/>
      <c r="DN30" s="624"/>
      <c r="DO30" s="624"/>
      <c r="DP30" s="624"/>
      <c r="DQ30" s="624"/>
      <c r="DR30" s="624"/>
      <c r="DS30" s="624"/>
      <c r="DT30" s="624"/>
      <c r="DU30" s="624"/>
      <c r="DV30" s="625"/>
      <c r="DW30" s="628">
        <v>21.8</v>
      </c>
      <c r="DX30" s="653"/>
      <c r="DY30" s="653"/>
      <c r="DZ30" s="653"/>
      <c r="EA30" s="653"/>
      <c r="EB30" s="653"/>
      <c r="EC30" s="654"/>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249</v>
      </c>
      <c r="S31" s="624"/>
      <c r="T31" s="624"/>
      <c r="U31" s="624"/>
      <c r="V31" s="624"/>
      <c r="W31" s="624"/>
      <c r="X31" s="624"/>
      <c r="Y31" s="625"/>
      <c r="Z31" s="626" t="s">
        <v>249</v>
      </c>
      <c r="AA31" s="626"/>
      <c r="AB31" s="626"/>
      <c r="AC31" s="626"/>
      <c r="AD31" s="627" t="s">
        <v>238</v>
      </c>
      <c r="AE31" s="627"/>
      <c r="AF31" s="627"/>
      <c r="AG31" s="627"/>
      <c r="AH31" s="627"/>
      <c r="AI31" s="627"/>
      <c r="AJ31" s="627"/>
      <c r="AK31" s="627"/>
      <c r="AL31" s="628" t="s">
        <v>238</v>
      </c>
      <c r="AM31" s="629"/>
      <c r="AN31" s="629"/>
      <c r="AO31" s="630"/>
      <c r="AP31" s="669" t="s">
        <v>315</v>
      </c>
      <c r="AQ31" s="670"/>
      <c r="AR31" s="670"/>
      <c r="AS31" s="670"/>
      <c r="AT31" s="675" t="s">
        <v>316</v>
      </c>
      <c r="AU31" s="218"/>
      <c r="AV31" s="218"/>
      <c r="AW31" s="218"/>
      <c r="AX31" s="609" t="s">
        <v>191</v>
      </c>
      <c r="AY31" s="610"/>
      <c r="AZ31" s="610"/>
      <c r="BA31" s="610"/>
      <c r="BB31" s="610"/>
      <c r="BC31" s="610"/>
      <c r="BD31" s="610"/>
      <c r="BE31" s="610"/>
      <c r="BF31" s="611"/>
      <c r="BG31" s="679">
        <v>99.7</v>
      </c>
      <c r="BH31" s="667"/>
      <c r="BI31" s="667"/>
      <c r="BJ31" s="667"/>
      <c r="BK31" s="667"/>
      <c r="BL31" s="667"/>
      <c r="BM31" s="618">
        <v>98.9</v>
      </c>
      <c r="BN31" s="667"/>
      <c r="BO31" s="667"/>
      <c r="BP31" s="667"/>
      <c r="BQ31" s="668"/>
      <c r="BR31" s="679">
        <v>99.7</v>
      </c>
      <c r="BS31" s="667"/>
      <c r="BT31" s="667"/>
      <c r="BU31" s="667"/>
      <c r="BV31" s="667"/>
      <c r="BW31" s="667"/>
      <c r="BX31" s="618">
        <v>98.7</v>
      </c>
      <c r="BY31" s="667"/>
      <c r="BZ31" s="667"/>
      <c r="CA31" s="667"/>
      <c r="CB31" s="668"/>
      <c r="CD31" s="661"/>
      <c r="CE31" s="662"/>
      <c r="CF31" s="620" t="s">
        <v>317</v>
      </c>
      <c r="CG31" s="621"/>
      <c r="CH31" s="621"/>
      <c r="CI31" s="621"/>
      <c r="CJ31" s="621"/>
      <c r="CK31" s="621"/>
      <c r="CL31" s="621"/>
      <c r="CM31" s="621"/>
      <c r="CN31" s="621"/>
      <c r="CO31" s="621"/>
      <c r="CP31" s="621"/>
      <c r="CQ31" s="622"/>
      <c r="CR31" s="623">
        <v>320525</v>
      </c>
      <c r="CS31" s="655"/>
      <c r="CT31" s="655"/>
      <c r="CU31" s="655"/>
      <c r="CV31" s="655"/>
      <c r="CW31" s="655"/>
      <c r="CX31" s="655"/>
      <c r="CY31" s="656"/>
      <c r="CZ31" s="628">
        <v>0.5</v>
      </c>
      <c r="DA31" s="653"/>
      <c r="DB31" s="653"/>
      <c r="DC31" s="657"/>
      <c r="DD31" s="632">
        <v>319870</v>
      </c>
      <c r="DE31" s="655"/>
      <c r="DF31" s="655"/>
      <c r="DG31" s="655"/>
      <c r="DH31" s="655"/>
      <c r="DI31" s="655"/>
      <c r="DJ31" s="655"/>
      <c r="DK31" s="656"/>
      <c r="DL31" s="632">
        <v>319870</v>
      </c>
      <c r="DM31" s="655"/>
      <c r="DN31" s="655"/>
      <c r="DO31" s="655"/>
      <c r="DP31" s="655"/>
      <c r="DQ31" s="655"/>
      <c r="DR31" s="655"/>
      <c r="DS31" s="655"/>
      <c r="DT31" s="655"/>
      <c r="DU31" s="655"/>
      <c r="DV31" s="656"/>
      <c r="DW31" s="628">
        <v>1</v>
      </c>
      <c r="DX31" s="653"/>
      <c r="DY31" s="653"/>
      <c r="DZ31" s="653"/>
      <c r="EA31" s="653"/>
      <c r="EB31" s="653"/>
      <c r="EC31" s="654"/>
    </row>
    <row r="32" spans="2:133" ht="11.25" customHeight="1" x14ac:dyDescent="0.2">
      <c r="B32" s="620" t="s">
        <v>318</v>
      </c>
      <c r="C32" s="621"/>
      <c r="D32" s="621"/>
      <c r="E32" s="621"/>
      <c r="F32" s="621"/>
      <c r="G32" s="621"/>
      <c r="H32" s="621"/>
      <c r="I32" s="621"/>
      <c r="J32" s="621"/>
      <c r="K32" s="621"/>
      <c r="L32" s="621"/>
      <c r="M32" s="621"/>
      <c r="N32" s="621"/>
      <c r="O32" s="621"/>
      <c r="P32" s="621"/>
      <c r="Q32" s="622"/>
      <c r="R32" s="623">
        <v>4128670</v>
      </c>
      <c r="S32" s="624"/>
      <c r="T32" s="624"/>
      <c r="U32" s="624"/>
      <c r="V32" s="624"/>
      <c r="W32" s="624"/>
      <c r="X32" s="624"/>
      <c r="Y32" s="625"/>
      <c r="Z32" s="626">
        <v>6.6</v>
      </c>
      <c r="AA32" s="626"/>
      <c r="AB32" s="626"/>
      <c r="AC32" s="626"/>
      <c r="AD32" s="627" t="s">
        <v>238</v>
      </c>
      <c r="AE32" s="627"/>
      <c r="AF32" s="627"/>
      <c r="AG32" s="627"/>
      <c r="AH32" s="627"/>
      <c r="AI32" s="627"/>
      <c r="AJ32" s="627"/>
      <c r="AK32" s="627"/>
      <c r="AL32" s="628" t="s">
        <v>238</v>
      </c>
      <c r="AM32" s="629"/>
      <c r="AN32" s="629"/>
      <c r="AO32" s="630"/>
      <c r="AP32" s="671"/>
      <c r="AQ32" s="672"/>
      <c r="AR32" s="672"/>
      <c r="AS32" s="672"/>
      <c r="AT32" s="676"/>
      <c r="AU32" s="214" t="s">
        <v>319</v>
      </c>
      <c r="AX32" s="620" t="s">
        <v>320</v>
      </c>
      <c r="AY32" s="621"/>
      <c r="AZ32" s="621"/>
      <c r="BA32" s="621"/>
      <c r="BB32" s="621"/>
      <c r="BC32" s="621"/>
      <c r="BD32" s="621"/>
      <c r="BE32" s="621"/>
      <c r="BF32" s="622"/>
      <c r="BG32" s="680">
        <v>99.6</v>
      </c>
      <c r="BH32" s="655"/>
      <c r="BI32" s="655"/>
      <c r="BJ32" s="655"/>
      <c r="BK32" s="655"/>
      <c r="BL32" s="655"/>
      <c r="BM32" s="629">
        <v>98.9</v>
      </c>
      <c r="BN32" s="655"/>
      <c r="BO32" s="655"/>
      <c r="BP32" s="655"/>
      <c r="BQ32" s="678"/>
      <c r="BR32" s="680">
        <v>99.7</v>
      </c>
      <c r="BS32" s="655"/>
      <c r="BT32" s="655"/>
      <c r="BU32" s="655"/>
      <c r="BV32" s="655"/>
      <c r="BW32" s="655"/>
      <c r="BX32" s="629">
        <v>98.9</v>
      </c>
      <c r="BY32" s="655"/>
      <c r="BZ32" s="655"/>
      <c r="CA32" s="655"/>
      <c r="CB32" s="678"/>
      <c r="CD32" s="663"/>
      <c r="CE32" s="664"/>
      <c r="CF32" s="620" t="s">
        <v>321</v>
      </c>
      <c r="CG32" s="621"/>
      <c r="CH32" s="621"/>
      <c r="CI32" s="621"/>
      <c r="CJ32" s="621"/>
      <c r="CK32" s="621"/>
      <c r="CL32" s="621"/>
      <c r="CM32" s="621"/>
      <c r="CN32" s="621"/>
      <c r="CO32" s="621"/>
      <c r="CP32" s="621"/>
      <c r="CQ32" s="622"/>
      <c r="CR32" s="623" t="s">
        <v>249</v>
      </c>
      <c r="CS32" s="624"/>
      <c r="CT32" s="624"/>
      <c r="CU32" s="624"/>
      <c r="CV32" s="624"/>
      <c r="CW32" s="624"/>
      <c r="CX32" s="624"/>
      <c r="CY32" s="625"/>
      <c r="CZ32" s="628" t="s">
        <v>249</v>
      </c>
      <c r="DA32" s="653"/>
      <c r="DB32" s="653"/>
      <c r="DC32" s="657"/>
      <c r="DD32" s="632" t="s">
        <v>238</v>
      </c>
      <c r="DE32" s="624"/>
      <c r="DF32" s="624"/>
      <c r="DG32" s="624"/>
      <c r="DH32" s="624"/>
      <c r="DI32" s="624"/>
      <c r="DJ32" s="624"/>
      <c r="DK32" s="625"/>
      <c r="DL32" s="632" t="s">
        <v>238</v>
      </c>
      <c r="DM32" s="624"/>
      <c r="DN32" s="624"/>
      <c r="DO32" s="624"/>
      <c r="DP32" s="624"/>
      <c r="DQ32" s="624"/>
      <c r="DR32" s="624"/>
      <c r="DS32" s="624"/>
      <c r="DT32" s="624"/>
      <c r="DU32" s="624"/>
      <c r="DV32" s="625"/>
      <c r="DW32" s="628" t="s">
        <v>249</v>
      </c>
      <c r="DX32" s="653"/>
      <c r="DY32" s="653"/>
      <c r="DZ32" s="653"/>
      <c r="EA32" s="653"/>
      <c r="EB32" s="653"/>
      <c r="EC32" s="654"/>
    </row>
    <row r="33" spans="2:133" ht="11.25" customHeight="1" x14ac:dyDescent="0.2">
      <c r="B33" s="620" t="s">
        <v>322</v>
      </c>
      <c r="C33" s="621"/>
      <c r="D33" s="621"/>
      <c r="E33" s="621"/>
      <c r="F33" s="621"/>
      <c r="G33" s="621"/>
      <c r="H33" s="621"/>
      <c r="I33" s="621"/>
      <c r="J33" s="621"/>
      <c r="K33" s="621"/>
      <c r="L33" s="621"/>
      <c r="M33" s="621"/>
      <c r="N33" s="621"/>
      <c r="O33" s="621"/>
      <c r="P33" s="621"/>
      <c r="Q33" s="622"/>
      <c r="R33" s="623">
        <v>101030</v>
      </c>
      <c r="S33" s="624"/>
      <c r="T33" s="624"/>
      <c r="U33" s="624"/>
      <c r="V33" s="624"/>
      <c r="W33" s="624"/>
      <c r="X33" s="624"/>
      <c r="Y33" s="625"/>
      <c r="Z33" s="626">
        <v>0.2</v>
      </c>
      <c r="AA33" s="626"/>
      <c r="AB33" s="626"/>
      <c r="AC33" s="626"/>
      <c r="AD33" s="627" t="s">
        <v>249</v>
      </c>
      <c r="AE33" s="627"/>
      <c r="AF33" s="627"/>
      <c r="AG33" s="627"/>
      <c r="AH33" s="627"/>
      <c r="AI33" s="627"/>
      <c r="AJ33" s="627"/>
      <c r="AK33" s="627"/>
      <c r="AL33" s="628" t="s">
        <v>249</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99.8</v>
      </c>
      <c r="BH33" s="682"/>
      <c r="BI33" s="682"/>
      <c r="BJ33" s="682"/>
      <c r="BK33" s="682"/>
      <c r="BL33" s="682"/>
      <c r="BM33" s="683">
        <v>98.8</v>
      </c>
      <c r="BN33" s="682"/>
      <c r="BO33" s="682"/>
      <c r="BP33" s="682"/>
      <c r="BQ33" s="684"/>
      <c r="BR33" s="681">
        <v>99.8</v>
      </c>
      <c r="BS33" s="682"/>
      <c r="BT33" s="682"/>
      <c r="BU33" s="682"/>
      <c r="BV33" s="682"/>
      <c r="BW33" s="682"/>
      <c r="BX33" s="683">
        <v>98.5</v>
      </c>
      <c r="BY33" s="682"/>
      <c r="BZ33" s="682"/>
      <c r="CA33" s="682"/>
      <c r="CB33" s="684"/>
      <c r="CD33" s="620" t="s">
        <v>324</v>
      </c>
      <c r="CE33" s="621"/>
      <c r="CF33" s="621"/>
      <c r="CG33" s="621"/>
      <c r="CH33" s="621"/>
      <c r="CI33" s="621"/>
      <c r="CJ33" s="621"/>
      <c r="CK33" s="621"/>
      <c r="CL33" s="621"/>
      <c r="CM33" s="621"/>
      <c r="CN33" s="621"/>
      <c r="CO33" s="621"/>
      <c r="CP33" s="621"/>
      <c r="CQ33" s="622"/>
      <c r="CR33" s="623">
        <v>22358123</v>
      </c>
      <c r="CS33" s="655"/>
      <c r="CT33" s="655"/>
      <c r="CU33" s="655"/>
      <c r="CV33" s="655"/>
      <c r="CW33" s="655"/>
      <c r="CX33" s="655"/>
      <c r="CY33" s="656"/>
      <c r="CZ33" s="628">
        <v>36.9</v>
      </c>
      <c r="DA33" s="653"/>
      <c r="DB33" s="653"/>
      <c r="DC33" s="657"/>
      <c r="DD33" s="632">
        <v>17918181</v>
      </c>
      <c r="DE33" s="655"/>
      <c r="DF33" s="655"/>
      <c r="DG33" s="655"/>
      <c r="DH33" s="655"/>
      <c r="DI33" s="655"/>
      <c r="DJ33" s="655"/>
      <c r="DK33" s="656"/>
      <c r="DL33" s="632">
        <v>13363843</v>
      </c>
      <c r="DM33" s="655"/>
      <c r="DN33" s="655"/>
      <c r="DO33" s="655"/>
      <c r="DP33" s="655"/>
      <c r="DQ33" s="655"/>
      <c r="DR33" s="655"/>
      <c r="DS33" s="655"/>
      <c r="DT33" s="655"/>
      <c r="DU33" s="655"/>
      <c r="DV33" s="656"/>
      <c r="DW33" s="628">
        <v>40.9</v>
      </c>
      <c r="DX33" s="653"/>
      <c r="DY33" s="653"/>
      <c r="DZ33" s="653"/>
      <c r="EA33" s="653"/>
      <c r="EB33" s="653"/>
      <c r="EC33" s="654"/>
    </row>
    <row r="34" spans="2:133" ht="11.25" customHeight="1" x14ac:dyDescent="0.2">
      <c r="B34" s="620" t="s">
        <v>325</v>
      </c>
      <c r="C34" s="621"/>
      <c r="D34" s="621"/>
      <c r="E34" s="621"/>
      <c r="F34" s="621"/>
      <c r="G34" s="621"/>
      <c r="H34" s="621"/>
      <c r="I34" s="621"/>
      <c r="J34" s="621"/>
      <c r="K34" s="621"/>
      <c r="L34" s="621"/>
      <c r="M34" s="621"/>
      <c r="N34" s="621"/>
      <c r="O34" s="621"/>
      <c r="P34" s="621"/>
      <c r="Q34" s="622"/>
      <c r="R34" s="623">
        <v>522128</v>
      </c>
      <c r="S34" s="624"/>
      <c r="T34" s="624"/>
      <c r="U34" s="624"/>
      <c r="V34" s="624"/>
      <c r="W34" s="624"/>
      <c r="X34" s="624"/>
      <c r="Y34" s="625"/>
      <c r="Z34" s="626">
        <v>0.8</v>
      </c>
      <c r="AA34" s="626"/>
      <c r="AB34" s="626"/>
      <c r="AC34" s="626"/>
      <c r="AD34" s="627" t="s">
        <v>238</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8096049</v>
      </c>
      <c r="CS34" s="624"/>
      <c r="CT34" s="624"/>
      <c r="CU34" s="624"/>
      <c r="CV34" s="624"/>
      <c r="CW34" s="624"/>
      <c r="CX34" s="624"/>
      <c r="CY34" s="625"/>
      <c r="CZ34" s="628">
        <v>13.4</v>
      </c>
      <c r="DA34" s="653"/>
      <c r="DB34" s="653"/>
      <c r="DC34" s="657"/>
      <c r="DD34" s="632">
        <v>5643870</v>
      </c>
      <c r="DE34" s="624"/>
      <c r="DF34" s="624"/>
      <c r="DG34" s="624"/>
      <c r="DH34" s="624"/>
      <c r="DI34" s="624"/>
      <c r="DJ34" s="624"/>
      <c r="DK34" s="625"/>
      <c r="DL34" s="632">
        <v>4704611</v>
      </c>
      <c r="DM34" s="624"/>
      <c r="DN34" s="624"/>
      <c r="DO34" s="624"/>
      <c r="DP34" s="624"/>
      <c r="DQ34" s="624"/>
      <c r="DR34" s="624"/>
      <c r="DS34" s="624"/>
      <c r="DT34" s="624"/>
      <c r="DU34" s="624"/>
      <c r="DV34" s="625"/>
      <c r="DW34" s="628">
        <v>14.4</v>
      </c>
      <c r="DX34" s="653"/>
      <c r="DY34" s="653"/>
      <c r="DZ34" s="653"/>
      <c r="EA34" s="653"/>
      <c r="EB34" s="653"/>
      <c r="EC34" s="654"/>
    </row>
    <row r="35" spans="2:133" ht="11.25" customHeight="1" x14ac:dyDescent="0.2">
      <c r="B35" s="620" t="s">
        <v>327</v>
      </c>
      <c r="C35" s="621"/>
      <c r="D35" s="621"/>
      <c r="E35" s="621"/>
      <c r="F35" s="621"/>
      <c r="G35" s="621"/>
      <c r="H35" s="621"/>
      <c r="I35" s="621"/>
      <c r="J35" s="621"/>
      <c r="K35" s="621"/>
      <c r="L35" s="621"/>
      <c r="M35" s="621"/>
      <c r="N35" s="621"/>
      <c r="O35" s="621"/>
      <c r="P35" s="621"/>
      <c r="Q35" s="622"/>
      <c r="R35" s="623">
        <v>1421875</v>
      </c>
      <c r="S35" s="624"/>
      <c r="T35" s="624"/>
      <c r="U35" s="624"/>
      <c r="V35" s="624"/>
      <c r="W35" s="624"/>
      <c r="X35" s="624"/>
      <c r="Y35" s="625"/>
      <c r="Z35" s="626">
        <v>2.2999999999999998</v>
      </c>
      <c r="AA35" s="626"/>
      <c r="AB35" s="626"/>
      <c r="AC35" s="626"/>
      <c r="AD35" s="627" t="s">
        <v>238</v>
      </c>
      <c r="AE35" s="627"/>
      <c r="AF35" s="627"/>
      <c r="AG35" s="627"/>
      <c r="AH35" s="627"/>
      <c r="AI35" s="627"/>
      <c r="AJ35" s="627"/>
      <c r="AK35" s="627"/>
      <c r="AL35" s="628" t="s">
        <v>249</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235997</v>
      </c>
      <c r="CS35" s="655"/>
      <c r="CT35" s="655"/>
      <c r="CU35" s="655"/>
      <c r="CV35" s="655"/>
      <c r="CW35" s="655"/>
      <c r="CX35" s="655"/>
      <c r="CY35" s="656"/>
      <c r="CZ35" s="628">
        <v>0.4</v>
      </c>
      <c r="DA35" s="653"/>
      <c r="DB35" s="653"/>
      <c r="DC35" s="657"/>
      <c r="DD35" s="632">
        <v>203816</v>
      </c>
      <c r="DE35" s="655"/>
      <c r="DF35" s="655"/>
      <c r="DG35" s="655"/>
      <c r="DH35" s="655"/>
      <c r="DI35" s="655"/>
      <c r="DJ35" s="655"/>
      <c r="DK35" s="656"/>
      <c r="DL35" s="632">
        <v>198691</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2">
      <c r="B36" s="620" t="s">
        <v>331</v>
      </c>
      <c r="C36" s="621"/>
      <c r="D36" s="621"/>
      <c r="E36" s="621"/>
      <c r="F36" s="621"/>
      <c r="G36" s="621"/>
      <c r="H36" s="621"/>
      <c r="I36" s="621"/>
      <c r="J36" s="621"/>
      <c r="K36" s="621"/>
      <c r="L36" s="621"/>
      <c r="M36" s="621"/>
      <c r="N36" s="621"/>
      <c r="O36" s="621"/>
      <c r="P36" s="621"/>
      <c r="Q36" s="622"/>
      <c r="R36" s="623">
        <v>2174465</v>
      </c>
      <c r="S36" s="624"/>
      <c r="T36" s="624"/>
      <c r="U36" s="624"/>
      <c r="V36" s="624"/>
      <c r="W36" s="624"/>
      <c r="X36" s="624"/>
      <c r="Y36" s="625"/>
      <c r="Z36" s="626">
        <v>3.5</v>
      </c>
      <c r="AA36" s="626"/>
      <c r="AB36" s="626"/>
      <c r="AC36" s="626"/>
      <c r="AD36" s="627" t="s">
        <v>238</v>
      </c>
      <c r="AE36" s="627"/>
      <c r="AF36" s="627"/>
      <c r="AG36" s="627"/>
      <c r="AH36" s="627"/>
      <c r="AI36" s="627"/>
      <c r="AJ36" s="627"/>
      <c r="AK36" s="627"/>
      <c r="AL36" s="628" t="s">
        <v>238</v>
      </c>
      <c r="AM36" s="629"/>
      <c r="AN36" s="629"/>
      <c r="AO36" s="630"/>
      <c r="AP36" s="222"/>
      <c r="AQ36" s="689" t="s">
        <v>332</v>
      </c>
      <c r="AR36" s="690"/>
      <c r="AS36" s="690"/>
      <c r="AT36" s="690"/>
      <c r="AU36" s="690"/>
      <c r="AV36" s="690"/>
      <c r="AW36" s="690"/>
      <c r="AX36" s="690"/>
      <c r="AY36" s="691"/>
      <c r="AZ36" s="612">
        <v>6739361</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14784</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8945771</v>
      </c>
      <c r="CS36" s="624"/>
      <c r="CT36" s="624"/>
      <c r="CU36" s="624"/>
      <c r="CV36" s="624"/>
      <c r="CW36" s="624"/>
      <c r="CX36" s="624"/>
      <c r="CY36" s="625"/>
      <c r="CZ36" s="628">
        <v>14.8</v>
      </c>
      <c r="DA36" s="653"/>
      <c r="DB36" s="653"/>
      <c r="DC36" s="657"/>
      <c r="DD36" s="632">
        <v>8047396</v>
      </c>
      <c r="DE36" s="624"/>
      <c r="DF36" s="624"/>
      <c r="DG36" s="624"/>
      <c r="DH36" s="624"/>
      <c r="DI36" s="624"/>
      <c r="DJ36" s="624"/>
      <c r="DK36" s="625"/>
      <c r="DL36" s="632">
        <v>5606530</v>
      </c>
      <c r="DM36" s="624"/>
      <c r="DN36" s="624"/>
      <c r="DO36" s="624"/>
      <c r="DP36" s="624"/>
      <c r="DQ36" s="624"/>
      <c r="DR36" s="624"/>
      <c r="DS36" s="624"/>
      <c r="DT36" s="624"/>
      <c r="DU36" s="624"/>
      <c r="DV36" s="625"/>
      <c r="DW36" s="628">
        <v>17.100000000000001</v>
      </c>
      <c r="DX36" s="653"/>
      <c r="DY36" s="653"/>
      <c r="DZ36" s="653"/>
      <c r="EA36" s="653"/>
      <c r="EB36" s="653"/>
      <c r="EC36" s="654"/>
    </row>
    <row r="37" spans="2:133" ht="11.25" customHeight="1" x14ac:dyDescent="0.2">
      <c r="B37" s="620" t="s">
        <v>335</v>
      </c>
      <c r="C37" s="621"/>
      <c r="D37" s="621"/>
      <c r="E37" s="621"/>
      <c r="F37" s="621"/>
      <c r="G37" s="621"/>
      <c r="H37" s="621"/>
      <c r="I37" s="621"/>
      <c r="J37" s="621"/>
      <c r="K37" s="621"/>
      <c r="L37" s="621"/>
      <c r="M37" s="621"/>
      <c r="N37" s="621"/>
      <c r="O37" s="621"/>
      <c r="P37" s="621"/>
      <c r="Q37" s="622"/>
      <c r="R37" s="623">
        <v>682120</v>
      </c>
      <c r="S37" s="624"/>
      <c r="T37" s="624"/>
      <c r="U37" s="624"/>
      <c r="V37" s="624"/>
      <c r="W37" s="624"/>
      <c r="X37" s="624"/>
      <c r="Y37" s="625"/>
      <c r="Z37" s="626">
        <v>1.1000000000000001</v>
      </c>
      <c r="AA37" s="626"/>
      <c r="AB37" s="626"/>
      <c r="AC37" s="626"/>
      <c r="AD37" s="627">
        <v>102</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1870317</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-10765</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2082579</v>
      </c>
      <c r="CS37" s="655"/>
      <c r="CT37" s="655"/>
      <c r="CU37" s="655"/>
      <c r="CV37" s="655"/>
      <c r="CW37" s="655"/>
      <c r="CX37" s="655"/>
      <c r="CY37" s="656"/>
      <c r="CZ37" s="628">
        <v>3.4</v>
      </c>
      <c r="DA37" s="653"/>
      <c r="DB37" s="653"/>
      <c r="DC37" s="657"/>
      <c r="DD37" s="632">
        <v>2082579</v>
      </c>
      <c r="DE37" s="655"/>
      <c r="DF37" s="655"/>
      <c r="DG37" s="655"/>
      <c r="DH37" s="655"/>
      <c r="DI37" s="655"/>
      <c r="DJ37" s="655"/>
      <c r="DK37" s="656"/>
      <c r="DL37" s="632">
        <v>1908405</v>
      </c>
      <c r="DM37" s="655"/>
      <c r="DN37" s="655"/>
      <c r="DO37" s="655"/>
      <c r="DP37" s="655"/>
      <c r="DQ37" s="655"/>
      <c r="DR37" s="655"/>
      <c r="DS37" s="655"/>
      <c r="DT37" s="655"/>
      <c r="DU37" s="655"/>
      <c r="DV37" s="656"/>
      <c r="DW37" s="628">
        <v>5.8</v>
      </c>
      <c r="DX37" s="653"/>
      <c r="DY37" s="653"/>
      <c r="DZ37" s="653"/>
      <c r="EA37" s="653"/>
      <c r="EB37" s="653"/>
      <c r="EC37" s="654"/>
    </row>
    <row r="38" spans="2:133" ht="11.25" customHeight="1" x14ac:dyDescent="0.2">
      <c r="B38" s="620" t="s">
        <v>339</v>
      </c>
      <c r="C38" s="621"/>
      <c r="D38" s="621"/>
      <c r="E38" s="621"/>
      <c r="F38" s="621"/>
      <c r="G38" s="621"/>
      <c r="H38" s="621"/>
      <c r="I38" s="621"/>
      <c r="J38" s="621"/>
      <c r="K38" s="621"/>
      <c r="L38" s="621"/>
      <c r="M38" s="621"/>
      <c r="N38" s="621"/>
      <c r="O38" s="621"/>
      <c r="P38" s="621"/>
      <c r="Q38" s="622"/>
      <c r="R38" s="623">
        <v>7295200</v>
      </c>
      <c r="S38" s="624"/>
      <c r="T38" s="624"/>
      <c r="U38" s="624"/>
      <c r="V38" s="624"/>
      <c r="W38" s="624"/>
      <c r="X38" s="624"/>
      <c r="Y38" s="625"/>
      <c r="Z38" s="626">
        <v>11.7</v>
      </c>
      <c r="AA38" s="626"/>
      <c r="AB38" s="626"/>
      <c r="AC38" s="626"/>
      <c r="AD38" s="627" t="s">
        <v>249</v>
      </c>
      <c r="AE38" s="627"/>
      <c r="AF38" s="627"/>
      <c r="AG38" s="627"/>
      <c r="AH38" s="627"/>
      <c r="AI38" s="627"/>
      <c r="AJ38" s="627"/>
      <c r="AK38" s="627"/>
      <c r="AL38" s="628" t="s">
        <v>249</v>
      </c>
      <c r="AM38" s="629"/>
      <c r="AN38" s="629"/>
      <c r="AO38" s="630"/>
      <c r="AQ38" s="686" t="s">
        <v>340</v>
      </c>
      <c r="AR38" s="687"/>
      <c r="AS38" s="687"/>
      <c r="AT38" s="687"/>
      <c r="AU38" s="687"/>
      <c r="AV38" s="687"/>
      <c r="AW38" s="687"/>
      <c r="AX38" s="687"/>
      <c r="AY38" s="688"/>
      <c r="AZ38" s="623">
        <v>1069356</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12415</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3611938</v>
      </c>
      <c r="CS38" s="624"/>
      <c r="CT38" s="624"/>
      <c r="CU38" s="624"/>
      <c r="CV38" s="624"/>
      <c r="CW38" s="624"/>
      <c r="CX38" s="624"/>
      <c r="CY38" s="625"/>
      <c r="CZ38" s="628">
        <v>6</v>
      </c>
      <c r="DA38" s="653"/>
      <c r="DB38" s="653"/>
      <c r="DC38" s="657"/>
      <c r="DD38" s="632">
        <v>2906771</v>
      </c>
      <c r="DE38" s="624"/>
      <c r="DF38" s="624"/>
      <c r="DG38" s="624"/>
      <c r="DH38" s="624"/>
      <c r="DI38" s="624"/>
      <c r="DJ38" s="624"/>
      <c r="DK38" s="625"/>
      <c r="DL38" s="632">
        <v>2854011</v>
      </c>
      <c r="DM38" s="624"/>
      <c r="DN38" s="624"/>
      <c r="DO38" s="624"/>
      <c r="DP38" s="624"/>
      <c r="DQ38" s="624"/>
      <c r="DR38" s="624"/>
      <c r="DS38" s="624"/>
      <c r="DT38" s="624"/>
      <c r="DU38" s="624"/>
      <c r="DV38" s="625"/>
      <c r="DW38" s="628">
        <v>8.6999999999999993</v>
      </c>
      <c r="DX38" s="653"/>
      <c r="DY38" s="653"/>
      <c r="DZ38" s="653"/>
      <c r="EA38" s="653"/>
      <c r="EB38" s="653"/>
      <c r="EC38" s="654"/>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238</v>
      </c>
      <c r="AA39" s="626"/>
      <c r="AB39" s="626"/>
      <c r="AC39" s="626"/>
      <c r="AD39" s="627" t="s">
        <v>238</v>
      </c>
      <c r="AE39" s="627"/>
      <c r="AF39" s="627"/>
      <c r="AG39" s="627"/>
      <c r="AH39" s="627"/>
      <c r="AI39" s="627"/>
      <c r="AJ39" s="627"/>
      <c r="AK39" s="627"/>
      <c r="AL39" s="628" t="s">
        <v>249</v>
      </c>
      <c r="AM39" s="629"/>
      <c r="AN39" s="629"/>
      <c r="AO39" s="630"/>
      <c r="AQ39" s="686" t="s">
        <v>344</v>
      </c>
      <c r="AR39" s="687"/>
      <c r="AS39" s="687"/>
      <c r="AT39" s="687"/>
      <c r="AU39" s="687"/>
      <c r="AV39" s="687"/>
      <c r="AW39" s="687"/>
      <c r="AX39" s="687"/>
      <c r="AY39" s="688"/>
      <c r="AZ39" s="623">
        <v>187750</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18727</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1427118</v>
      </c>
      <c r="CS39" s="655"/>
      <c r="CT39" s="655"/>
      <c r="CU39" s="655"/>
      <c r="CV39" s="655"/>
      <c r="CW39" s="655"/>
      <c r="CX39" s="655"/>
      <c r="CY39" s="656"/>
      <c r="CZ39" s="628">
        <v>2.4</v>
      </c>
      <c r="DA39" s="653"/>
      <c r="DB39" s="653"/>
      <c r="DC39" s="657"/>
      <c r="DD39" s="632">
        <v>1116328</v>
      </c>
      <c r="DE39" s="655"/>
      <c r="DF39" s="655"/>
      <c r="DG39" s="655"/>
      <c r="DH39" s="655"/>
      <c r="DI39" s="655"/>
      <c r="DJ39" s="655"/>
      <c r="DK39" s="656"/>
      <c r="DL39" s="632" t="s">
        <v>249</v>
      </c>
      <c r="DM39" s="655"/>
      <c r="DN39" s="655"/>
      <c r="DO39" s="655"/>
      <c r="DP39" s="655"/>
      <c r="DQ39" s="655"/>
      <c r="DR39" s="655"/>
      <c r="DS39" s="655"/>
      <c r="DT39" s="655"/>
      <c r="DU39" s="655"/>
      <c r="DV39" s="656"/>
      <c r="DW39" s="628" t="s">
        <v>249</v>
      </c>
      <c r="DX39" s="653"/>
      <c r="DY39" s="653"/>
      <c r="DZ39" s="653"/>
      <c r="EA39" s="653"/>
      <c r="EB39" s="653"/>
      <c r="EC39" s="654"/>
    </row>
    <row r="40" spans="2:133" ht="11.25" customHeight="1" x14ac:dyDescent="0.2">
      <c r="B40" s="620" t="s">
        <v>347</v>
      </c>
      <c r="C40" s="621"/>
      <c r="D40" s="621"/>
      <c r="E40" s="621"/>
      <c r="F40" s="621"/>
      <c r="G40" s="621"/>
      <c r="H40" s="621"/>
      <c r="I40" s="621"/>
      <c r="J40" s="621"/>
      <c r="K40" s="621"/>
      <c r="L40" s="621"/>
      <c r="M40" s="621"/>
      <c r="N40" s="621"/>
      <c r="O40" s="621"/>
      <c r="P40" s="621"/>
      <c r="Q40" s="622"/>
      <c r="R40" s="623">
        <v>760500</v>
      </c>
      <c r="S40" s="624"/>
      <c r="T40" s="624"/>
      <c r="U40" s="624"/>
      <c r="V40" s="624"/>
      <c r="W40" s="624"/>
      <c r="X40" s="624"/>
      <c r="Y40" s="625"/>
      <c r="Z40" s="626">
        <v>1.2</v>
      </c>
      <c r="AA40" s="626"/>
      <c r="AB40" s="626"/>
      <c r="AC40" s="626"/>
      <c r="AD40" s="627" t="s">
        <v>249</v>
      </c>
      <c r="AE40" s="627"/>
      <c r="AF40" s="627"/>
      <c r="AG40" s="627"/>
      <c r="AH40" s="627"/>
      <c r="AI40" s="627"/>
      <c r="AJ40" s="627"/>
      <c r="AK40" s="627"/>
      <c r="AL40" s="628" t="s">
        <v>249</v>
      </c>
      <c r="AM40" s="629"/>
      <c r="AN40" s="629"/>
      <c r="AO40" s="630"/>
      <c r="AQ40" s="686" t="s">
        <v>348</v>
      </c>
      <c r="AR40" s="687"/>
      <c r="AS40" s="687"/>
      <c r="AT40" s="687"/>
      <c r="AU40" s="687"/>
      <c r="AV40" s="687"/>
      <c r="AW40" s="687"/>
      <c r="AX40" s="687"/>
      <c r="AY40" s="688"/>
      <c r="AZ40" s="623">
        <v>548</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106</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41250</v>
      </c>
      <c r="CS40" s="624"/>
      <c r="CT40" s="624"/>
      <c r="CU40" s="624"/>
      <c r="CV40" s="624"/>
      <c r="CW40" s="624"/>
      <c r="CX40" s="624"/>
      <c r="CY40" s="625"/>
      <c r="CZ40" s="628">
        <v>0.1</v>
      </c>
      <c r="DA40" s="653"/>
      <c r="DB40" s="653"/>
      <c r="DC40" s="657"/>
      <c r="DD40" s="632" t="s">
        <v>238</v>
      </c>
      <c r="DE40" s="624"/>
      <c r="DF40" s="624"/>
      <c r="DG40" s="624"/>
      <c r="DH40" s="624"/>
      <c r="DI40" s="624"/>
      <c r="DJ40" s="624"/>
      <c r="DK40" s="625"/>
      <c r="DL40" s="632" t="s">
        <v>249</v>
      </c>
      <c r="DM40" s="624"/>
      <c r="DN40" s="624"/>
      <c r="DO40" s="624"/>
      <c r="DP40" s="624"/>
      <c r="DQ40" s="624"/>
      <c r="DR40" s="624"/>
      <c r="DS40" s="624"/>
      <c r="DT40" s="624"/>
      <c r="DU40" s="624"/>
      <c r="DV40" s="625"/>
      <c r="DW40" s="628" t="s">
        <v>249</v>
      </c>
      <c r="DX40" s="653"/>
      <c r="DY40" s="653"/>
      <c r="DZ40" s="653"/>
      <c r="EA40" s="653"/>
      <c r="EB40" s="653"/>
      <c r="EC40" s="654"/>
    </row>
    <row r="41" spans="2:133" ht="11.25" customHeight="1" x14ac:dyDescent="0.2">
      <c r="B41" s="644" t="s">
        <v>352</v>
      </c>
      <c r="C41" s="645"/>
      <c r="D41" s="645"/>
      <c r="E41" s="645"/>
      <c r="F41" s="645"/>
      <c r="G41" s="645"/>
      <c r="H41" s="645"/>
      <c r="I41" s="645"/>
      <c r="J41" s="645"/>
      <c r="K41" s="645"/>
      <c r="L41" s="645"/>
      <c r="M41" s="645"/>
      <c r="N41" s="645"/>
      <c r="O41" s="645"/>
      <c r="P41" s="645"/>
      <c r="Q41" s="646"/>
      <c r="R41" s="695">
        <v>62341123</v>
      </c>
      <c r="S41" s="696"/>
      <c r="T41" s="696"/>
      <c r="U41" s="696"/>
      <c r="V41" s="696"/>
      <c r="W41" s="696"/>
      <c r="X41" s="696"/>
      <c r="Y41" s="700"/>
      <c r="Z41" s="701">
        <v>100</v>
      </c>
      <c r="AA41" s="701"/>
      <c r="AB41" s="701"/>
      <c r="AC41" s="701"/>
      <c r="AD41" s="702">
        <v>31948251</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731614</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249</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249</v>
      </c>
      <c r="CS41" s="655"/>
      <c r="CT41" s="655"/>
      <c r="CU41" s="655"/>
      <c r="CV41" s="655"/>
      <c r="CW41" s="655"/>
      <c r="CX41" s="655"/>
      <c r="CY41" s="656"/>
      <c r="CZ41" s="628" t="s">
        <v>249</v>
      </c>
      <c r="DA41" s="653"/>
      <c r="DB41" s="653"/>
      <c r="DC41" s="657"/>
      <c r="DD41" s="632" t="s">
        <v>249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2879776</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400</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11875769</v>
      </c>
      <c r="CS42" s="655"/>
      <c r="CT42" s="655"/>
      <c r="CU42" s="655"/>
      <c r="CV42" s="655"/>
      <c r="CW42" s="655"/>
      <c r="CX42" s="655"/>
      <c r="CY42" s="656"/>
      <c r="CZ42" s="628">
        <v>19.600000000000001</v>
      </c>
      <c r="DA42" s="653"/>
      <c r="DB42" s="653"/>
      <c r="DC42" s="657"/>
      <c r="DD42" s="632">
        <v>2215307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195000</v>
      </c>
      <c r="CS43" s="655"/>
      <c r="CT43" s="655"/>
      <c r="CU43" s="655"/>
      <c r="CV43" s="655"/>
      <c r="CW43" s="655"/>
      <c r="CX43" s="655"/>
      <c r="CY43" s="656"/>
      <c r="CZ43" s="628">
        <v>0.3</v>
      </c>
      <c r="DA43" s="653"/>
      <c r="DB43" s="653"/>
      <c r="DC43" s="657"/>
      <c r="DD43" s="632">
        <v>195000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11133367</v>
      </c>
      <c r="CS44" s="624"/>
      <c r="CT44" s="624"/>
      <c r="CU44" s="624"/>
      <c r="CV44" s="624"/>
      <c r="CW44" s="624"/>
      <c r="CX44" s="624"/>
      <c r="CY44" s="625"/>
      <c r="CZ44" s="628">
        <v>18.399999999999999</v>
      </c>
      <c r="DA44" s="629"/>
      <c r="DB44" s="629"/>
      <c r="DC44" s="635"/>
      <c r="DD44" s="632">
        <v>1988809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5270118</v>
      </c>
      <c r="CS45" s="655"/>
      <c r="CT45" s="655"/>
      <c r="CU45" s="655"/>
      <c r="CV45" s="655"/>
      <c r="CW45" s="655"/>
      <c r="CX45" s="655"/>
      <c r="CY45" s="656"/>
      <c r="CZ45" s="628">
        <v>8.6999999999999993</v>
      </c>
      <c r="DA45" s="653"/>
      <c r="DB45" s="653"/>
      <c r="DC45" s="657"/>
      <c r="DD45" s="632">
        <v>264685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5530114</v>
      </c>
      <c r="CS46" s="624"/>
      <c r="CT46" s="624"/>
      <c r="CU46" s="624"/>
      <c r="CV46" s="624"/>
      <c r="CW46" s="624"/>
      <c r="CX46" s="624"/>
      <c r="CY46" s="625"/>
      <c r="CZ46" s="628">
        <v>9.1</v>
      </c>
      <c r="DA46" s="629"/>
      <c r="DB46" s="629"/>
      <c r="DC46" s="635"/>
      <c r="DD46" s="632">
        <v>1628996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v>742402</v>
      </c>
      <c r="CS47" s="655"/>
      <c r="CT47" s="655"/>
      <c r="CU47" s="655"/>
      <c r="CV47" s="655"/>
      <c r="CW47" s="655"/>
      <c r="CX47" s="655"/>
      <c r="CY47" s="656"/>
      <c r="CZ47" s="628">
        <v>1.2</v>
      </c>
      <c r="DA47" s="653"/>
      <c r="DB47" s="653"/>
      <c r="DC47" s="657"/>
      <c r="DD47" s="632">
        <v>226498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367</v>
      </c>
      <c r="CG48" s="621"/>
      <c r="CH48" s="621"/>
      <c r="CI48" s="621"/>
      <c r="CJ48" s="621"/>
      <c r="CK48" s="621"/>
      <c r="CL48" s="621"/>
      <c r="CM48" s="621"/>
      <c r="CN48" s="621"/>
      <c r="CO48" s="621"/>
      <c r="CP48" s="621"/>
      <c r="CQ48" s="622"/>
      <c r="CR48" s="623" t="s">
        <v>238</v>
      </c>
      <c r="CS48" s="624"/>
      <c r="CT48" s="624"/>
      <c r="CU48" s="624"/>
      <c r="CV48" s="624"/>
      <c r="CW48" s="624"/>
      <c r="CX48" s="624"/>
      <c r="CY48" s="625"/>
      <c r="CZ48" s="628" t="s">
        <v>249</v>
      </c>
      <c r="DA48" s="629"/>
      <c r="DB48" s="629"/>
      <c r="DC48" s="635"/>
      <c r="DD48" s="632" t="s">
        <v>249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60544242</v>
      </c>
      <c r="CS49" s="682"/>
      <c r="CT49" s="682"/>
      <c r="CU49" s="682"/>
      <c r="CV49" s="682"/>
      <c r="CW49" s="682"/>
      <c r="CX49" s="682"/>
      <c r="CY49" s="711"/>
      <c r="CZ49" s="703">
        <v>100</v>
      </c>
      <c r="DA49" s="712"/>
      <c r="DB49" s="712"/>
      <c r="DC49" s="713"/>
      <c r="DD49" s="714">
        <v>37872978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rlWnqzW/oCkftWg1EdSDnmQICUTulMqkENIW0rzoEWLuDZhfVg68IKdJUVmMeuOHE/clPH/ruImrr7LLOFZng==" saltValue="goA61b2p/wKO8tj1ovGP1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62199</v>
      </c>
      <c r="R7" s="753"/>
      <c r="S7" s="753"/>
      <c r="T7" s="753"/>
      <c r="U7" s="753"/>
      <c r="V7" s="753">
        <v>60402</v>
      </c>
      <c r="W7" s="753"/>
      <c r="X7" s="753"/>
      <c r="Y7" s="753"/>
      <c r="Z7" s="753"/>
      <c r="AA7" s="753">
        <f>Q7-V7</f>
        <v>1797</v>
      </c>
      <c r="AB7" s="753"/>
      <c r="AC7" s="753"/>
      <c r="AD7" s="753"/>
      <c r="AE7" s="754"/>
      <c r="AF7" s="755">
        <v>1207</v>
      </c>
      <c r="AG7" s="756"/>
      <c r="AH7" s="756"/>
      <c r="AI7" s="756"/>
      <c r="AJ7" s="757"/>
      <c r="AK7" s="758">
        <v>1422</v>
      </c>
      <c r="AL7" s="759"/>
      <c r="AM7" s="759"/>
      <c r="AN7" s="759"/>
      <c r="AO7" s="759"/>
      <c r="AP7" s="759">
        <v>84128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584</v>
      </c>
      <c r="BT7" s="747"/>
      <c r="BU7" s="747"/>
      <c r="BV7" s="747"/>
      <c r="BW7" s="747"/>
      <c r="BX7" s="747"/>
      <c r="BY7" s="747"/>
      <c r="BZ7" s="747"/>
      <c r="CA7" s="747"/>
      <c r="CB7" s="747"/>
      <c r="CC7" s="747"/>
      <c r="CD7" s="747"/>
      <c r="CE7" s="747"/>
      <c r="CF7" s="747"/>
      <c r="CG7" s="762"/>
      <c r="CH7" s="743">
        <v>8</v>
      </c>
      <c r="CI7" s="744"/>
      <c r="CJ7" s="744"/>
      <c r="CK7" s="744"/>
      <c r="CL7" s="745"/>
      <c r="CM7" s="743">
        <v>115</v>
      </c>
      <c r="CN7" s="744"/>
      <c r="CO7" s="744"/>
      <c r="CP7" s="744"/>
      <c r="CQ7" s="745"/>
      <c r="CR7" s="743">
        <v>10</v>
      </c>
      <c r="CS7" s="744"/>
      <c r="CT7" s="744"/>
      <c r="CU7" s="744"/>
      <c r="CV7" s="745"/>
      <c r="CW7" s="743">
        <v>9</v>
      </c>
      <c r="CX7" s="744"/>
      <c r="CY7" s="744"/>
      <c r="CZ7" s="744"/>
      <c r="DA7" s="745"/>
      <c r="DB7" s="743" t="s">
        <v>520</v>
      </c>
      <c r="DC7" s="744"/>
      <c r="DD7" s="744"/>
      <c r="DE7" s="744"/>
      <c r="DF7" s="745"/>
      <c r="DG7" s="743">
        <v>2274</v>
      </c>
      <c r="DH7" s="744"/>
      <c r="DI7" s="744"/>
      <c r="DJ7" s="744"/>
      <c r="DK7" s="745"/>
      <c r="DL7" s="743" t="s">
        <v>520</v>
      </c>
      <c r="DM7" s="744"/>
      <c r="DN7" s="744"/>
      <c r="DO7" s="744"/>
      <c r="DP7" s="745"/>
      <c r="DQ7" s="743">
        <v>1743</v>
      </c>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21</v>
      </c>
      <c r="R8" s="784"/>
      <c r="S8" s="784"/>
      <c r="T8" s="784"/>
      <c r="U8" s="784"/>
      <c r="V8" s="784">
        <v>21</v>
      </c>
      <c r="W8" s="784"/>
      <c r="X8" s="784"/>
      <c r="Y8" s="784"/>
      <c r="Z8" s="784"/>
      <c r="AA8" s="784">
        <f>Q8-V8</f>
        <v>0</v>
      </c>
      <c r="AB8" s="784"/>
      <c r="AC8" s="784"/>
      <c r="AD8" s="784"/>
      <c r="AE8" s="785"/>
      <c r="AF8" s="786" t="s">
        <v>249</v>
      </c>
      <c r="AG8" s="787"/>
      <c r="AH8" s="787"/>
      <c r="AI8" s="787"/>
      <c r="AJ8" s="788"/>
      <c r="AK8" s="769" t="s">
        <v>520</v>
      </c>
      <c r="AL8" s="770"/>
      <c r="AM8" s="770"/>
      <c r="AN8" s="770"/>
      <c r="AO8" s="770"/>
      <c r="AP8" s="770">
        <v>118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585</v>
      </c>
      <c r="BT8" s="774"/>
      <c r="BU8" s="774"/>
      <c r="BV8" s="774"/>
      <c r="BW8" s="774"/>
      <c r="BX8" s="774"/>
      <c r="BY8" s="774"/>
      <c r="BZ8" s="774"/>
      <c r="CA8" s="774"/>
      <c r="CB8" s="774"/>
      <c r="CC8" s="774"/>
      <c r="CD8" s="774"/>
      <c r="CE8" s="774"/>
      <c r="CF8" s="774"/>
      <c r="CG8" s="775"/>
      <c r="CH8" s="776">
        <v>7</v>
      </c>
      <c r="CI8" s="777"/>
      <c r="CJ8" s="777"/>
      <c r="CK8" s="777"/>
      <c r="CL8" s="778"/>
      <c r="CM8" s="776">
        <v>47</v>
      </c>
      <c r="CN8" s="777"/>
      <c r="CO8" s="777"/>
      <c r="CP8" s="777"/>
      <c r="CQ8" s="778"/>
      <c r="CR8" s="776">
        <v>30</v>
      </c>
      <c r="CS8" s="777"/>
      <c r="CT8" s="777"/>
      <c r="CU8" s="777"/>
      <c r="CV8" s="778"/>
      <c r="CW8" s="776" t="s">
        <v>520</v>
      </c>
      <c r="CX8" s="777"/>
      <c r="CY8" s="777"/>
      <c r="CZ8" s="777"/>
      <c r="DA8" s="778"/>
      <c r="DB8" s="776" t="s">
        <v>520</v>
      </c>
      <c r="DC8" s="777"/>
      <c r="DD8" s="777"/>
      <c r="DE8" s="777"/>
      <c r="DF8" s="778"/>
      <c r="DG8" s="776" t="s">
        <v>520</v>
      </c>
      <c r="DH8" s="777"/>
      <c r="DI8" s="777"/>
      <c r="DJ8" s="777"/>
      <c r="DK8" s="778"/>
      <c r="DL8" s="776" t="s">
        <v>520</v>
      </c>
      <c r="DM8" s="777"/>
      <c r="DN8" s="777"/>
      <c r="DO8" s="777"/>
      <c r="DP8" s="778"/>
      <c r="DQ8" s="776" t="s">
        <v>520</v>
      </c>
      <c r="DR8" s="777"/>
      <c r="DS8" s="777"/>
      <c r="DT8" s="777"/>
      <c r="DU8" s="778"/>
      <c r="DV8" s="773"/>
      <c r="DW8" s="774"/>
      <c r="DX8" s="774"/>
      <c r="DY8" s="774"/>
      <c r="DZ8" s="779"/>
      <c r="EA8" s="234"/>
    </row>
    <row r="9" spans="1:131" s="235" customFormat="1" ht="26.25" customHeight="1" x14ac:dyDescent="0.2">
      <c r="A9" s="238">
        <v>3</v>
      </c>
      <c r="B9" s="780" t="s">
        <v>393</v>
      </c>
      <c r="C9" s="781"/>
      <c r="D9" s="781"/>
      <c r="E9" s="781"/>
      <c r="F9" s="781"/>
      <c r="G9" s="781"/>
      <c r="H9" s="781"/>
      <c r="I9" s="781"/>
      <c r="J9" s="781"/>
      <c r="K9" s="781"/>
      <c r="L9" s="781"/>
      <c r="M9" s="781"/>
      <c r="N9" s="781"/>
      <c r="O9" s="781"/>
      <c r="P9" s="782"/>
      <c r="Q9" s="783">
        <v>7</v>
      </c>
      <c r="R9" s="784"/>
      <c r="S9" s="784"/>
      <c r="T9" s="784"/>
      <c r="U9" s="784"/>
      <c r="V9" s="784">
        <v>7</v>
      </c>
      <c r="W9" s="784"/>
      <c r="X9" s="784"/>
      <c r="Y9" s="784"/>
      <c r="Z9" s="784"/>
      <c r="AA9" s="784">
        <f>Q9-V9</f>
        <v>0</v>
      </c>
      <c r="AB9" s="784"/>
      <c r="AC9" s="784"/>
      <c r="AD9" s="784"/>
      <c r="AE9" s="785"/>
      <c r="AF9" s="786" t="s">
        <v>249</v>
      </c>
      <c r="AG9" s="787"/>
      <c r="AH9" s="787"/>
      <c r="AI9" s="787"/>
      <c r="AJ9" s="788"/>
      <c r="AK9" s="769" t="s">
        <v>520</v>
      </c>
      <c r="AL9" s="770"/>
      <c r="AM9" s="770"/>
      <c r="AN9" s="770"/>
      <c r="AO9" s="770"/>
      <c r="AP9" s="770" t="s">
        <v>520</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586</v>
      </c>
      <c r="BT9" s="774"/>
      <c r="BU9" s="774"/>
      <c r="BV9" s="774"/>
      <c r="BW9" s="774"/>
      <c r="BX9" s="774"/>
      <c r="BY9" s="774"/>
      <c r="BZ9" s="774"/>
      <c r="CA9" s="774"/>
      <c r="CB9" s="774"/>
      <c r="CC9" s="774"/>
      <c r="CD9" s="774"/>
      <c r="CE9" s="774"/>
      <c r="CF9" s="774"/>
      <c r="CG9" s="775"/>
      <c r="CH9" s="776">
        <v>68</v>
      </c>
      <c r="CI9" s="777"/>
      <c r="CJ9" s="777"/>
      <c r="CK9" s="777"/>
      <c r="CL9" s="778"/>
      <c r="CM9" s="776">
        <v>792</v>
      </c>
      <c r="CN9" s="777"/>
      <c r="CO9" s="777"/>
      <c r="CP9" s="777"/>
      <c r="CQ9" s="778"/>
      <c r="CR9" s="776">
        <v>150</v>
      </c>
      <c r="CS9" s="777"/>
      <c r="CT9" s="777"/>
      <c r="CU9" s="777"/>
      <c r="CV9" s="778"/>
      <c r="CW9" s="776" t="s">
        <v>520</v>
      </c>
      <c r="CX9" s="777"/>
      <c r="CY9" s="777"/>
      <c r="CZ9" s="777"/>
      <c r="DA9" s="778"/>
      <c r="DB9" s="776" t="s">
        <v>520</v>
      </c>
      <c r="DC9" s="777"/>
      <c r="DD9" s="777"/>
      <c r="DE9" s="777"/>
      <c r="DF9" s="778"/>
      <c r="DG9" s="776" t="s">
        <v>520</v>
      </c>
      <c r="DH9" s="777"/>
      <c r="DI9" s="777"/>
      <c r="DJ9" s="777"/>
      <c r="DK9" s="778"/>
      <c r="DL9" s="776" t="s">
        <v>520</v>
      </c>
      <c r="DM9" s="777"/>
      <c r="DN9" s="777"/>
      <c r="DO9" s="777"/>
      <c r="DP9" s="778"/>
      <c r="DQ9" s="776" t="s">
        <v>520</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587</v>
      </c>
      <c r="BT10" s="774"/>
      <c r="BU10" s="774"/>
      <c r="BV10" s="774"/>
      <c r="BW10" s="774"/>
      <c r="BX10" s="774"/>
      <c r="BY10" s="774"/>
      <c r="BZ10" s="774"/>
      <c r="CA10" s="774"/>
      <c r="CB10" s="774"/>
      <c r="CC10" s="774"/>
      <c r="CD10" s="774"/>
      <c r="CE10" s="774"/>
      <c r="CF10" s="774"/>
      <c r="CG10" s="775"/>
      <c r="CH10" s="776">
        <v>-1</v>
      </c>
      <c r="CI10" s="777"/>
      <c r="CJ10" s="777"/>
      <c r="CK10" s="777"/>
      <c r="CL10" s="778"/>
      <c r="CM10" s="776">
        <v>258</v>
      </c>
      <c r="CN10" s="777"/>
      <c r="CO10" s="777"/>
      <c r="CP10" s="777"/>
      <c r="CQ10" s="778"/>
      <c r="CR10" s="776">
        <v>15</v>
      </c>
      <c r="CS10" s="777"/>
      <c r="CT10" s="777"/>
      <c r="CU10" s="777"/>
      <c r="CV10" s="778"/>
      <c r="CW10" s="776" t="s">
        <v>520</v>
      </c>
      <c r="CX10" s="777"/>
      <c r="CY10" s="777"/>
      <c r="CZ10" s="777"/>
      <c r="DA10" s="778"/>
      <c r="DB10" s="776" t="s">
        <v>520</v>
      </c>
      <c r="DC10" s="777"/>
      <c r="DD10" s="777"/>
      <c r="DE10" s="777"/>
      <c r="DF10" s="778"/>
      <c r="DG10" s="776" t="s">
        <v>520</v>
      </c>
      <c r="DH10" s="777"/>
      <c r="DI10" s="777"/>
      <c r="DJ10" s="777"/>
      <c r="DK10" s="778"/>
      <c r="DL10" s="776" t="s">
        <v>520</v>
      </c>
      <c r="DM10" s="777"/>
      <c r="DN10" s="777"/>
      <c r="DO10" s="777"/>
      <c r="DP10" s="778"/>
      <c r="DQ10" s="776" t="s">
        <v>520</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588</v>
      </c>
      <c r="BT11" s="774"/>
      <c r="BU11" s="774"/>
      <c r="BV11" s="774"/>
      <c r="BW11" s="774"/>
      <c r="BX11" s="774"/>
      <c r="BY11" s="774"/>
      <c r="BZ11" s="774"/>
      <c r="CA11" s="774"/>
      <c r="CB11" s="774"/>
      <c r="CC11" s="774"/>
      <c r="CD11" s="774"/>
      <c r="CE11" s="774"/>
      <c r="CF11" s="774"/>
      <c r="CG11" s="775"/>
      <c r="CH11" s="776">
        <v>3</v>
      </c>
      <c r="CI11" s="777"/>
      <c r="CJ11" s="777"/>
      <c r="CK11" s="777"/>
      <c r="CL11" s="778"/>
      <c r="CM11" s="776">
        <v>340</v>
      </c>
      <c r="CN11" s="777"/>
      <c r="CO11" s="777"/>
      <c r="CP11" s="777"/>
      <c r="CQ11" s="778"/>
      <c r="CR11" s="776">
        <v>47</v>
      </c>
      <c r="CS11" s="777"/>
      <c r="CT11" s="777"/>
      <c r="CU11" s="777"/>
      <c r="CV11" s="778"/>
      <c r="CW11" s="776">
        <v>3</v>
      </c>
      <c r="CX11" s="777"/>
      <c r="CY11" s="777"/>
      <c r="CZ11" s="777"/>
      <c r="DA11" s="778"/>
      <c r="DB11" s="776" t="s">
        <v>520</v>
      </c>
      <c r="DC11" s="777"/>
      <c r="DD11" s="777"/>
      <c r="DE11" s="777"/>
      <c r="DF11" s="778"/>
      <c r="DG11" s="776" t="s">
        <v>520</v>
      </c>
      <c r="DH11" s="777"/>
      <c r="DI11" s="777"/>
      <c r="DJ11" s="777"/>
      <c r="DK11" s="778"/>
      <c r="DL11" s="776" t="s">
        <v>520</v>
      </c>
      <c r="DM11" s="777"/>
      <c r="DN11" s="777"/>
      <c r="DO11" s="777"/>
      <c r="DP11" s="778"/>
      <c r="DQ11" s="776" t="s">
        <v>520</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589</v>
      </c>
      <c r="BT12" s="774"/>
      <c r="BU12" s="774"/>
      <c r="BV12" s="774"/>
      <c r="BW12" s="774"/>
      <c r="BX12" s="774"/>
      <c r="BY12" s="774"/>
      <c r="BZ12" s="774"/>
      <c r="CA12" s="774"/>
      <c r="CB12" s="774"/>
      <c r="CC12" s="774"/>
      <c r="CD12" s="774"/>
      <c r="CE12" s="774"/>
      <c r="CF12" s="774"/>
      <c r="CG12" s="775"/>
      <c r="CH12" s="776">
        <v>0</v>
      </c>
      <c r="CI12" s="777"/>
      <c r="CJ12" s="777"/>
      <c r="CK12" s="777"/>
      <c r="CL12" s="778"/>
      <c r="CM12" s="776">
        <v>1083</v>
      </c>
      <c r="CN12" s="777"/>
      <c r="CO12" s="777"/>
      <c r="CP12" s="777"/>
      <c r="CQ12" s="778"/>
      <c r="CR12" s="776">
        <v>10</v>
      </c>
      <c r="CS12" s="777"/>
      <c r="CT12" s="777"/>
      <c r="CU12" s="777"/>
      <c r="CV12" s="778"/>
      <c r="CW12" s="776" t="s">
        <v>520</v>
      </c>
      <c r="CX12" s="777"/>
      <c r="CY12" s="777"/>
      <c r="CZ12" s="777"/>
      <c r="DA12" s="778"/>
      <c r="DB12" s="776" t="s">
        <v>520</v>
      </c>
      <c r="DC12" s="777"/>
      <c r="DD12" s="777"/>
      <c r="DE12" s="777"/>
      <c r="DF12" s="778"/>
      <c r="DG12" s="776" t="s">
        <v>520</v>
      </c>
      <c r="DH12" s="777"/>
      <c r="DI12" s="777"/>
      <c r="DJ12" s="777"/>
      <c r="DK12" s="778"/>
      <c r="DL12" s="776" t="s">
        <v>520</v>
      </c>
      <c r="DM12" s="777"/>
      <c r="DN12" s="777"/>
      <c r="DO12" s="777"/>
      <c r="DP12" s="778"/>
      <c r="DQ12" s="776" t="s">
        <v>520</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590</v>
      </c>
      <c r="BT13" s="774"/>
      <c r="BU13" s="774"/>
      <c r="BV13" s="774"/>
      <c r="BW13" s="774"/>
      <c r="BX13" s="774"/>
      <c r="BY13" s="774"/>
      <c r="BZ13" s="774"/>
      <c r="CA13" s="774"/>
      <c r="CB13" s="774"/>
      <c r="CC13" s="774"/>
      <c r="CD13" s="774"/>
      <c r="CE13" s="774"/>
      <c r="CF13" s="774"/>
      <c r="CG13" s="775"/>
      <c r="CH13" s="776">
        <v>-10</v>
      </c>
      <c r="CI13" s="777"/>
      <c r="CJ13" s="777"/>
      <c r="CK13" s="777"/>
      <c r="CL13" s="778"/>
      <c r="CM13" s="776">
        <v>1101</v>
      </c>
      <c r="CN13" s="777"/>
      <c r="CO13" s="777"/>
      <c r="CP13" s="777"/>
      <c r="CQ13" s="778"/>
      <c r="CR13" s="776">
        <v>1</v>
      </c>
      <c r="CS13" s="777"/>
      <c r="CT13" s="777"/>
      <c r="CU13" s="777"/>
      <c r="CV13" s="778"/>
      <c r="CW13" s="776" t="s">
        <v>520</v>
      </c>
      <c r="CX13" s="777"/>
      <c r="CY13" s="777"/>
      <c r="CZ13" s="777"/>
      <c r="DA13" s="778"/>
      <c r="DB13" s="776" t="s">
        <v>520</v>
      </c>
      <c r="DC13" s="777"/>
      <c r="DD13" s="777"/>
      <c r="DE13" s="777"/>
      <c r="DF13" s="778"/>
      <c r="DG13" s="776" t="s">
        <v>520</v>
      </c>
      <c r="DH13" s="777"/>
      <c r="DI13" s="777"/>
      <c r="DJ13" s="777"/>
      <c r="DK13" s="778"/>
      <c r="DL13" s="776" t="s">
        <v>520</v>
      </c>
      <c r="DM13" s="777"/>
      <c r="DN13" s="777"/>
      <c r="DO13" s="777"/>
      <c r="DP13" s="778"/>
      <c r="DQ13" s="776" t="s">
        <v>520</v>
      </c>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591</v>
      </c>
      <c r="BT14" s="774"/>
      <c r="BU14" s="774"/>
      <c r="BV14" s="774"/>
      <c r="BW14" s="774"/>
      <c r="BX14" s="774"/>
      <c r="BY14" s="774"/>
      <c r="BZ14" s="774"/>
      <c r="CA14" s="774"/>
      <c r="CB14" s="774"/>
      <c r="CC14" s="774"/>
      <c r="CD14" s="774"/>
      <c r="CE14" s="774"/>
      <c r="CF14" s="774"/>
      <c r="CG14" s="775"/>
      <c r="CH14" s="776">
        <v>1</v>
      </c>
      <c r="CI14" s="777"/>
      <c r="CJ14" s="777"/>
      <c r="CK14" s="777"/>
      <c r="CL14" s="778"/>
      <c r="CM14" s="776">
        <v>49</v>
      </c>
      <c r="CN14" s="777"/>
      <c r="CO14" s="777"/>
      <c r="CP14" s="777"/>
      <c r="CQ14" s="778"/>
      <c r="CR14" s="776">
        <v>13</v>
      </c>
      <c r="CS14" s="777"/>
      <c r="CT14" s="777"/>
      <c r="CU14" s="777"/>
      <c r="CV14" s="778"/>
      <c r="CW14" s="776" t="s">
        <v>520</v>
      </c>
      <c r="CX14" s="777"/>
      <c r="CY14" s="777"/>
      <c r="CZ14" s="777"/>
      <c r="DA14" s="778"/>
      <c r="DB14" s="776" t="s">
        <v>520</v>
      </c>
      <c r="DC14" s="777"/>
      <c r="DD14" s="777"/>
      <c r="DE14" s="777"/>
      <c r="DF14" s="778"/>
      <c r="DG14" s="776" t="s">
        <v>520</v>
      </c>
      <c r="DH14" s="777"/>
      <c r="DI14" s="777"/>
      <c r="DJ14" s="777"/>
      <c r="DK14" s="778"/>
      <c r="DL14" s="776" t="s">
        <v>520</v>
      </c>
      <c r="DM14" s="777"/>
      <c r="DN14" s="777"/>
      <c r="DO14" s="777"/>
      <c r="DP14" s="778"/>
      <c r="DQ14" s="776" t="s">
        <v>520</v>
      </c>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395</v>
      </c>
      <c r="B23" s="789" t="s">
        <v>396</v>
      </c>
      <c r="C23" s="790"/>
      <c r="D23" s="790"/>
      <c r="E23" s="790"/>
      <c r="F23" s="790"/>
      <c r="G23" s="790"/>
      <c r="H23" s="790"/>
      <c r="I23" s="790"/>
      <c r="J23" s="790"/>
      <c r="K23" s="790"/>
      <c r="L23" s="790"/>
      <c r="M23" s="790"/>
      <c r="N23" s="790"/>
      <c r="O23" s="790"/>
      <c r="P23" s="791"/>
      <c r="Q23" s="792">
        <f>SUM(Q7:U22)</f>
        <v>62227</v>
      </c>
      <c r="R23" s="793"/>
      <c r="S23" s="793"/>
      <c r="T23" s="793"/>
      <c r="U23" s="793"/>
      <c r="V23" s="793">
        <f>SUM(V7:Z22)</f>
        <v>60430</v>
      </c>
      <c r="W23" s="793"/>
      <c r="X23" s="793"/>
      <c r="Y23" s="793"/>
      <c r="Z23" s="793"/>
      <c r="AA23" s="793">
        <f>SUM(AA7:AE22)</f>
        <v>1797</v>
      </c>
      <c r="AB23" s="793"/>
      <c r="AC23" s="793"/>
      <c r="AD23" s="793"/>
      <c r="AE23" s="794"/>
      <c r="AF23" s="795">
        <v>1207</v>
      </c>
      <c r="AG23" s="793"/>
      <c r="AH23" s="793"/>
      <c r="AI23" s="793"/>
      <c r="AJ23" s="796"/>
      <c r="AK23" s="797"/>
      <c r="AL23" s="798"/>
      <c r="AM23" s="798"/>
      <c r="AN23" s="798"/>
      <c r="AO23" s="798"/>
      <c r="AP23" s="793">
        <f>SUM(AP7:AT22)</f>
        <v>84246</v>
      </c>
      <c r="AQ23" s="793"/>
      <c r="AR23" s="793"/>
      <c r="AS23" s="793"/>
      <c r="AT23" s="793"/>
      <c r="AU23" s="809"/>
      <c r="AV23" s="809"/>
      <c r="AW23" s="809"/>
      <c r="AX23" s="809"/>
      <c r="AY23" s="810"/>
      <c r="AZ23" s="811" t="s">
        <v>249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10606</v>
      </c>
      <c r="R28" s="823"/>
      <c r="S28" s="823"/>
      <c r="T28" s="823"/>
      <c r="U28" s="823"/>
      <c r="V28" s="823">
        <v>10591</v>
      </c>
      <c r="W28" s="823"/>
      <c r="X28" s="823"/>
      <c r="Y28" s="823"/>
      <c r="Z28" s="823"/>
      <c r="AA28" s="823">
        <f t="shared" ref="AA28:AA30" si="0">Q28-V28</f>
        <v>15</v>
      </c>
      <c r="AB28" s="823"/>
      <c r="AC28" s="823"/>
      <c r="AD28" s="823"/>
      <c r="AE28" s="824"/>
      <c r="AF28" s="825">
        <v>15</v>
      </c>
      <c r="AG28" s="823"/>
      <c r="AH28" s="823"/>
      <c r="AI28" s="823"/>
      <c r="AJ28" s="826"/>
      <c r="AK28" s="827">
        <v>806</v>
      </c>
      <c r="AL28" s="828"/>
      <c r="AM28" s="828"/>
      <c r="AN28" s="828"/>
      <c r="AO28" s="828"/>
      <c r="AP28" s="828" t="s">
        <v>520</v>
      </c>
      <c r="AQ28" s="828"/>
      <c r="AR28" s="828"/>
      <c r="AS28" s="828"/>
      <c r="AT28" s="828"/>
      <c r="AU28" s="828" t="s">
        <v>520</v>
      </c>
      <c r="AV28" s="828"/>
      <c r="AW28" s="828"/>
      <c r="AX28" s="828"/>
      <c r="AY28" s="828"/>
      <c r="AZ28" s="829" t="s">
        <v>520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9953</v>
      </c>
      <c r="R29" s="784"/>
      <c r="S29" s="784"/>
      <c r="T29" s="784"/>
      <c r="U29" s="784"/>
      <c r="V29" s="784">
        <v>9682</v>
      </c>
      <c r="W29" s="784"/>
      <c r="X29" s="784"/>
      <c r="Y29" s="784"/>
      <c r="Z29" s="784"/>
      <c r="AA29" s="784">
        <f t="shared" si="0"/>
        <v>271</v>
      </c>
      <c r="AB29" s="784"/>
      <c r="AC29" s="784"/>
      <c r="AD29" s="784"/>
      <c r="AE29" s="785"/>
      <c r="AF29" s="786">
        <v>271</v>
      </c>
      <c r="AG29" s="787"/>
      <c r="AH29" s="787"/>
      <c r="AI29" s="787"/>
      <c r="AJ29" s="788"/>
      <c r="AK29" s="834">
        <v>1397</v>
      </c>
      <c r="AL29" s="830"/>
      <c r="AM29" s="830"/>
      <c r="AN29" s="830"/>
      <c r="AO29" s="830"/>
      <c r="AP29" s="830" t="s">
        <v>520</v>
      </c>
      <c r="AQ29" s="830"/>
      <c r="AR29" s="830"/>
      <c r="AS29" s="830"/>
      <c r="AT29" s="830"/>
      <c r="AU29" s="830" t="s">
        <v>520</v>
      </c>
      <c r="AV29" s="830"/>
      <c r="AW29" s="830"/>
      <c r="AX29" s="830"/>
      <c r="AY29" s="830"/>
      <c r="AZ29" s="831" t="s">
        <v>520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1560</v>
      </c>
      <c r="R30" s="784"/>
      <c r="S30" s="784"/>
      <c r="T30" s="784"/>
      <c r="U30" s="784"/>
      <c r="V30" s="784">
        <v>1557</v>
      </c>
      <c r="W30" s="784"/>
      <c r="X30" s="784"/>
      <c r="Y30" s="784"/>
      <c r="Z30" s="784"/>
      <c r="AA30" s="784">
        <f t="shared" si="0"/>
        <v>3</v>
      </c>
      <c r="AB30" s="784"/>
      <c r="AC30" s="784"/>
      <c r="AD30" s="784"/>
      <c r="AE30" s="785"/>
      <c r="AF30" s="786">
        <v>3</v>
      </c>
      <c r="AG30" s="787"/>
      <c r="AH30" s="787"/>
      <c r="AI30" s="787"/>
      <c r="AJ30" s="788"/>
      <c r="AK30" s="834">
        <v>337</v>
      </c>
      <c r="AL30" s="830"/>
      <c r="AM30" s="830"/>
      <c r="AN30" s="830"/>
      <c r="AO30" s="830"/>
      <c r="AP30" s="830" t="s">
        <v>520</v>
      </c>
      <c r="AQ30" s="830"/>
      <c r="AR30" s="830"/>
      <c r="AS30" s="830"/>
      <c r="AT30" s="830"/>
      <c r="AU30" s="830" t="s">
        <v>520</v>
      </c>
      <c r="AV30" s="830"/>
      <c r="AW30" s="830"/>
      <c r="AX30" s="830"/>
      <c r="AY30" s="830"/>
      <c r="AZ30" s="831" t="s">
        <v>520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1665</v>
      </c>
      <c r="R31" s="784"/>
      <c r="S31" s="784"/>
      <c r="T31" s="784"/>
      <c r="U31" s="784"/>
      <c r="V31" s="784">
        <v>1528</v>
      </c>
      <c r="W31" s="784"/>
      <c r="X31" s="784"/>
      <c r="Y31" s="784"/>
      <c r="Z31" s="784"/>
      <c r="AA31" s="784">
        <f t="shared" ref="AA31:AA35" si="1">Q31-V31</f>
        <v>137</v>
      </c>
      <c r="AB31" s="784"/>
      <c r="AC31" s="784"/>
      <c r="AD31" s="784"/>
      <c r="AE31" s="785"/>
      <c r="AF31" s="786">
        <v>1574</v>
      </c>
      <c r="AG31" s="787"/>
      <c r="AH31" s="787"/>
      <c r="AI31" s="787"/>
      <c r="AJ31" s="788"/>
      <c r="AK31" s="834">
        <v>188</v>
      </c>
      <c r="AL31" s="830"/>
      <c r="AM31" s="830"/>
      <c r="AN31" s="830"/>
      <c r="AO31" s="830"/>
      <c r="AP31" s="830">
        <v>7436</v>
      </c>
      <c r="AQ31" s="830"/>
      <c r="AR31" s="830"/>
      <c r="AS31" s="830"/>
      <c r="AT31" s="830"/>
      <c r="AU31" s="830">
        <v>2119</v>
      </c>
      <c r="AV31" s="830"/>
      <c r="AW31" s="830"/>
      <c r="AX31" s="830"/>
      <c r="AY31" s="830"/>
      <c r="AZ31" s="831" t="s">
        <v>520</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412</v>
      </c>
      <c r="C32" s="781"/>
      <c r="D32" s="781"/>
      <c r="E32" s="781"/>
      <c r="F32" s="781"/>
      <c r="G32" s="781"/>
      <c r="H32" s="781"/>
      <c r="I32" s="781"/>
      <c r="J32" s="781"/>
      <c r="K32" s="781"/>
      <c r="L32" s="781"/>
      <c r="M32" s="781"/>
      <c r="N32" s="781"/>
      <c r="O32" s="781"/>
      <c r="P32" s="782"/>
      <c r="Q32" s="783">
        <v>157</v>
      </c>
      <c r="R32" s="784"/>
      <c r="S32" s="784"/>
      <c r="T32" s="784"/>
      <c r="U32" s="784"/>
      <c r="V32" s="784">
        <v>126</v>
      </c>
      <c r="W32" s="784"/>
      <c r="X32" s="784"/>
      <c r="Y32" s="784"/>
      <c r="Z32" s="784"/>
      <c r="AA32" s="784">
        <f t="shared" si="1"/>
        <v>31</v>
      </c>
      <c r="AB32" s="784"/>
      <c r="AC32" s="784"/>
      <c r="AD32" s="784"/>
      <c r="AE32" s="785"/>
      <c r="AF32" s="786">
        <v>447</v>
      </c>
      <c r="AG32" s="787"/>
      <c r="AH32" s="787"/>
      <c r="AI32" s="787"/>
      <c r="AJ32" s="788"/>
      <c r="AK32" s="834" t="s">
        <v>520</v>
      </c>
      <c r="AL32" s="830"/>
      <c r="AM32" s="830"/>
      <c r="AN32" s="830"/>
      <c r="AO32" s="830"/>
      <c r="AP32" s="830">
        <v>1550</v>
      </c>
      <c r="AQ32" s="830"/>
      <c r="AR32" s="830"/>
      <c r="AS32" s="830"/>
      <c r="AT32" s="830"/>
      <c r="AU32" s="830" t="s">
        <v>520</v>
      </c>
      <c r="AV32" s="830"/>
      <c r="AW32" s="830"/>
      <c r="AX32" s="830"/>
      <c r="AY32" s="830"/>
      <c r="AZ32" s="831" t="s">
        <v>520</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414</v>
      </c>
      <c r="C33" s="781"/>
      <c r="D33" s="781"/>
      <c r="E33" s="781"/>
      <c r="F33" s="781"/>
      <c r="G33" s="781"/>
      <c r="H33" s="781"/>
      <c r="I33" s="781"/>
      <c r="J33" s="781"/>
      <c r="K33" s="781"/>
      <c r="L33" s="781"/>
      <c r="M33" s="781"/>
      <c r="N33" s="781"/>
      <c r="O33" s="781"/>
      <c r="P33" s="782"/>
      <c r="Q33" s="783">
        <v>4117</v>
      </c>
      <c r="R33" s="784"/>
      <c r="S33" s="784"/>
      <c r="T33" s="784"/>
      <c r="U33" s="784"/>
      <c r="V33" s="784">
        <v>4138</v>
      </c>
      <c r="W33" s="784"/>
      <c r="X33" s="784"/>
      <c r="Y33" s="784"/>
      <c r="Z33" s="784"/>
      <c r="AA33" s="784">
        <f t="shared" si="1"/>
        <v>-21</v>
      </c>
      <c r="AB33" s="784"/>
      <c r="AC33" s="784"/>
      <c r="AD33" s="784"/>
      <c r="AE33" s="785"/>
      <c r="AF33" s="786">
        <v>1384</v>
      </c>
      <c r="AG33" s="787"/>
      <c r="AH33" s="787"/>
      <c r="AI33" s="787"/>
      <c r="AJ33" s="788"/>
      <c r="AK33" s="834">
        <v>1870</v>
      </c>
      <c r="AL33" s="830"/>
      <c r="AM33" s="830"/>
      <c r="AN33" s="830"/>
      <c r="AO33" s="830"/>
      <c r="AP33" s="830">
        <v>35821</v>
      </c>
      <c r="AQ33" s="830"/>
      <c r="AR33" s="830"/>
      <c r="AS33" s="830"/>
      <c r="AT33" s="830"/>
      <c r="AU33" s="830">
        <v>19701</v>
      </c>
      <c r="AV33" s="830"/>
      <c r="AW33" s="830"/>
      <c r="AX33" s="830"/>
      <c r="AY33" s="830"/>
      <c r="AZ33" s="831" t="s">
        <v>520</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415</v>
      </c>
      <c r="C34" s="781"/>
      <c r="D34" s="781"/>
      <c r="E34" s="781"/>
      <c r="F34" s="781"/>
      <c r="G34" s="781"/>
      <c r="H34" s="781"/>
      <c r="I34" s="781"/>
      <c r="J34" s="781"/>
      <c r="K34" s="781"/>
      <c r="L34" s="781"/>
      <c r="M34" s="781"/>
      <c r="N34" s="781"/>
      <c r="O34" s="781"/>
      <c r="P34" s="782"/>
      <c r="Q34" s="783">
        <v>6</v>
      </c>
      <c r="R34" s="784"/>
      <c r="S34" s="784"/>
      <c r="T34" s="784"/>
      <c r="U34" s="784"/>
      <c r="V34" s="784">
        <v>6</v>
      </c>
      <c r="W34" s="784"/>
      <c r="X34" s="784"/>
      <c r="Y34" s="784"/>
      <c r="Z34" s="784"/>
      <c r="AA34" s="784">
        <f t="shared" si="1"/>
        <v>0</v>
      </c>
      <c r="AB34" s="784"/>
      <c r="AC34" s="784"/>
      <c r="AD34" s="784"/>
      <c r="AE34" s="785"/>
      <c r="AF34" s="786" t="s">
        <v>249</v>
      </c>
      <c r="AG34" s="787"/>
      <c r="AH34" s="787"/>
      <c r="AI34" s="787"/>
      <c r="AJ34" s="788"/>
      <c r="AK34" s="834">
        <v>1</v>
      </c>
      <c r="AL34" s="830"/>
      <c r="AM34" s="830"/>
      <c r="AN34" s="830"/>
      <c r="AO34" s="830"/>
      <c r="AP34" s="830" t="s">
        <v>520</v>
      </c>
      <c r="AQ34" s="830"/>
      <c r="AR34" s="830"/>
      <c r="AS34" s="830"/>
      <c r="AT34" s="830"/>
      <c r="AU34" s="830" t="s">
        <v>520</v>
      </c>
      <c r="AV34" s="830"/>
      <c r="AW34" s="830"/>
      <c r="AX34" s="830"/>
      <c r="AY34" s="830"/>
      <c r="AZ34" s="831" t="s">
        <v>520</v>
      </c>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417</v>
      </c>
      <c r="C35" s="781"/>
      <c r="D35" s="781"/>
      <c r="E35" s="781"/>
      <c r="F35" s="781"/>
      <c r="G35" s="781"/>
      <c r="H35" s="781"/>
      <c r="I35" s="781"/>
      <c r="J35" s="781"/>
      <c r="K35" s="781"/>
      <c r="L35" s="781"/>
      <c r="M35" s="781"/>
      <c r="N35" s="781"/>
      <c r="O35" s="781"/>
      <c r="P35" s="782"/>
      <c r="Q35" s="783">
        <v>2771</v>
      </c>
      <c r="R35" s="784"/>
      <c r="S35" s="784"/>
      <c r="T35" s="784"/>
      <c r="U35" s="784"/>
      <c r="V35" s="784">
        <v>2771</v>
      </c>
      <c r="W35" s="784"/>
      <c r="X35" s="784"/>
      <c r="Y35" s="784"/>
      <c r="Z35" s="784"/>
      <c r="AA35" s="784">
        <f t="shared" si="1"/>
        <v>0</v>
      </c>
      <c r="AB35" s="784"/>
      <c r="AC35" s="784"/>
      <c r="AD35" s="784"/>
      <c r="AE35" s="785"/>
      <c r="AF35" s="786" t="s">
        <v>249</v>
      </c>
      <c r="AG35" s="787"/>
      <c r="AH35" s="787"/>
      <c r="AI35" s="787"/>
      <c r="AJ35" s="788"/>
      <c r="AK35" s="834" t="s">
        <v>520</v>
      </c>
      <c r="AL35" s="830"/>
      <c r="AM35" s="830"/>
      <c r="AN35" s="830"/>
      <c r="AO35" s="830"/>
      <c r="AP35" s="830">
        <v>2098</v>
      </c>
      <c r="AQ35" s="830"/>
      <c r="AR35" s="830"/>
      <c r="AS35" s="830"/>
      <c r="AT35" s="830"/>
      <c r="AU35" s="830" t="s">
        <v>520</v>
      </c>
      <c r="AV35" s="830"/>
      <c r="AW35" s="830"/>
      <c r="AX35" s="830"/>
      <c r="AY35" s="830"/>
      <c r="AZ35" s="831" t="s">
        <v>520</v>
      </c>
      <c r="BA35" s="831"/>
      <c r="BB35" s="831"/>
      <c r="BC35" s="831"/>
      <c r="BD35" s="831"/>
      <c r="BE35" s="832" t="s">
        <v>416</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395</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3694</v>
      </c>
      <c r="AG63" s="844"/>
      <c r="AH63" s="844"/>
      <c r="AI63" s="844"/>
      <c r="AJ63" s="845"/>
      <c r="AK63" s="846"/>
      <c r="AL63" s="841"/>
      <c r="AM63" s="841"/>
      <c r="AN63" s="841"/>
      <c r="AO63" s="841"/>
      <c r="AP63" s="844">
        <f>SUM(AP28:AT62)</f>
        <v>46905</v>
      </c>
      <c r="AQ63" s="844"/>
      <c r="AR63" s="844"/>
      <c r="AS63" s="844"/>
      <c r="AT63" s="844"/>
      <c r="AU63" s="844">
        <f>SUM(AU28:AY62)</f>
        <v>21820</v>
      </c>
      <c r="AV63" s="844"/>
      <c r="AW63" s="844"/>
      <c r="AX63" s="844"/>
      <c r="AY63" s="844"/>
      <c r="AZ63" s="848"/>
      <c r="BA63" s="848"/>
      <c r="BB63" s="848"/>
      <c r="BC63" s="848"/>
      <c r="BD63" s="848"/>
      <c r="BE63" s="849"/>
      <c r="BF63" s="849"/>
      <c r="BG63" s="849"/>
      <c r="BH63" s="849"/>
      <c r="BI63" s="850"/>
      <c r="BJ63" s="851" t="s">
        <v>249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421</v>
      </c>
      <c r="B66" s="728"/>
      <c r="C66" s="728"/>
      <c r="D66" s="728"/>
      <c r="E66" s="728"/>
      <c r="F66" s="728"/>
      <c r="G66" s="728"/>
      <c r="H66" s="728"/>
      <c r="I66" s="728"/>
      <c r="J66" s="728"/>
      <c r="K66" s="728"/>
      <c r="L66" s="728"/>
      <c r="M66" s="728"/>
      <c r="N66" s="728"/>
      <c r="O66" s="728"/>
      <c r="P66" s="729"/>
      <c r="Q66" s="733" t="s">
        <v>399</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403</v>
      </c>
      <c r="AL66" s="728"/>
      <c r="AM66" s="728"/>
      <c r="AN66" s="728"/>
      <c r="AO66" s="729"/>
      <c r="AP66" s="733" t="s">
        <v>425</v>
      </c>
      <c r="AQ66" s="734"/>
      <c r="AR66" s="734"/>
      <c r="AS66" s="734"/>
      <c r="AT66" s="735"/>
      <c r="AU66" s="733" t="s">
        <v>426</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592</v>
      </c>
      <c r="C68" s="870"/>
      <c r="D68" s="870"/>
      <c r="E68" s="870"/>
      <c r="F68" s="870"/>
      <c r="G68" s="870"/>
      <c r="H68" s="870"/>
      <c r="I68" s="870"/>
      <c r="J68" s="870"/>
      <c r="K68" s="870"/>
      <c r="L68" s="870"/>
      <c r="M68" s="870"/>
      <c r="N68" s="870"/>
      <c r="O68" s="870"/>
      <c r="P68" s="871"/>
      <c r="Q68" s="872">
        <v>114</v>
      </c>
      <c r="R68" s="866"/>
      <c r="S68" s="866"/>
      <c r="T68" s="866"/>
      <c r="U68" s="866"/>
      <c r="V68" s="866">
        <v>108</v>
      </c>
      <c r="W68" s="866"/>
      <c r="X68" s="866"/>
      <c r="Y68" s="866"/>
      <c r="Z68" s="866"/>
      <c r="AA68" s="866">
        <f t="shared" ref="AA68:AA77" si="2">Q68-V68</f>
        <v>6</v>
      </c>
      <c r="AB68" s="866"/>
      <c r="AC68" s="866"/>
      <c r="AD68" s="866"/>
      <c r="AE68" s="866"/>
      <c r="AF68" s="866">
        <v>6</v>
      </c>
      <c r="AG68" s="866"/>
      <c r="AH68" s="866"/>
      <c r="AI68" s="866"/>
      <c r="AJ68" s="866"/>
      <c r="AK68" s="866" t="s">
        <v>520</v>
      </c>
      <c r="AL68" s="866"/>
      <c r="AM68" s="866"/>
      <c r="AN68" s="866"/>
      <c r="AO68" s="866"/>
      <c r="AP68" s="866" t="s">
        <v>520</v>
      </c>
      <c r="AQ68" s="866"/>
      <c r="AR68" s="866"/>
      <c r="AS68" s="866"/>
      <c r="AT68" s="866"/>
      <c r="AU68" s="866" t="s">
        <v>520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593</v>
      </c>
      <c r="C69" s="874"/>
      <c r="D69" s="874"/>
      <c r="E69" s="874"/>
      <c r="F69" s="874"/>
      <c r="G69" s="874"/>
      <c r="H69" s="874"/>
      <c r="I69" s="874"/>
      <c r="J69" s="874"/>
      <c r="K69" s="874"/>
      <c r="L69" s="874"/>
      <c r="M69" s="874"/>
      <c r="N69" s="874"/>
      <c r="O69" s="874"/>
      <c r="P69" s="875"/>
      <c r="Q69" s="876">
        <v>3849</v>
      </c>
      <c r="R69" s="830"/>
      <c r="S69" s="830"/>
      <c r="T69" s="830"/>
      <c r="U69" s="830"/>
      <c r="V69" s="830">
        <v>3725</v>
      </c>
      <c r="W69" s="830"/>
      <c r="X69" s="830"/>
      <c r="Y69" s="830"/>
      <c r="Z69" s="830"/>
      <c r="AA69" s="830">
        <f t="shared" si="2"/>
        <v>124</v>
      </c>
      <c r="AB69" s="830"/>
      <c r="AC69" s="830"/>
      <c r="AD69" s="830"/>
      <c r="AE69" s="830"/>
      <c r="AF69" s="830">
        <v>121</v>
      </c>
      <c r="AG69" s="830"/>
      <c r="AH69" s="830"/>
      <c r="AI69" s="830"/>
      <c r="AJ69" s="830"/>
      <c r="AK69" s="830" t="s">
        <v>520</v>
      </c>
      <c r="AL69" s="830"/>
      <c r="AM69" s="830"/>
      <c r="AN69" s="830"/>
      <c r="AO69" s="830"/>
      <c r="AP69" s="830">
        <v>5030</v>
      </c>
      <c r="AQ69" s="830"/>
      <c r="AR69" s="830"/>
      <c r="AS69" s="830"/>
      <c r="AT69" s="830"/>
      <c r="AU69" s="830">
        <v>3212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594</v>
      </c>
      <c r="C70" s="874"/>
      <c r="D70" s="874"/>
      <c r="E70" s="874"/>
      <c r="F70" s="874"/>
      <c r="G70" s="874"/>
      <c r="H70" s="874"/>
      <c r="I70" s="874"/>
      <c r="J70" s="874"/>
      <c r="K70" s="874"/>
      <c r="L70" s="874"/>
      <c r="M70" s="874"/>
      <c r="N70" s="874"/>
      <c r="O70" s="874"/>
      <c r="P70" s="875"/>
      <c r="Q70" s="876">
        <v>11623</v>
      </c>
      <c r="R70" s="830"/>
      <c r="S70" s="830"/>
      <c r="T70" s="830"/>
      <c r="U70" s="830"/>
      <c r="V70" s="830">
        <v>11020</v>
      </c>
      <c r="W70" s="830"/>
      <c r="X70" s="830"/>
      <c r="Y70" s="830"/>
      <c r="Z70" s="830"/>
      <c r="AA70" s="830">
        <f t="shared" si="2"/>
        <v>603</v>
      </c>
      <c r="AB70" s="830"/>
      <c r="AC70" s="830"/>
      <c r="AD70" s="830"/>
      <c r="AE70" s="830"/>
      <c r="AF70" s="830">
        <v>3439</v>
      </c>
      <c r="AG70" s="830"/>
      <c r="AH70" s="830"/>
      <c r="AI70" s="830"/>
      <c r="AJ70" s="830"/>
      <c r="AK70" s="830" t="s">
        <v>520</v>
      </c>
      <c r="AL70" s="830"/>
      <c r="AM70" s="830"/>
      <c r="AN70" s="830"/>
      <c r="AO70" s="830"/>
      <c r="AP70" s="830">
        <v>9835</v>
      </c>
      <c r="AQ70" s="830"/>
      <c r="AR70" s="830"/>
      <c r="AS70" s="830"/>
      <c r="AT70" s="830"/>
      <c r="AU70" s="830">
        <v>3675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595</v>
      </c>
      <c r="C71" s="874"/>
      <c r="D71" s="874"/>
      <c r="E71" s="874"/>
      <c r="F71" s="874"/>
      <c r="G71" s="874"/>
      <c r="H71" s="874"/>
      <c r="I71" s="874"/>
      <c r="J71" s="874"/>
      <c r="K71" s="874"/>
      <c r="L71" s="874"/>
      <c r="M71" s="874"/>
      <c r="N71" s="874"/>
      <c r="O71" s="874"/>
      <c r="P71" s="875"/>
      <c r="Q71" s="876">
        <v>3197</v>
      </c>
      <c r="R71" s="830"/>
      <c r="S71" s="830"/>
      <c r="T71" s="830"/>
      <c r="U71" s="830"/>
      <c r="V71" s="830">
        <v>3212</v>
      </c>
      <c r="W71" s="830"/>
      <c r="X71" s="830"/>
      <c r="Y71" s="830"/>
      <c r="Z71" s="830"/>
      <c r="AA71" s="830">
        <f t="shared" si="2"/>
        <v>-15</v>
      </c>
      <c r="AB71" s="830"/>
      <c r="AC71" s="830"/>
      <c r="AD71" s="830"/>
      <c r="AE71" s="830"/>
      <c r="AF71" s="830">
        <v>9</v>
      </c>
      <c r="AG71" s="830"/>
      <c r="AH71" s="830"/>
      <c r="AI71" s="830"/>
      <c r="AJ71" s="830"/>
      <c r="AK71" s="830" t="s">
        <v>520</v>
      </c>
      <c r="AL71" s="830"/>
      <c r="AM71" s="830"/>
      <c r="AN71" s="830"/>
      <c r="AO71" s="830"/>
      <c r="AP71" s="830">
        <v>2577</v>
      </c>
      <c r="AQ71" s="830"/>
      <c r="AR71" s="830"/>
      <c r="AS71" s="830"/>
      <c r="AT71" s="830"/>
      <c r="AU71" s="830">
        <v>1095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596</v>
      </c>
      <c r="C72" s="874"/>
      <c r="D72" s="874"/>
      <c r="E72" s="874"/>
      <c r="F72" s="874"/>
      <c r="G72" s="874"/>
      <c r="H72" s="874"/>
      <c r="I72" s="874"/>
      <c r="J72" s="874"/>
      <c r="K72" s="874"/>
      <c r="L72" s="874"/>
      <c r="M72" s="874"/>
      <c r="N72" s="874"/>
      <c r="O72" s="874"/>
      <c r="P72" s="875"/>
      <c r="Q72" s="876">
        <v>5</v>
      </c>
      <c r="R72" s="830"/>
      <c r="S72" s="830"/>
      <c r="T72" s="830"/>
      <c r="U72" s="830"/>
      <c r="V72" s="830">
        <v>1</v>
      </c>
      <c r="W72" s="830"/>
      <c r="X72" s="830"/>
      <c r="Y72" s="830"/>
      <c r="Z72" s="830"/>
      <c r="AA72" s="830">
        <f t="shared" si="2"/>
        <v>4</v>
      </c>
      <c r="AB72" s="830"/>
      <c r="AC72" s="830"/>
      <c r="AD72" s="830"/>
      <c r="AE72" s="830"/>
      <c r="AF72" s="830">
        <v>4</v>
      </c>
      <c r="AG72" s="830"/>
      <c r="AH72" s="830"/>
      <c r="AI72" s="830"/>
      <c r="AJ72" s="830"/>
      <c r="AK72" s="830" t="s">
        <v>520</v>
      </c>
      <c r="AL72" s="830"/>
      <c r="AM72" s="830"/>
      <c r="AN72" s="830"/>
      <c r="AO72" s="830"/>
      <c r="AP72" s="830" t="s">
        <v>520</v>
      </c>
      <c r="AQ72" s="830"/>
      <c r="AR72" s="830"/>
      <c r="AS72" s="830"/>
      <c r="AT72" s="830"/>
      <c r="AU72" s="830" t="s">
        <v>520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597</v>
      </c>
      <c r="C73" s="874"/>
      <c r="D73" s="874"/>
      <c r="E73" s="874"/>
      <c r="F73" s="874"/>
      <c r="G73" s="874"/>
      <c r="H73" s="874"/>
      <c r="I73" s="874"/>
      <c r="J73" s="874"/>
      <c r="K73" s="874"/>
      <c r="L73" s="874"/>
      <c r="M73" s="874"/>
      <c r="N73" s="874"/>
      <c r="O73" s="874"/>
      <c r="P73" s="875"/>
      <c r="Q73" s="876">
        <v>558</v>
      </c>
      <c r="R73" s="830"/>
      <c r="S73" s="830"/>
      <c r="T73" s="830"/>
      <c r="U73" s="830"/>
      <c r="V73" s="830">
        <v>541</v>
      </c>
      <c r="W73" s="830"/>
      <c r="X73" s="830"/>
      <c r="Y73" s="830"/>
      <c r="Z73" s="830"/>
      <c r="AA73" s="830">
        <f t="shared" si="2"/>
        <v>17</v>
      </c>
      <c r="AB73" s="830"/>
      <c r="AC73" s="830"/>
      <c r="AD73" s="830"/>
      <c r="AE73" s="830"/>
      <c r="AF73" s="830">
        <v>17</v>
      </c>
      <c r="AG73" s="830"/>
      <c r="AH73" s="830"/>
      <c r="AI73" s="830"/>
      <c r="AJ73" s="830"/>
      <c r="AK73" s="830" t="s">
        <v>520</v>
      </c>
      <c r="AL73" s="830"/>
      <c r="AM73" s="830"/>
      <c r="AN73" s="830"/>
      <c r="AO73" s="830"/>
      <c r="AP73" s="830" t="s">
        <v>520</v>
      </c>
      <c r="AQ73" s="830"/>
      <c r="AR73" s="830"/>
      <c r="AS73" s="830"/>
      <c r="AT73" s="830"/>
      <c r="AU73" s="830" t="s">
        <v>520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598</v>
      </c>
      <c r="C74" s="874"/>
      <c r="D74" s="874"/>
      <c r="E74" s="874"/>
      <c r="F74" s="874"/>
      <c r="G74" s="874"/>
      <c r="H74" s="874"/>
      <c r="I74" s="874"/>
      <c r="J74" s="874"/>
      <c r="K74" s="874"/>
      <c r="L74" s="874"/>
      <c r="M74" s="874"/>
      <c r="N74" s="874"/>
      <c r="O74" s="874"/>
      <c r="P74" s="875"/>
      <c r="Q74" s="876">
        <v>166845</v>
      </c>
      <c r="R74" s="830"/>
      <c r="S74" s="830"/>
      <c r="T74" s="830"/>
      <c r="U74" s="830"/>
      <c r="V74" s="830">
        <v>165315</v>
      </c>
      <c r="W74" s="830"/>
      <c r="X74" s="830"/>
      <c r="Y74" s="830"/>
      <c r="Z74" s="830"/>
      <c r="AA74" s="830">
        <f t="shared" si="2"/>
        <v>1530</v>
      </c>
      <c r="AB74" s="830"/>
      <c r="AC74" s="830"/>
      <c r="AD74" s="830"/>
      <c r="AE74" s="830"/>
      <c r="AF74" s="830">
        <v>1530</v>
      </c>
      <c r="AG74" s="830"/>
      <c r="AH74" s="830"/>
      <c r="AI74" s="830"/>
      <c r="AJ74" s="830"/>
      <c r="AK74" s="830" t="s">
        <v>520</v>
      </c>
      <c r="AL74" s="830"/>
      <c r="AM74" s="830"/>
      <c r="AN74" s="830"/>
      <c r="AO74" s="830"/>
      <c r="AP74" s="830" t="s">
        <v>520</v>
      </c>
      <c r="AQ74" s="830"/>
      <c r="AR74" s="830"/>
      <c r="AS74" s="830"/>
      <c r="AT74" s="830"/>
      <c r="AU74" s="830" t="s">
        <v>520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599</v>
      </c>
      <c r="C75" s="874"/>
      <c r="D75" s="874"/>
      <c r="E75" s="874"/>
      <c r="F75" s="874"/>
      <c r="G75" s="874"/>
      <c r="H75" s="874"/>
      <c r="I75" s="874"/>
      <c r="J75" s="874"/>
      <c r="K75" s="874"/>
      <c r="L75" s="874"/>
      <c r="M75" s="874"/>
      <c r="N75" s="874"/>
      <c r="O75" s="874"/>
      <c r="P75" s="875"/>
      <c r="Q75" s="877">
        <v>3355</v>
      </c>
      <c r="R75" s="878"/>
      <c r="S75" s="878"/>
      <c r="T75" s="878"/>
      <c r="U75" s="834"/>
      <c r="V75" s="879">
        <v>2832</v>
      </c>
      <c r="W75" s="878"/>
      <c r="X75" s="878"/>
      <c r="Y75" s="878"/>
      <c r="Z75" s="834"/>
      <c r="AA75" s="879">
        <f t="shared" si="2"/>
        <v>523</v>
      </c>
      <c r="AB75" s="878"/>
      <c r="AC75" s="878"/>
      <c r="AD75" s="878"/>
      <c r="AE75" s="834"/>
      <c r="AF75" s="879">
        <v>523</v>
      </c>
      <c r="AG75" s="878"/>
      <c r="AH75" s="878"/>
      <c r="AI75" s="878"/>
      <c r="AJ75" s="834"/>
      <c r="AK75" s="879" t="s">
        <v>520</v>
      </c>
      <c r="AL75" s="878"/>
      <c r="AM75" s="878"/>
      <c r="AN75" s="878"/>
      <c r="AO75" s="834"/>
      <c r="AP75" s="879" t="s">
        <v>520</v>
      </c>
      <c r="AQ75" s="878"/>
      <c r="AR75" s="878"/>
      <c r="AS75" s="878"/>
      <c r="AT75" s="834"/>
      <c r="AU75" s="879" t="s">
        <v>520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600</v>
      </c>
      <c r="C76" s="874"/>
      <c r="D76" s="874"/>
      <c r="E76" s="874"/>
      <c r="F76" s="874"/>
      <c r="G76" s="874"/>
      <c r="H76" s="874"/>
      <c r="I76" s="874"/>
      <c r="J76" s="874"/>
      <c r="K76" s="874"/>
      <c r="L76" s="874"/>
      <c r="M76" s="874"/>
      <c r="N76" s="874"/>
      <c r="O76" s="874"/>
      <c r="P76" s="875"/>
      <c r="Q76" s="877">
        <v>2</v>
      </c>
      <c r="R76" s="878"/>
      <c r="S76" s="878"/>
      <c r="T76" s="878"/>
      <c r="U76" s="834"/>
      <c r="V76" s="879">
        <v>0</v>
      </c>
      <c r="W76" s="878"/>
      <c r="X76" s="878"/>
      <c r="Y76" s="878"/>
      <c r="Z76" s="834"/>
      <c r="AA76" s="879">
        <f t="shared" si="2"/>
        <v>2</v>
      </c>
      <c r="AB76" s="878"/>
      <c r="AC76" s="878"/>
      <c r="AD76" s="878"/>
      <c r="AE76" s="834"/>
      <c r="AF76" s="879">
        <v>2</v>
      </c>
      <c r="AG76" s="878"/>
      <c r="AH76" s="878"/>
      <c r="AI76" s="878"/>
      <c r="AJ76" s="834"/>
      <c r="AK76" s="879" t="s">
        <v>520</v>
      </c>
      <c r="AL76" s="878"/>
      <c r="AM76" s="878"/>
      <c r="AN76" s="878"/>
      <c r="AO76" s="834"/>
      <c r="AP76" s="879" t="s">
        <v>520</v>
      </c>
      <c r="AQ76" s="878"/>
      <c r="AR76" s="878"/>
      <c r="AS76" s="878"/>
      <c r="AT76" s="834"/>
      <c r="AU76" s="879" t="s">
        <v>520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601</v>
      </c>
      <c r="C77" s="874"/>
      <c r="D77" s="874"/>
      <c r="E77" s="874"/>
      <c r="F77" s="874"/>
      <c r="G77" s="874"/>
      <c r="H77" s="874"/>
      <c r="I77" s="874"/>
      <c r="J77" s="874"/>
      <c r="K77" s="874"/>
      <c r="L77" s="874"/>
      <c r="M77" s="874"/>
      <c r="N77" s="874"/>
      <c r="O77" s="874"/>
      <c r="P77" s="875"/>
      <c r="Q77" s="877">
        <v>176</v>
      </c>
      <c r="R77" s="878"/>
      <c r="S77" s="878"/>
      <c r="T77" s="878"/>
      <c r="U77" s="834"/>
      <c r="V77" s="879">
        <v>171</v>
      </c>
      <c r="W77" s="878"/>
      <c r="X77" s="878"/>
      <c r="Y77" s="878"/>
      <c r="Z77" s="834"/>
      <c r="AA77" s="879">
        <f t="shared" si="2"/>
        <v>5</v>
      </c>
      <c r="AB77" s="878"/>
      <c r="AC77" s="878"/>
      <c r="AD77" s="878"/>
      <c r="AE77" s="834"/>
      <c r="AF77" s="879">
        <v>5</v>
      </c>
      <c r="AG77" s="878"/>
      <c r="AH77" s="878"/>
      <c r="AI77" s="878"/>
      <c r="AJ77" s="834"/>
      <c r="AK77" s="879" t="s">
        <v>520</v>
      </c>
      <c r="AL77" s="878"/>
      <c r="AM77" s="878"/>
      <c r="AN77" s="878"/>
      <c r="AO77" s="834"/>
      <c r="AP77" s="879" t="s">
        <v>520</v>
      </c>
      <c r="AQ77" s="878"/>
      <c r="AR77" s="878"/>
      <c r="AS77" s="878"/>
      <c r="AT77" s="834"/>
      <c r="AU77" s="879" t="s">
        <v>520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395</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5656</v>
      </c>
      <c r="AG88" s="844"/>
      <c r="AH88" s="844"/>
      <c r="AI88" s="844"/>
      <c r="AJ88" s="844"/>
      <c r="AK88" s="841"/>
      <c r="AL88" s="841"/>
      <c r="AM88" s="841"/>
      <c r="AN88" s="841"/>
      <c r="AO88" s="841"/>
      <c r="AP88" s="844">
        <f>SUM(AP68:AT87)</f>
        <v>17442</v>
      </c>
      <c r="AQ88" s="844"/>
      <c r="AR88" s="844"/>
      <c r="AS88" s="844"/>
      <c r="AT88" s="844"/>
      <c r="AU88" s="844">
        <f>SUM(AU68:AY87)</f>
        <v>7982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311</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311</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311</v>
      </c>
      <c r="DR109" s="893"/>
      <c r="DS109" s="893"/>
      <c r="DT109" s="893"/>
      <c r="DU109" s="894"/>
      <c r="DV109" s="892" t="s">
        <v>438</v>
      </c>
      <c r="DW109" s="893"/>
      <c r="DX109" s="893"/>
      <c r="DY109" s="893"/>
      <c r="DZ109" s="895"/>
    </row>
    <row r="110" spans="1:131" s="230" customFormat="1" ht="26.25" customHeight="1" x14ac:dyDescent="0.2">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7403355</v>
      </c>
      <c r="AB110" s="900"/>
      <c r="AC110" s="900"/>
      <c r="AD110" s="900"/>
      <c r="AE110" s="901"/>
      <c r="AF110" s="902">
        <v>8777910</v>
      </c>
      <c r="AG110" s="900"/>
      <c r="AH110" s="900"/>
      <c r="AI110" s="900"/>
      <c r="AJ110" s="901"/>
      <c r="AK110" s="902">
        <v>7684354</v>
      </c>
      <c r="AL110" s="900"/>
      <c r="AM110" s="900"/>
      <c r="AN110" s="900"/>
      <c r="AO110" s="901"/>
      <c r="AP110" s="903">
        <v>30.2</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85010138</v>
      </c>
      <c r="BR110" s="931"/>
      <c r="BS110" s="931"/>
      <c r="BT110" s="931"/>
      <c r="BU110" s="931"/>
      <c r="BV110" s="931">
        <v>84314628</v>
      </c>
      <c r="BW110" s="931"/>
      <c r="BX110" s="931"/>
      <c r="BY110" s="931"/>
      <c r="BZ110" s="931"/>
      <c r="CA110" s="931">
        <v>84245999</v>
      </c>
      <c r="CB110" s="931"/>
      <c r="CC110" s="931"/>
      <c r="CD110" s="931"/>
      <c r="CE110" s="931"/>
      <c r="CF110" s="944">
        <v>330.6</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444</v>
      </c>
      <c r="DM110" s="931"/>
      <c r="DN110" s="931"/>
      <c r="DO110" s="931"/>
      <c r="DP110" s="931"/>
      <c r="DQ110" s="931" t="s">
        <v>444</v>
      </c>
      <c r="DR110" s="931"/>
      <c r="DS110" s="931"/>
      <c r="DT110" s="931"/>
      <c r="DU110" s="931"/>
      <c r="DV110" s="932" t="s">
        <v>444</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249</v>
      </c>
      <c r="AB111" s="938"/>
      <c r="AC111" s="938"/>
      <c r="AD111" s="938"/>
      <c r="AE111" s="939"/>
      <c r="AF111" s="940" t="s">
        <v>249</v>
      </c>
      <c r="AG111" s="938"/>
      <c r="AH111" s="938"/>
      <c r="AI111" s="938"/>
      <c r="AJ111" s="939"/>
      <c r="AK111" s="940" t="s">
        <v>249</v>
      </c>
      <c r="AL111" s="938"/>
      <c r="AM111" s="938"/>
      <c r="AN111" s="938"/>
      <c r="AO111" s="939"/>
      <c r="AP111" s="941" t="s">
        <v>444</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346915</v>
      </c>
      <c r="BR111" s="926"/>
      <c r="BS111" s="926"/>
      <c r="BT111" s="926"/>
      <c r="BU111" s="926"/>
      <c r="BV111" s="926">
        <v>306115</v>
      </c>
      <c r="BW111" s="926"/>
      <c r="BX111" s="926"/>
      <c r="BY111" s="926"/>
      <c r="BZ111" s="926"/>
      <c r="CA111" s="926">
        <v>265316</v>
      </c>
      <c r="CB111" s="926"/>
      <c r="CC111" s="926"/>
      <c r="CD111" s="926"/>
      <c r="CE111" s="926"/>
      <c r="CF111" s="920">
        <v>1</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249</v>
      </c>
      <c r="DM111" s="926"/>
      <c r="DN111" s="926"/>
      <c r="DO111" s="926"/>
      <c r="DP111" s="926"/>
      <c r="DQ111" s="926" t="s">
        <v>444</v>
      </c>
      <c r="DR111" s="926"/>
      <c r="DS111" s="926"/>
      <c r="DT111" s="926"/>
      <c r="DU111" s="926"/>
      <c r="DV111" s="927" t="s">
        <v>249</v>
      </c>
      <c r="DW111" s="927"/>
      <c r="DX111" s="927"/>
      <c r="DY111" s="927"/>
      <c r="DZ111" s="928"/>
    </row>
    <row r="112" spans="1:131" s="230" customFormat="1" ht="26.25" customHeight="1" x14ac:dyDescent="0.2">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249</v>
      </c>
      <c r="AB112" s="959"/>
      <c r="AC112" s="959"/>
      <c r="AD112" s="959"/>
      <c r="AE112" s="960"/>
      <c r="AF112" s="961" t="s">
        <v>249</v>
      </c>
      <c r="AG112" s="959"/>
      <c r="AH112" s="959"/>
      <c r="AI112" s="959"/>
      <c r="AJ112" s="960"/>
      <c r="AK112" s="961" t="s">
        <v>444</v>
      </c>
      <c r="AL112" s="959"/>
      <c r="AM112" s="959"/>
      <c r="AN112" s="959"/>
      <c r="AO112" s="960"/>
      <c r="AP112" s="962" t="s">
        <v>249</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22077411</v>
      </c>
      <c r="BR112" s="926"/>
      <c r="BS112" s="926"/>
      <c r="BT112" s="926"/>
      <c r="BU112" s="926"/>
      <c r="BV112" s="926">
        <v>23664977</v>
      </c>
      <c r="BW112" s="926"/>
      <c r="BX112" s="926"/>
      <c r="BY112" s="926"/>
      <c r="BZ112" s="926"/>
      <c r="CA112" s="926">
        <v>23341093</v>
      </c>
      <c r="CB112" s="926"/>
      <c r="CC112" s="926"/>
      <c r="CD112" s="926"/>
      <c r="CE112" s="926"/>
      <c r="CF112" s="920">
        <v>91.6</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249</v>
      </c>
      <c r="DM112" s="926"/>
      <c r="DN112" s="926"/>
      <c r="DO112" s="926"/>
      <c r="DP112" s="926"/>
      <c r="DQ112" s="926" t="s">
        <v>249</v>
      </c>
      <c r="DR112" s="926"/>
      <c r="DS112" s="926"/>
      <c r="DT112" s="926"/>
      <c r="DU112" s="926"/>
      <c r="DV112" s="927" t="s">
        <v>444</v>
      </c>
      <c r="DW112" s="927"/>
      <c r="DX112" s="927"/>
      <c r="DY112" s="927"/>
      <c r="DZ112" s="928"/>
    </row>
    <row r="113" spans="1:130" s="230" customFormat="1" ht="26.25" customHeight="1" x14ac:dyDescent="0.2">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1518817</v>
      </c>
      <c r="AB113" s="938"/>
      <c r="AC113" s="938"/>
      <c r="AD113" s="938"/>
      <c r="AE113" s="939"/>
      <c r="AF113" s="940">
        <v>1583907</v>
      </c>
      <c r="AG113" s="938"/>
      <c r="AH113" s="938"/>
      <c r="AI113" s="938"/>
      <c r="AJ113" s="939"/>
      <c r="AK113" s="940">
        <v>1515543</v>
      </c>
      <c r="AL113" s="938"/>
      <c r="AM113" s="938"/>
      <c r="AN113" s="938"/>
      <c r="AO113" s="939"/>
      <c r="AP113" s="941">
        <v>5.9</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9274819</v>
      </c>
      <c r="BR113" s="926"/>
      <c r="BS113" s="926"/>
      <c r="BT113" s="926"/>
      <c r="BU113" s="926"/>
      <c r="BV113" s="926">
        <v>8451212</v>
      </c>
      <c r="BW113" s="926"/>
      <c r="BX113" s="926"/>
      <c r="BY113" s="926"/>
      <c r="BZ113" s="926"/>
      <c r="CA113" s="926">
        <v>7981994</v>
      </c>
      <c r="CB113" s="926"/>
      <c r="CC113" s="926"/>
      <c r="CD113" s="926"/>
      <c r="CE113" s="926"/>
      <c r="CF113" s="920">
        <v>31.3</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249</v>
      </c>
      <c r="DH113" s="959"/>
      <c r="DI113" s="959"/>
      <c r="DJ113" s="959"/>
      <c r="DK113" s="960"/>
      <c r="DL113" s="961" t="s">
        <v>249</v>
      </c>
      <c r="DM113" s="959"/>
      <c r="DN113" s="959"/>
      <c r="DO113" s="959"/>
      <c r="DP113" s="960"/>
      <c r="DQ113" s="961" t="s">
        <v>249</v>
      </c>
      <c r="DR113" s="959"/>
      <c r="DS113" s="959"/>
      <c r="DT113" s="959"/>
      <c r="DU113" s="960"/>
      <c r="DV113" s="962" t="s">
        <v>249</v>
      </c>
      <c r="DW113" s="963"/>
      <c r="DX113" s="963"/>
      <c r="DY113" s="963"/>
      <c r="DZ113" s="964"/>
    </row>
    <row r="114" spans="1:130" s="230" customFormat="1" ht="26.25" customHeight="1" x14ac:dyDescent="0.2">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954967</v>
      </c>
      <c r="AB114" s="959"/>
      <c r="AC114" s="959"/>
      <c r="AD114" s="959"/>
      <c r="AE114" s="960"/>
      <c r="AF114" s="961">
        <v>941600</v>
      </c>
      <c r="AG114" s="959"/>
      <c r="AH114" s="959"/>
      <c r="AI114" s="959"/>
      <c r="AJ114" s="960"/>
      <c r="AK114" s="961">
        <v>962689</v>
      </c>
      <c r="AL114" s="959"/>
      <c r="AM114" s="959"/>
      <c r="AN114" s="959"/>
      <c r="AO114" s="960"/>
      <c r="AP114" s="962">
        <v>3.8</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6199505</v>
      </c>
      <c r="BR114" s="926"/>
      <c r="BS114" s="926"/>
      <c r="BT114" s="926"/>
      <c r="BU114" s="926"/>
      <c r="BV114" s="926">
        <v>6082397</v>
      </c>
      <c r="BW114" s="926"/>
      <c r="BX114" s="926"/>
      <c r="BY114" s="926"/>
      <c r="BZ114" s="926"/>
      <c r="CA114" s="926">
        <v>5920997</v>
      </c>
      <c r="CB114" s="926"/>
      <c r="CC114" s="926"/>
      <c r="CD114" s="926"/>
      <c r="CE114" s="926"/>
      <c r="CF114" s="920">
        <v>23.2</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444</v>
      </c>
      <c r="DH114" s="959"/>
      <c r="DI114" s="959"/>
      <c r="DJ114" s="959"/>
      <c r="DK114" s="960"/>
      <c r="DL114" s="961" t="s">
        <v>249</v>
      </c>
      <c r="DM114" s="959"/>
      <c r="DN114" s="959"/>
      <c r="DO114" s="959"/>
      <c r="DP114" s="960"/>
      <c r="DQ114" s="961" t="s">
        <v>249</v>
      </c>
      <c r="DR114" s="959"/>
      <c r="DS114" s="959"/>
      <c r="DT114" s="959"/>
      <c r="DU114" s="960"/>
      <c r="DV114" s="962" t="s">
        <v>444</v>
      </c>
      <c r="DW114" s="963"/>
      <c r="DX114" s="963"/>
      <c r="DY114" s="963"/>
      <c r="DZ114" s="964"/>
    </row>
    <row r="115" spans="1:130" s="230" customFormat="1" ht="26.25" customHeight="1" x14ac:dyDescent="0.2">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8262</v>
      </c>
      <c r="AB115" s="938"/>
      <c r="AC115" s="938"/>
      <c r="AD115" s="938"/>
      <c r="AE115" s="939"/>
      <c r="AF115" s="940">
        <v>8262</v>
      </c>
      <c r="AG115" s="938"/>
      <c r="AH115" s="938"/>
      <c r="AI115" s="938"/>
      <c r="AJ115" s="939"/>
      <c r="AK115" s="940">
        <v>8262</v>
      </c>
      <c r="AL115" s="938"/>
      <c r="AM115" s="938"/>
      <c r="AN115" s="938"/>
      <c r="AO115" s="939"/>
      <c r="AP115" s="941">
        <v>0</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v>614697</v>
      </c>
      <c r="BR115" s="926"/>
      <c r="BS115" s="926"/>
      <c r="BT115" s="926"/>
      <c r="BU115" s="926"/>
      <c r="BV115" s="926">
        <v>1879093</v>
      </c>
      <c r="BW115" s="926"/>
      <c r="BX115" s="926"/>
      <c r="BY115" s="926"/>
      <c r="BZ115" s="926"/>
      <c r="CA115" s="926">
        <v>1742993</v>
      </c>
      <c r="CB115" s="926"/>
      <c r="CC115" s="926"/>
      <c r="CD115" s="926"/>
      <c r="CE115" s="926"/>
      <c r="CF115" s="920">
        <v>6.8</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444</v>
      </c>
      <c r="DH115" s="959"/>
      <c r="DI115" s="959"/>
      <c r="DJ115" s="959"/>
      <c r="DK115" s="960"/>
      <c r="DL115" s="961" t="s">
        <v>249</v>
      </c>
      <c r="DM115" s="959"/>
      <c r="DN115" s="959"/>
      <c r="DO115" s="959"/>
      <c r="DP115" s="960"/>
      <c r="DQ115" s="961" t="s">
        <v>249</v>
      </c>
      <c r="DR115" s="959"/>
      <c r="DS115" s="959"/>
      <c r="DT115" s="959"/>
      <c r="DU115" s="960"/>
      <c r="DV115" s="962" t="s">
        <v>249</v>
      </c>
      <c r="DW115" s="963"/>
      <c r="DX115" s="963"/>
      <c r="DY115" s="963"/>
      <c r="DZ115" s="964"/>
    </row>
    <row r="116" spans="1:130" s="230" customFormat="1" ht="26.25" customHeight="1" x14ac:dyDescent="0.2">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249</v>
      </c>
      <c r="AB116" s="959"/>
      <c r="AC116" s="959"/>
      <c r="AD116" s="959"/>
      <c r="AE116" s="960"/>
      <c r="AF116" s="961">
        <v>15</v>
      </c>
      <c r="AG116" s="959"/>
      <c r="AH116" s="959"/>
      <c r="AI116" s="959"/>
      <c r="AJ116" s="960"/>
      <c r="AK116" s="961" t="s">
        <v>249</v>
      </c>
      <c r="AL116" s="959"/>
      <c r="AM116" s="959"/>
      <c r="AN116" s="959"/>
      <c r="AO116" s="960"/>
      <c r="AP116" s="962" t="s">
        <v>444</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444</v>
      </c>
      <c r="BR116" s="926"/>
      <c r="BS116" s="926"/>
      <c r="BT116" s="926"/>
      <c r="BU116" s="926"/>
      <c r="BV116" s="926" t="s">
        <v>249</v>
      </c>
      <c r="BW116" s="926"/>
      <c r="BX116" s="926"/>
      <c r="BY116" s="926"/>
      <c r="BZ116" s="926"/>
      <c r="CA116" s="926" t="s">
        <v>249</v>
      </c>
      <c r="CB116" s="926"/>
      <c r="CC116" s="926"/>
      <c r="CD116" s="926"/>
      <c r="CE116" s="926"/>
      <c r="CF116" s="920" t="s">
        <v>444</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249</v>
      </c>
      <c r="DH116" s="959"/>
      <c r="DI116" s="959"/>
      <c r="DJ116" s="959"/>
      <c r="DK116" s="960"/>
      <c r="DL116" s="961" t="s">
        <v>444</v>
      </c>
      <c r="DM116" s="959"/>
      <c r="DN116" s="959"/>
      <c r="DO116" s="959"/>
      <c r="DP116" s="960"/>
      <c r="DQ116" s="961" t="s">
        <v>249</v>
      </c>
      <c r="DR116" s="959"/>
      <c r="DS116" s="959"/>
      <c r="DT116" s="959"/>
      <c r="DU116" s="960"/>
      <c r="DV116" s="962" t="s">
        <v>249</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9885401</v>
      </c>
      <c r="AB117" s="979"/>
      <c r="AC117" s="979"/>
      <c r="AD117" s="979"/>
      <c r="AE117" s="980"/>
      <c r="AF117" s="981">
        <v>11311694</v>
      </c>
      <c r="AG117" s="979"/>
      <c r="AH117" s="979"/>
      <c r="AI117" s="979"/>
      <c r="AJ117" s="980"/>
      <c r="AK117" s="981">
        <v>10170848</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466</v>
      </c>
      <c r="BR117" s="926"/>
      <c r="BS117" s="926"/>
      <c r="BT117" s="926"/>
      <c r="BU117" s="926"/>
      <c r="BV117" s="926" t="s">
        <v>249</v>
      </c>
      <c r="BW117" s="926"/>
      <c r="BX117" s="926"/>
      <c r="BY117" s="926"/>
      <c r="BZ117" s="926"/>
      <c r="CA117" s="926" t="s">
        <v>249</v>
      </c>
      <c r="CB117" s="926"/>
      <c r="CC117" s="926"/>
      <c r="CD117" s="926"/>
      <c r="CE117" s="926"/>
      <c r="CF117" s="920" t="s">
        <v>249</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249</v>
      </c>
      <c r="DH117" s="959"/>
      <c r="DI117" s="959"/>
      <c r="DJ117" s="959"/>
      <c r="DK117" s="960"/>
      <c r="DL117" s="961" t="s">
        <v>249</v>
      </c>
      <c r="DM117" s="959"/>
      <c r="DN117" s="959"/>
      <c r="DO117" s="959"/>
      <c r="DP117" s="960"/>
      <c r="DQ117" s="961" t="s">
        <v>249</v>
      </c>
      <c r="DR117" s="959"/>
      <c r="DS117" s="959"/>
      <c r="DT117" s="959"/>
      <c r="DU117" s="960"/>
      <c r="DV117" s="962" t="s">
        <v>249</v>
      </c>
      <c r="DW117" s="963"/>
      <c r="DX117" s="963"/>
      <c r="DY117" s="963"/>
      <c r="DZ117" s="964"/>
    </row>
    <row r="118" spans="1:130" s="230" customFormat="1" ht="26.25" customHeight="1" x14ac:dyDescent="0.2">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311</v>
      </c>
      <c r="AL118" s="893"/>
      <c r="AM118" s="893"/>
      <c r="AN118" s="893"/>
      <c r="AO118" s="894"/>
      <c r="AP118" s="970" t="s">
        <v>438</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249</v>
      </c>
      <c r="BR118" s="1000"/>
      <c r="BS118" s="1000"/>
      <c r="BT118" s="1000"/>
      <c r="BU118" s="1000"/>
      <c r="BV118" s="1000" t="s">
        <v>249</v>
      </c>
      <c r="BW118" s="1000"/>
      <c r="BX118" s="1000"/>
      <c r="BY118" s="1000"/>
      <c r="BZ118" s="1000"/>
      <c r="CA118" s="1000" t="s">
        <v>249</v>
      </c>
      <c r="CB118" s="1000"/>
      <c r="CC118" s="1000"/>
      <c r="CD118" s="1000"/>
      <c r="CE118" s="1000"/>
      <c r="CF118" s="920" t="s">
        <v>249</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470</v>
      </c>
      <c r="DH118" s="959"/>
      <c r="DI118" s="959"/>
      <c r="DJ118" s="959"/>
      <c r="DK118" s="960"/>
      <c r="DL118" s="961" t="s">
        <v>249</v>
      </c>
      <c r="DM118" s="959"/>
      <c r="DN118" s="959"/>
      <c r="DO118" s="959"/>
      <c r="DP118" s="960"/>
      <c r="DQ118" s="961" t="s">
        <v>249</v>
      </c>
      <c r="DR118" s="959"/>
      <c r="DS118" s="959"/>
      <c r="DT118" s="959"/>
      <c r="DU118" s="960"/>
      <c r="DV118" s="962" t="s">
        <v>249</v>
      </c>
      <c r="DW118" s="963"/>
      <c r="DX118" s="963"/>
      <c r="DY118" s="963"/>
      <c r="DZ118" s="964"/>
    </row>
    <row r="119" spans="1:130" s="230" customFormat="1" ht="26.25" customHeight="1" x14ac:dyDescent="0.2">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471</v>
      </c>
      <c r="AB119" s="900"/>
      <c r="AC119" s="900"/>
      <c r="AD119" s="900"/>
      <c r="AE119" s="901"/>
      <c r="AF119" s="902" t="s">
        <v>249</v>
      </c>
      <c r="AG119" s="900"/>
      <c r="AH119" s="900"/>
      <c r="AI119" s="900"/>
      <c r="AJ119" s="901"/>
      <c r="AK119" s="902" t="s">
        <v>249</v>
      </c>
      <c r="AL119" s="900"/>
      <c r="AM119" s="900"/>
      <c r="AN119" s="900"/>
      <c r="AO119" s="901"/>
      <c r="AP119" s="903" t="s">
        <v>249</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472</v>
      </c>
      <c r="BP119" s="1005"/>
      <c r="BQ119" s="999">
        <v>123523485</v>
      </c>
      <c r="BR119" s="1000"/>
      <c r="BS119" s="1000"/>
      <c r="BT119" s="1000"/>
      <c r="BU119" s="1000"/>
      <c r="BV119" s="1000">
        <v>124698422</v>
      </c>
      <c r="BW119" s="1000"/>
      <c r="BX119" s="1000"/>
      <c r="BY119" s="1000"/>
      <c r="BZ119" s="1000"/>
      <c r="CA119" s="1000">
        <v>123498392</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346915</v>
      </c>
      <c r="DH119" s="986"/>
      <c r="DI119" s="986"/>
      <c r="DJ119" s="986"/>
      <c r="DK119" s="987"/>
      <c r="DL119" s="985">
        <v>306115</v>
      </c>
      <c r="DM119" s="986"/>
      <c r="DN119" s="986"/>
      <c r="DO119" s="986"/>
      <c r="DP119" s="987"/>
      <c r="DQ119" s="985">
        <v>265316</v>
      </c>
      <c r="DR119" s="986"/>
      <c r="DS119" s="986"/>
      <c r="DT119" s="986"/>
      <c r="DU119" s="987"/>
      <c r="DV119" s="988">
        <v>1</v>
      </c>
      <c r="DW119" s="989"/>
      <c r="DX119" s="989"/>
      <c r="DY119" s="989"/>
      <c r="DZ119" s="990"/>
    </row>
    <row r="120" spans="1:130" s="230" customFormat="1" ht="26.25" customHeight="1" x14ac:dyDescent="0.2">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249</v>
      </c>
      <c r="AB120" s="959"/>
      <c r="AC120" s="959"/>
      <c r="AD120" s="959"/>
      <c r="AE120" s="960"/>
      <c r="AF120" s="961" t="s">
        <v>249</v>
      </c>
      <c r="AG120" s="959"/>
      <c r="AH120" s="959"/>
      <c r="AI120" s="959"/>
      <c r="AJ120" s="960"/>
      <c r="AK120" s="961" t="s">
        <v>249</v>
      </c>
      <c r="AL120" s="959"/>
      <c r="AM120" s="959"/>
      <c r="AN120" s="959"/>
      <c r="AO120" s="960"/>
      <c r="AP120" s="962" t="s">
        <v>466</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5500105</v>
      </c>
      <c r="BR120" s="931"/>
      <c r="BS120" s="931"/>
      <c r="BT120" s="931"/>
      <c r="BU120" s="931"/>
      <c r="BV120" s="931">
        <v>7471494</v>
      </c>
      <c r="BW120" s="931"/>
      <c r="BX120" s="931"/>
      <c r="BY120" s="931"/>
      <c r="BZ120" s="931"/>
      <c r="CA120" s="931">
        <v>7521954</v>
      </c>
      <c r="CB120" s="931"/>
      <c r="CC120" s="931"/>
      <c r="CD120" s="931"/>
      <c r="CE120" s="931"/>
      <c r="CF120" s="944">
        <v>29.5</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20947411</v>
      </c>
      <c r="DH120" s="931"/>
      <c r="DI120" s="931"/>
      <c r="DJ120" s="931"/>
      <c r="DK120" s="931"/>
      <c r="DL120" s="931">
        <v>20730351</v>
      </c>
      <c r="DM120" s="931"/>
      <c r="DN120" s="931"/>
      <c r="DO120" s="931"/>
      <c r="DP120" s="931"/>
      <c r="DQ120" s="931">
        <v>19701563</v>
      </c>
      <c r="DR120" s="931"/>
      <c r="DS120" s="931"/>
      <c r="DT120" s="931"/>
      <c r="DU120" s="931"/>
      <c r="DV120" s="932">
        <v>77.3</v>
      </c>
      <c r="DW120" s="932"/>
      <c r="DX120" s="932"/>
      <c r="DY120" s="932"/>
      <c r="DZ120" s="933"/>
    </row>
    <row r="121" spans="1:130" s="230" customFormat="1" ht="26.25" customHeight="1" x14ac:dyDescent="0.2">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249</v>
      </c>
      <c r="AB121" s="959"/>
      <c r="AC121" s="959"/>
      <c r="AD121" s="959"/>
      <c r="AE121" s="960"/>
      <c r="AF121" s="961" t="s">
        <v>249</v>
      </c>
      <c r="AG121" s="959"/>
      <c r="AH121" s="959"/>
      <c r="AI121" s="959"/>
      <c r="AJ121" s="960"/>
      <c r="AK121" s="961" t="s">
        <v>249</v>
      </c>
      <c r="AL121" s="959"/>
      <c r="AM121" s="959"/>
      <c r="AN121" s="959"/>
      <c r="AO121" s="960"/>
      <c r="AP121" s="962" t="s">
        <v>249</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9390321</v>
      </c>
      <c r="BR121" s="926"/>
      <c r="BS121" s="926"/>
      <c r="BT121" s="926"/>
      <c r="BU121" s="926"/>
      <c r="BV121" s="926">
        <v>9629573</v>
      </c>
      <c r="BW121" s="926"/>
      <c r="BX121" s="926"/>
      <c r="BY121" s="926"/>
      <c r="BZ121" s="926"/>
      <c r="CA121" s="926">
        <v>9693709</v>
      </c>
      <c r="CB121" s="926"/>
      <c r="CC121" s="926"/>
      <c r="CD121" s="926"/>
      <c r="CE121" s="926"/>
      <c r="CF121" s="920">
        <v>38</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v>840300</v>
      </c>
      <c r="DH121" s="926"/>
      <c r="DI121" s="926"/>
      <c r="DJ121" s="926"/>
      <c r="DK121" s="926"/>
      <c r="DL121" s="926">
        <v>1442826</v>
      </c>
      <c r="DM121" s="926"/>
      <c r="DN121" s="926"/>
      <c r="DO121" s="926"/>
      <c r="DP121" s="926"/>
      <c r="DQ121" s="926">
        <v>2119320</v>
      </c>
      <c r="DR121" s="926"/>
      <c r="DS121" s="926"/>
      <c r="DT121" s="926"/>
      <c r="DU121" s="926"/>
      <c r="DV121" s="927">
        <v>8.3000000000000007</v>
      </c>
      <c r="DW121" s="927"/>
      <c r="DX121" s="927"/>
      <c r="DY121" s="927"/>
      <c r="DZ121" s="928"/>
    </row>
    <row r="122" spans="1:130" s="230" customFormat="1" ht="26.25" customHeight="1" x14ac:dyDescent="0.2">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466</v>
      </c>
      <c r="AB122" s="959"/>
      <c r="AC122" s="959"/>
      <c r="AD122" s="959"/>
      <c r="AE122" s="960"/>
      <c r="AF122" s="961" t="s">
        <v>249</v>
      </c>
      <c r="AG122" s="959"/>
      <c r="AH122" s="959"/>
      <c r="AI122" s="959"/>
      <c r="AJ122" s="960"/>
      <c r="AK122" s="961" t="s">
        <v>466</v>
      </c>
      <c r="AL122" s="959"/>
      <c r="AM122" s="959"/>
      <c r="AN122" s="959"/>
      <c r="AO122" s="960"/>
      <c r="AP122" s="962" t="s">
        <v>249</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79904487</v>
      </c>
      <c r="BR122" s="1000"/>
      <c r="BS122" s="1000"/>
      <c r="BT122" s="1000"/>
      <c r="BU122" s="1000"/>
      <c r="BV122" s="1000">
        <v>77860208</v>
      </c>
      <c r="BW122" s="1000"/>
      <c r="BX122" s="1000"/>
      <c r="BY122" s="1000"/>
      <c r="BZ122" s="1000"/>
      <c r="CA122" s="1000">
        <v>76820653</v>
      </c>
      <c r="CB122" s="1000"/>
      <c r="CC122" s="1000"/>
      <c r="CD122" s="1000"/>
      <c r="CE122" s="1000"/>
      <c r="CF122" s="1017">
        <v>301.5</v>
      </c>
      <c r="CG122" s="1018"/>
      <c r="CH122" s="1018"/>
      <c r="CI122" s="1018"/>
      <c r="CJ122" s="1018"/>
      <c r="CK122" s="1009"/>
      <c r="CL122" s="1010"/>
      <c r="CM122" s="1010"/>
      <c r="CN122" s="1010"/>
      <c r="CO122" s="1011"/>
      <c r="CP122" s="1019" t="s">
        <v>417</v>
      </c>
      <c r="CQ122" s="1020"/>
      <c r="CR122" s="1020"/>
      <c r="CS122" s="1020"/>
      <c r="CT122" s="1020"/>
      <c r="CU122" s="1020"/>
      <c r="CV122" s="1020"/>
      <c r="CW122" s="1020"/>
      <c r="CX122" s="1020"/>
      <c r="CY122" s="1020"/>
      <c r="CZ122" s="1020"/>
      <c r="DA122" s="1020"/>
      <c r="DB122" s="1020"/>
      <c r="DC122" s="1020"/>
      <c r="DD122" s="1020"/>
      <c r="DE122" s="1020"/>
      <c r="DF122" s="1021"/>
      <c r="DG122" s="925">
        <v>289700</v>
      </c>
      <c r="DH122" s="926"/>
      <c r="DI122" s="926"/>
      <c r="DJ122" s="926"/>
      <c r="DK122" s="926"/>
      <c r="DL122" s="926">
        <v>1491800</v>
      </c>
      <c r="DM122" s="926"/>
      <c r="DN122" s="926"/>
      <c r="DO122" s="926"/>
      <c r="DP122" s="926"/>
      <c r="DQ122" s="926">
        <v>1520210</v>
      </c>
      <c r="DR122" s="926"/>
      <c r="DS122" s="926"/>
      <c r="DT122" s="926"/>
      <c r="DU122" s="926"/>
      <c r="DV122" s="927">
        <v>6</v>
      </c>
      <c r="DW122" s="927"/>
      <c r="DX122" s="927"/>
      <c r="DY122" s="927"/>
      <c r="DZ122" s="928"/>
    </row>
    <row r="123" spans="1:130" s="230" customFormat="1" ht="26.25" customHeight="1" x14ac:dyDescent="0.2">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471</v>
      </c>
      <c r="AB123" s="959"/>
      <c r="AC123" s="959"/>
      <c r="AD123" s="959"/>
      <c r="AE123" s="960"/>
      <c r="AF123" s="961" t="s">
        <v>249</v>
      </c>
      <c r="AG123" s="959"/>
      <c r="AH123" s="959"/>
      <c r="AI123" s="959"/>
      <c r="AJ123" s="960"/>
      <c r="AK123" s="961" t="s">
        <v>466</v>
      </c>
      <c r="AL123" s="959"/>
      <c r="AM123" s="959"/>
      <c r="AN123" s="959"/>
      <c r="AO123" s="960"/>
      <c r="AP123" s="962" t="s">
        <v>249</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482</v>
      </c>
      <c r="BP123" s="1005"/>
      <c r="BQ123" s="1063">
        <v>94794913</v>
      </c>
      <c r="BR123" s="1064"/>
      <c r="BS123" s="1064"/>
      <c r="BT123" s="1064"/>
      <c r="BU123" s="1064"/>
      <c r="BV123" s="1064">
        <v>94961275</v>
      </c>
      <c r="BW123" s="1064"/>
      <c r="BX123" s="1064"/>
      <c r="BY123" s="1064"/>
      <c r="BZ123" s="1064"/>
      <c r="CA123" s="1064">
        <v>94036316</v>
      </c>
      <c r="CB123" s="1064"/>
      <c r="CC123" s="1064"/>
      <c r="CD123" s="1064"/>
      <c r="CE123" s="1064"/>
      <c r="CF123" s="1001"/>
      <c r="CG123" s="1002"/>
      <c r="CH123" s="1002"/>
      <c r="CI123" s="1002"/>
      <c r="CJ123" s="1003"/>
      <c r="CK123" s="1009"/>
      <c r="CL123" s="1010"/>
      <c r="CM123" s="1010"/>
      <c r="CN123" s="1010"/>
      <c r="CO123" s="1011"/>
      <c r="CP123" s="1019" t="s">
        <v>415</v>
      </c>
      <c r="CQ123" s="1020"/>
      <c r="CR123" s="1020"/>
      <c r="CS123" s="1020"/>
      <c r="CT123" s="1020"/>
      <c r="CU123" s="1020"/>
      <c r="CV123" s="1020"/>
      <c r="CW123" s="1020"/>
      <c r="CX123" s="1020"/>
      <c r="CY123" s="1020"/>
      <c r="CZ123" s="1020"/>
      <c r="DA123" s="1020"/>
      <c r="DB123" s="1020"/>
      <c r="DC123" s="1020"/>
      <c r="DD123" s="1020"/>
      <c r="DE123" s="1020"/>
      <c r="DF123" s="1021"/>
      <c r="DG123" s="958" t="s">
        <v>471</v>
      </c>
      <c r="DH123" s="959"/>
      <c r="DI123" s="959"/>
      <c r="DJ123" s="959"/>
      <c r="DK123" s="960"/>
      <c r="DL123" s="961" t="s">
        <v>249</v>
      </c>
      <c r="DM123" s="959"/>
      <c r="DN123" s="959"/>
      <c r="DO123" s="959"/>
      <c r="DP123" s="960"/>
      <c r="DQ123" s="961" t="s">
        <v>470</v>
      </c>
      <c r="DR123" s="959"/>
      <c r="DS123" s="959"/>
      <c r="DT123" s="959"/>
      <c r="DU123" s="960"/>
      <c r="DV123" s="962" t="s">
        <v>471</v>
      </c>
      <c r="DW123" s="963"/>
      <c r="DX123" s="963"/>
      <c r="DY123" s="963"/>
      <c r="DZ123" s="964"/>
    </row>
    <row r="124" spans="1:130" s="230" customFormat="1" ht="26.25" customHeight="1" thickBot="1" x14ac:dyDescent="0.25">
      <c r="A124" s="1057"/>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249</v>
      </c>
      <c r="AB124" s="959"/>
      <c r="AC124" s="959"/>
      <c r="AD124" s="959"/>
      <c r="AE124" s="960"/>
      <c r="AF124" s="961" t="s">
        <v>466</v>
      </c>
      <c r="AG124" s="959"/>
      <c r="AH124" s="959"/>
      <c r="AI124" s="959"/>
      <c r="AJ124" s="960"/>
      <c r="AK124" s="961" t="s">
        <v>249</v>
      </c>
      <c r="AL124" s="959"/>
      <c r="AM124" s="959"/>
      <c r="AN124" s="959"/>
      <c r="AO124" s="960"/>
      <c r="AP124" s="962" t="s">
        <v>249</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116.7</v>
      </c>
      <c r="BR124" s="1027"/>
      <c r="BS124" s="1027"/>
      <c r="BT124" s="1027"/>
      <c r="BU124" s="1027"/>
      <c r="BV124" s="1027">
        <v>114.6</v>
      </c>
      <c r="BW124" s="1027"/>
      <c r="BX124" s="1027"/>
      <c r="BY124" s="1027"/>
      <c r="BZ124" s="1027"/>
      <c r="CA124" s="1027">
        <v>115.6</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t="s">
        <v>249</v>
      </c>
      <c r="DH124" s="986"/>
      <c r="DI124" s="986"/>
      <c r="DJ124" s="986"/>
      <c r="DK124" s="987"/>
      <c r="DL124" s="985" t="s">
        <v>249</v>
      </c>
      <c r="DM124" s="986"/>
      <c r="DN124" s="986"/>
      <c r="DO124" s="986"/>
      <c r="DP124" s="987"/>
      <c r="DQ124" s="985" t="s">
        <v>249</v>
      </c>
      <c r="DR124" s="986"/>
      <c r="DS124" s="986"/>
      <c r="DT124" s="986"/>
      <c r="DU124" s="987"/>
      <c r="DV124" s="988" t="s">
        <v>249</v>
      </c>
      <c r="DW124" s="989"/>
      <c r="DX124" s="989"/>
      <c r="DY124" s="989"/>
      <c r="DZ124" s="990"/>
    </row>
    <row r="125" spans="1:130" s="230" customFormat="1" ht="26.25" customHeight="1" x14ac:dyDescent="0.2">
      <c r="A125" s="1057"/>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249</v>
      </c>
      <c r="AB125" s="959"/>
      <c r="AC125" s="959"/>
      <c r="AD125" s="959"/>
      <c r="AE125" s="960"/>
      <c r="AF125" s="961" t="s">
        <v>249</v>
      </c>
      <c r="AG125" s="959"/>
      <c r="AH125" s="959"/>
      <c r="AI125" s="959"/>
      <c r="AJ125" s="960"/>
      <c r="AK125" s="961" t="s">
        <v>249</v>
      </c>
      <c r="AL125" s="959"/>
      <c r="AM125" s="959"/>
      <c r="AN125" s="959"/>
      <c r="AO125" s="960"/>
      <c r="AP125" s="962" t="s">
        <v>471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249</v>
      </c>
      <c r="DH125" s="931"/>
      <c r="DI125" s="931"/>
      <c r="DJ125" s="931"/>
      <c r="DK125" s="931"/>
      <c r="DL125" s="931" t="s">
        <v>249</v>
      </c>
      <c r="DM125" s="931"/>
      <c r="DN125" s="931"/>
      <c r="DO125" s="931"/>
      <c r="DP125" s="931"/>
      <c r="DQ125" s="931" t="s">
        <v>249</v>
      </c>
      <c r="DR125" s="931"/>
      <c r="DS125" s="931"/>
      <c r="DT125" s="931"/>
      <c r="DU125" s="931"/>
      <c r="DV125" s="932" t="s">
        <v>470</v>
      </c>
      <c r="DW125" s="932"/>
      <c r="DX125" s="932"/>
      <c r="DY125" s="932"/>
      <c r="DZ125" s="933"/>
    </row>
    <row r="126" spans="1:130" s="230" customFormat="1" ht="26.25" customHeight="1" thickBot="1" x14ac:dyDescent="0.25">
      <c r="A126" s="1057"/>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8262</v>
      </c>
      <c r="AB126" s="959"/>
      <c r="AC126" s="959"/>
      <c r="AD126" s="959"/>
      <c r="AE126" s="960"/>
      <c r="AF126" s="961">
        <v>8262</v>
      </c>
      <c r="AG126" s="959"/>
      <c r="AH126" s="959"/>
      <c r="AI126" s="959"/>
      <c r="AJ126" s="960"/>
      <c r="AK126" s="961">
        <v>8262</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v>614697</v>
      </c>
      <c r="DH126" s="926"/>
      <c r="DI126" s="926"/>
      <c r="DJ126" s="926"/>
      <c r="DK126" s="926"/>
      <c r="DL126" s="926">
        <v>1879093</v>
      </c>
      <c r="DM126" s="926"/>
      <c r="DN126" s="926"/>
      <c r="DO126" s="926"/>
      <c r="DP126" s="926"/>
      <c r="DQ126" s="926">
        <v>1742993</v>
      </c>
      <c r="DR126" s="926"/>
      <c r="DS126" s="926"/>
      <c r="DT126" s="926"/>
      <c r="DU126" s="926"/>
      <c r="DV126" s="927">
        <v>6.8</v>
      </c>
      <c r="DW126" s="927"/>
      <c r="DX126" s="927"/>
      <c r="DY126" s="927"/>
      <c r="DZ126" s="928"/>
    </row>
    <row r="127" spans="1:130" s="230" customFormat="1" ht="26.25" customHeight="1" x14ac:dyDescent="0.2">
      <c r="A127" s="1058"/>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470</v>
      </c>
      <c r="AB127" s="959"/>
      <c r="AC127" s="959"/>
      <c r="AD127" s="959"/>
      <c r="AE127" s="960"/>
      <c r="AF127" s="961" t="s">
        <v>249</v>
      </c>
      <c r="AG127" s="959"/>
      <c r="AH127" s="959"/>
      <c r="AI127" s="959"/>
      <c r="AJ127" s="960"/>
      <c r="AK127" s="961" t="s">
        <v>249</v>
      </c>
      <c r="AL127" s="959"/>
      <c r="AM127" s="959"/>
      <c r="AN127" s="959"/>
      <c r="AO127" s="960"/>
      <c r="AP127" s="962" t="s">
        <v>249</v>
      </c>
      <c r="AQ127" s="963"/>
      <c r="AR127" s="963"/>
      <c r="AS127" s="963"/>
      <c r="AT127" s="964"/>
      <c r="AU127" s="232"/>
      <c r="AV127" s="232"/>
      <c r="AW127" s="232"/>
      <c r="AX127" s="1031" t="s">
        <v>489</v>
      </c>
      <c r="AY127" s="1032"/>
      <c r="AZ127" s="1032"/>
      <c r="BA127" s="1032"/>
      <c r="BB127" s="1032"/>
      <c r="BC127" s="1032"/>
      <c r="BD127" s="1032"/>
      <c r="BE127" s="1033"/>
      <c r="BF127" s="1034" t="s">
        <v>490</v>
      </c>
      <c r="BG127" s="1032"/>
      <c r="BH127" s="1032"/>
      <c r="BI127" s="1032"/>
      <c r="BJ127" s="1032"/>
      <c r="BK127" s="1032"/>
      <c r="BL127" s="1033"/>
      <c r="BM127" s="1034" t="s">
        <v>491</v>
      </c>
      <c r="BN127" s="1032"/>
      <c r="BO127" s="1032"/>
      <c r="BP127" s="1032"/>
      <c r="BQ127" s="1032"/>
      <c r="BR127" s="1032"/>
      <c r="BS127" s="1033"/>
      <c r="BT127" s="1034" t="s">
        <v>492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249</v>
      </c>
      <c r="DH127" s="926"/>
      <c r="DI127" s="926"/>
      <c r="DJ127" s="926"/>
      <c r="DK127" s="926"/>
      <c r="DL127" s="926" t="s">
        <v>249</v>
      </c>
      <c r="DM127" s="926"/>
      <c r="DN127" s="926"/>
      <c r="DO127" s="926"/>
      <c r="DP127" s="926"/>
      <c r="DQ127" s="926" t="s">
        <v>249</v>
      </c>
      <c r="DR127" s="926"/>
      <c r="DS127" s="926"/>
      <c r="DT127" s="926"/>
      <c r="DU127" s="926"/>
      <c r="DV127" s="927" t="s">
        <v>249</v>
      </c>
      <c r="DW127" s="927"/>
      <c r="DX127" s="927"/>
      <c r="DY127" s="927"/>
      <c r="DZ127" s="928"/>
    </row>
    <row r="128" spans="1:130" s="230" customFormat="1" ht="26.25" customHeight="1" thickBot="1" x14ac:dyDescent="0.25">
      <c r="A128" s="1041" t="s">
        <v>494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495</v>
      </c>
      <c r="X128" s="1043"/>
      <c r="Y128" s="1043"/>
      <c r="Z128" s="1044"/>
      <c r="AA128" s="1045">
        <v>630124</v>
      </c>
      <c r="AB128" s="1046"/>
      <c r="AC128" s="1046"/>
      <c r="AD128" s="1046"/>
      <c r="AE128" s="1047"/>
      <c r="AF128" s="1048">
        <v>1406918</v>
      </c>
      <c r="AG128" s="1046"/>
      <c r="AH128" s="1046"/>
      <c r="AI128" s="1046"/>
      <c r="AJ128" s="1047"/>
      <c r="AK128" s="1048">
        <v>686182</v>
      </c>
      <c r="AL128" s="1046"/>
      <c r="AM128" s="1046"/>
      <c r="AN128" s="1046"/>
      <c r="AO128" s="1047"/>
      <c r="AP128" s="1049"/>
      <c r="AQ128" s="1050"/>
      <c r="AR128" s="1050"/>
      <c r="AS128" s="1050"/>
      <c r="AT128" s="1051"/>
      <c r="AU128" s="232"/>
      <c r="AV128" s="232"/>
      <c r="AW128" s="232"/>
      <c r="AX128" s="896" t="s">
        <v>496</v>
      </c>
      <c r="AY128" s="897"/>
      <c r="AZ128" s="897"/>
      <c r="BA128" s="897"/>
      <c r="BB128" s="897"/>
      <c r="BC128" s="897"/>
      <c r="BD128" s="897"/>
      <c r="BE128" s="898"/>
      <c r="BF128" s="1052" t="s">
        <v>249</v>
      </c>
      <c r="BG128" s="1053"/>
      <c r="BH128" s="1053"/>
      <c r="BI128" s="1053"/>
      <c r="BJ128" s="1053"/>
      <c r="BK128" s="1053"/>
      <c r="BL128" s="1054"/>
      <c r="BM128" s="1052">
        <v>11.71</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497</v>
      </c>
      <c r="CQ128" s="726"/>
      <c r="CR128" s="726"/>
      <c r="CS128" s="726"/>
      <c r="CT128" s="726"/>
      <c r="CU128" s="726"/>
      <c r="CV128" s="726"/>
      <c r="CW128" s="726"/>
      <c r="CX128" s="726"/>
      <c r="CY128" s="726"/>
      <c r="CZ128" s="726"/>
      <c r="DA128" s="726"/>
      <c r="DB128" s="726"/>
      <c r="DC128" s="726"/>
      <c r="DD128" s="726"/>
      <c r="DE128" s="726"/>
      <c r="DF128" s="1036"/>
      <c r="DG128" s="1037" t="s">
        <v>466</v>
      </c>
      <c r="DH128" s="1038"/>
      <c r="DI128" s="1038"/>
      <c r="DJ128" s="1038"/>
      <c r="DK128" s="1038"/>
      <c r="DL128" s="1038" t="s">
        <v>466</v>
      </c>
      <c r="DM128" s="1038"/>
      <c r="DN128" s="1038"/>
      <c r="DO128" s="1038"/>
      <c r="DP128" s="1038"/>
      <c r="DQ128" s="1038" t="s">
        <v>249</v>
      </c>
      <c r="DR128" s="1038"/>
      <c r="DS128" s="1038"/>
      <c r="DT128" s="1038"/>
      <c r="DU128" s="1038"/>
      <c r="DV128" s="1039" t="s">
        <v>249</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31294461</v>
      </c>
      <c r="AB129" s="959"/>
      <c r="AC129" s="959"/>
      <c r="AD129" s="959"/>
      <c r="AE129" s="960"/>
      <c r="AF129" s="961">
        <v>32619435</v>
      </c>
      <c r="AG129" s="959"/>
      <c r="AH129" s="959"/>
      <c r="AI129" s="959"/>
      <c r="AJ129" s="960"/>
      <c r="AK129" s="961">
        <v>32109084</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249</v>
      </c>
      <c r="BG129" s="1067"/>
      <c r="BH129" s="1067"/>
      <c r="BI129" s="1067"/>
      <c r="BJ129" s="1067"/>
      <c r="BK129" s="1067"/>
      <c r="BL129" s="1068"/>
      <c r="BM129" s="1066">
        <v>16.71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6686305</v>
      </c>
      <c r="AB130" s="959"/>
      <c r="AC130" s="959"/>
      <c r="AD130" s="959"/>
      <c r="AE130" s="960"/>
      <c r="AF130" s="961">
        <v>6686357</v>
      </c>
      <c r="AG130" s="959"/>
      <c r="AH130" s="959"/>
      <c r="AI130" s="959"/>
      <c r="AJ130" s="960"/>
      <c r="AK130" s="961">
        <v>6626744</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11.3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24608156</v>
      </c>
      <c r="AB131" s="986"/>
      <c r="AC131" s="986"/>
      <c r="AD131" s="986"/>
      <c r="AE131" s="987"/>
      <c r="AF131" s="985">
        <v>25933078</v>
      </c>
      <c r="AG131" s="986"/>
      <c r="AH131" s="986"/>
      <c r="AI131" s="986"/>
      <c r="AJ131" s="987"/>
      <c r="AK131" s="985">
        <v>25482340</v>
      </c>
      <c r="AL131" s="986"/>
      <c r="AM131" s="986"/>
      <c r="AN131" s="986"/>
      <c r="AO131" s="987"/>
      <c r="AP131" s="1110"/>
      <c r="AQ131" s="1111"/>
      <c r="AR131" s="1111"/>
      <c r="AS131" s="1111"/>
      <c r="AT131" s="1112"/>
      <c r="AU131" s="233"/>
      <c r="AV131" s="233"/>
      <c r="AW131" s="233"/>
      <c r="AX131" s="1083" t="s">
        <v>504</v>
      </c>
      <c r="AY131" s="726"/>
      <c r="AZ131" s="726"/>
      <c r="BA131" s="726"/>
      <c r="BB131" s="726"/>
      <c r="BC131" s="726"/>
      <c r="BD131" s="726"/>
      <c r="BE131" s="1036"/>
      <c r="BF131" s="1084">
        <v>115.6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10.43951444</v>
      </c>
      <c r="AB132" s="1097"/>
      <c r="AC132" s="1097"/>
      <c r="AD132" s="1097"/>
      <c r="AE132" s="1098"/>
      <c r="AF132" s="1099">
        <v>12.410478230000001</v>
      </c>
      <c r="AG132" s="1097"/>
      <c r="AH132" s="1097"/>
      <c r="AI132" s="1097"/>
      <c r="AJ132" s="1098"/>
      <c r="AK132" s="1099">
        <v>11.215304400000001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10.5</v>
      </c>
      <c r="AB133" s="1080"/>
      <c r="AC133" s="1080"/>
      <c r="AD133" s="1080"/>
      <c r="AE133" s="1081"/>
      <c r="AF133" s="1079">
        <v>11</v>
      </c>
      <c r="AG133" s="1080"/>
      <c r="AH133" s="1080"/>
      <c r="AI133" s="1080"/>
      <c r="AJ133" s="1081"/>
      <c r="AK133" s="1079">
        <v>11.3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R92LLtuGZdYS2vs5UebfPf8UINIouYv2l39eQyFIHfV9rfXcayMxpOxbuJUhFkYaRegXV6BMr6da8FhGl5Qw==" saltValue="Fd5AzAKlA9DeRORTLVLzm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86E76-39A2-4D53-8193-8A1713D44D55}">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508</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aqJr05fbVpvadoTBwhBXTaJq4pqygFpvxcGiCeSRF5OO68SQ88ckRYmt/xSlJXux2Y3voCTmb9BpX7Qo1+AdBQ==" saltValue="nzc5Y+gLx3HWdktLvuvkH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x+3HQ4NVeZz4RiFpqZWdKjtUkcrQ/Vf+SPuUFnrgAdWWoVzUYq562dfaAj+gID1p5l8+EeY2XBeQ01A8Pov7EA==" saltValue="ydqVVNFZWVyO/bv6uDrje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6800978</v>
      </c>
      <c r="AP9" s="281">
        <v>60230</v>
      </c>
      <c r="AQ9" s="282">
        <v>66247</v>
      </c>
      <c r="AR9" s="283">
        <v>-9.1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1208882</v>
      </c>
      <c r="AP10" s="284">
        <v>10706</v>
      </c>
      <c r="AQ10" s="285">
        <v>4001</v>
      </c>
      <c r="AR10" s="286">
        <v>167.6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v>181011</v>
      </c>
      <c r="AP11" s="284">
        <v>1603</v>
      </c>
      <c r="AQ11" s="285">
        <v>2117</v>
      </c>
      <c r="AR11" s="286">
        <v>-24.3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520</v>
      </c>
      <c r="AP12" s="284" t="s">
        <v>520</v>
      </c>
      <c r="AQ12" s="285">
        <v>23</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521</v>
      </c>
      <c r="AL13" s="1117"/>
      <c r="AM13" s="1117"/>
      <c r="AN13" s="1118"/>
      <c r="AO13" s="284">
        <v>160961</v>
      </c>
      <c r="AP13" s="284">
        <v>1425</v>
      </c>
      <c r="AQ13" s="285">
        <v>2449</v>
      </c>
      <c r="AR13" s="286">
        <v>-41.8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522</v>
      </c>
      <c r="AL14" s="1117"/>
      <c r="AM14" s="1117"/>
      <c r="AN14" s="1118"/>
      <c r="AO14" s="284">
        <v>195000</v>
      </c>
      <c r="AP14" s="284">
        <v>1727</v>
      </c>
      <c r="AQ14" s="285">
        <v>1636</v>
      </c>
      <c r="AR14" s="286">
        <v>5.6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523</v>
      </c>
      <c r="AL15" s="1120"/>
      <c r="AM15" s="1120"/>
      <c r="AN15" s="1121"/>
      <c r="AO15" s="284">
        <v>-529943</v>
      </c>
      <c r="AP15" s="284">
        <v>-4693</v>
      </c>
      <c r="AQ15" s="285">
        <v>-3889</v>
      </c>
      <c r="AR15" s="286">
        <v>20.7</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8016889</v>
      </c>
      <c r="AP16" s="284">
        <v>70999</v>
      </c>
      <c r="AQ16" s="285">
        <v>72585</v>
      </c>
      <c r="AR16" s="286">
        <v>-2.2000000000000002</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528</v>
      </c>
      <c r="AL21" s="1123"/>
      <c r="AM21" s="1123"/>
      <c r="AN21" s="1124"/>
      <c r="AO21" s="297">
        <v>5.85</v>
      </c>
      <c r="AP21" s="298">
        <v>6.82</v>
      </c>
      <c r="AQ21" s="299">
        <v>-0.97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529</v>
      </c>
      <c r="AL22" s="1123"/>
      <c r="AM22" s="1123"/>
      <c r="AN22" s="1124"/>
      <c r="AO22" s="302">
        <v>97.8</v>
      </c>
      <c r="AP22" s="303">
        <v>99.4</v>
      </c>
      <c r="AQ22" s="304">
        <v>-1.6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533</v>
      </c>
      <c r="AL32" s="1131"/>
      <c r="AM32" s="1131"/>
      <c r="AN32" s="1132"/>
      <c r="AO32" s="312">
        <v>7684354</v>
      </c>
      <c r="AP32" s="312">
        <v>68054</v>
      </c>
      <c r="AQ32" s="313">
        <v>38122</v>
      </c>
      <c r="AR32" s="314">
        <v>78.5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534</v>
      </c>
      <c r="AL33" s="1131"/>
      <c r="AM33" s="1131"/>
      <c r="AN33" s="113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t="s">
        <v>520</v>
      </c>
      <c r="AP34" s="312" t="s">
        <v>520</v>
      </c>
      <c r="AQ34" s="313">
        <v>19</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v>1515543</v>
      </c>
      <c r="AP35" s="312">
        <v>13422</v>
      </c>
      <c r="AQ35" s="313">
        <v>11292</v>
      </c>
      <c r="AR35" s="314">
        <v>18.899999999999999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v>962689</v>
      </c>
      <c r="AP36" s="312">
        <v>8526</v>
      </c>
      <c r="AQ36" s="313">
        <v>1617</v>
      </c>
      <c r="AR36" s="314">
        <v>427.3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v>8262</v>
      </c>
      <c r="AP37" s="312">
        <v>73</v>
      </c>
      <c r="AQ37" s="313">
        <v>410</v>
      </c>
      <c r="AR37" s="314">
        <v>-82.2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t="s">
        <v>520</v>
      </c>
      <c r="AP38" s="315" t="s">
        <v>520</v>
      </c>
      <c r="AQ38" s="316">
        <v>1</v>
      </c>
      <c r="AR38" s="304" t="s">
        <v>520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-686182</v>
      </c>
      <c r="AP39" s="312">
        <v>-6077</v>
      </c>
      <c r="AQ39" s="313">
        <v>-6908</v>
      </c>
      <c r="AR39" s="314">
        <v>-12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-6626744</v>
      </c>
      <c r="AP40" s="312">
        <v>-58687</v>
      </c>
      <c r="AQ40" s="313">
        <v>-33487</v>
      </c>
      <c r="AR40" s="314">
        <v>75.3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2857922</v>
      </c>
      <c r="AP41" s="312">
        <v>25310</v>
      </c>
      <c r="AQ41" s="313">
        <v>11065</v>
      </c>
      <c r="AR41" s="314">
        <v>128.69999999999999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6983201</v>
      </c>
      <c r="AN51" s="334">
        <v>61418</v>
      </c>
      <c r="AO51" s="335">
        <v>-21.5</v>
      </c>
      <c r="AP51" s="336">
        <v>46402</v>
      </c>
      <c r="AQ51" s="337">
        <v>-11.3</v>
      </c>
      <c r="AR51" s="338">
        <v>-10.199999999999999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4663398</v>
      </c>
      <c r="AN52" s="342">
        <v>41015</v>
      </c>
      <c r="AO52" s="343">
        <v>-13.7</v>
      </c>
      <c r="AP52" s="344">
        <v>26897</v>
      </c>
      <c r="AQ52" s="345">
        <v>-6.3</v>
      </c>
      <c r="AR52" s="346">
        <v>-7.4</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7830765</v>
      </c>
      <c r="AN53" s="334">
        <v>68863</v>
      </c>
      <c r="AO53" s="335">
        <v>12.1</v>
      </c>
      <c r="AP53" s="336">
        <v>66343</v>
      </c>
      <c r="AQ53" s="337">
        <v>43</v>
      </c>
      <c r="AR53" s="338">
        <v>-30.9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4752316</v>
      </c>
      <c r="AN54" s="342">
        <v>41791</v>
      </c>
      <c r="AO54" s="343">
        <v>1.9</v>
      </c>
      <c r="AP54" s="344">
        <v>34529</v>
      </c>
      <c r="AQ54" s="345">
        <v>28.4</v>
      </c>
      <c r="AR54" s="346">
        <v>-26.5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10230616</v>
      </c>
      <c r="AN55" s="334">
        <v>90141</v>
      </c>
      <c r="AO55" s="335">
        <v>30.9</v>
      </c>
      <c r="AP55" s="336">
        <v>56416</v>
      </c>
      <c r="AQ55" s="337">
        <v>-15</v>
      </c>
      <c r="AR55" s="338">
        <v>45.9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6466592</v>
      </c>
      <c r="AN56" s="342">
        <v>56976</v>
      </c>
      <c r="AO56" s="343">
        <v>36.299999999999997</v>
      </c>
      <c r="AP56" s="344">
        <v>32623</v>
      </c>
      <c r="AQ56" s="345">
        <v>-5.5</v>
      </c>
      <c r="AR56" s="346">
        <v>41.8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9950483</v>
      </c>
      <c r="AN57" s="334">
        <v>87952</v>
      </c>
      <c r="AO57" s="335">
        <v>-2.4</v>
      </c>
      <c r="AP57" s="336">
        <v>49217</v>
      </c>
      <c r="AQ57" s="337">
        <v>-12.8</v>
      </c>
      <c r="AR57" s="338">
        <v>10.4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5089991</v>
      </c>
      <c r="AN58" s="342">
        <v>44990</v>
      </c>
      <c r="AO58" s="343">
        <v>-21</v>
      </c>
      <c r="AP58" s="344">
        <v>27232</v>
      </c>
      <c r="AQ58" s="345">
        <v>-16.5</v>
      </c>
      <c r="AR58" s="346">
        <v>-4.5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11133367</v>
      </c>
      <c r="AN59" s="334">
        <v>98599</v>
      </c>
      <c r="AO59" s="335">
        <v>12.1</v>
      </c>
      <c r="AP59" s="336">
        <v>49211</v>
      </c>
      <c r="AQ59" s="337">
        <v>0</v>
      </c>
      <c r="AR59" s="338">
        <v>12.1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5530114</v>
      </c>
      <c r="AN60" s="342">
        <v>48975</v>
      </c>
      <c r="AO60" s="343">
        <v>8.9</v>
      </c>
      <c r="AP60" s="344">
        <v>28367</v>
      </c>
      <c r="AQ60" s="345">
        <v>4.2</v>
      </c>
      <c r="AR60" s="346">
        <v>4.7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9225686</v>
      </c>
      <c r="AN61" s="349">
        <v>81395</v>
      </c>
      <c r="AO61" s="350">
        <v>6.2</v>
      </c>
      <c r="AP61" s="351">
        <v>53518</v>
      </c>
      <c r="AQ61" s="352">
        <v>0.8</v>
      </c>
      <c r="AR61" s="338">
        <v>5.4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5300482</v>
      </c>
      <c r="AN62" s="342">
        <v>46749</v>
      </c>
      <c r="AO62" s="343">
        <v>2.5</v>
      </c>
      <c r="AP62" s="344">
        <v>29930</v>
      </c>
      <c r="AQ62" s="345">
        <v>0.9</v>
      </c>
      <c r="AR62" s="346">
        <v>1.6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SiraT+xXTRB4GhwzTrh2hfddylcOZcbKg4v0B7df5KRLEJrZhCnUCbFUzsFvTgoqjzV5Pro4ZwDM22PEblQMHQ==" saltValue="aKlYPTWGTKI+60Pb0S+k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1" spans="125:125" ht="13.5" hidden="1" customHeight="1" x14ac:dyDescent="0.2">
      <c r="DU121" s="259"/>
    </row>
  </sheetData>
  <sheetProtection algorithmName="SHA-512" hashValue="i9nEgEe14zCyB+ascBMm9s+Fzm1N8J1IIrPn3EmJi4TMEGAYagB+2WJGla4sQt/UwqVFOy3rdO1FeuWSg+CDow==" saltValue="3YhxIkgvYCnTCF7M4fF/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WHtnGiSUztsq2jtUx57REVyZf8C1rqscvAnkYQHM3Yc3jp2dUtcpdy3kaWlnBae6D9hu7wQ7Hyh45qyvhg9FRQ==" saltValue="vuNQ83xsRYLqLw41sBf9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39" t="s">
        <v>3</v>
      </c>
      <c r="D47" s="1139"/>
      <c r="E47" s="1140"/>
      <c r="F47" s="11">
        <v>7.67</v>
      </c>
      <c r="G47" s="12">
        <v>7.86</v>
      </c>
      <c r="H47" s="12">
        <v>7.14</v>
      </c>
      <c r="I47" s="12">
        <v>9.17</v>
      </c>
      <c r="J47" s="13">
        <v>9.31</v>
      </c>
    </row>
    <row r="48" spans="2:10" ht="57.75" customHeight="1" x14ac:dyDescent="0.2">
      <c r="B48" s="14"/>
      <c r="C48" s="1141" t="s">
        <v>4</v>
      </c>
      <c r="D48" s="1141"/>
      <c r="E48" s="1142"/>
      <c r="F48" s="15">
        <v>3.89</v>
      </c>
      <c r="G48" s="16">
        <v>3.32</v>
      </c>
      <c r="H48" s="16">
        <v>4.84</v>
      </c>
      <c r="I48" s="16">
        <v>6.21</v>
      </c>
      <c r="J48" s="17">
        <v>3.76</v>
      </c>
    </row>
    <row r="49" spans="2:10" ht="57.75" customHeight="1" thickBot="1" x14ac:dyDescent="0.25">
      <c r="B49" s="18"/>
      <c r="C49" s="1143" t="s">
        <v>5</v>
      </c>
      <c r="D49" s="1143"/>
      <c r="E49" s="1144"/>
      <c r="F49" s="19">
        <v>0.56000000000000005</v>
      </c>
      <c r="G49" s="20" t="s">
        <v>566</v>
      </c>
      <c r="H49" s="20">
        <v>1.06</v>
      </c>
      <c r="I49" s="20">
        <v>3.89</v>
      </c>
      <c r="J49" s="21" t="s">
        <v>567</v>
      </c>
    </row>
    <row r="50" spans="2:10" ht="13" x14ac:dyDescent="0.2"/>
  </sheetData>
  <sheetProtection algorithmName="SHA-512" hashValue="y1bnDhpvMJEkPc6Iog63qbP9JByRiZxf8zlbK7MmPaB3HH3JmPNRetLkVeX8aatNkSRYW+JUXiH2sANUDBu4wg==" saltValue="5OzZWMjvoKM/0OEMVBYt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斉藤　愛美</cp:lastModifiedBy>
  <cp:lastPrinted>2024-03-19T06:19:44Z</cp:lastPrinted>
  <dcterms:created xsi:type="dcterms:W3CDTF">2024-02-05T01:12:23Z</dcterms:created>
  <dcterms:modified xsi:type="dcterms:W3CDTF">2024-03-19T06:29:58Z</dcterms:modified>
  <cp:category/>
</cp:coreProperties>
</file>